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Sagar Suresh Matal\"/>
    </mc:Choice>
  </mc:AlternateContent>
  <xr:revisionPtr revIDLastSave="0" documentId="13_ncr:1_{510DD5E9-57CD-464D-8FCA-E9255F2A889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1" i="4" l="1"/>
  <c r="I18" i="4"/>
  <c r="H21" i="4" l="1"/>
  <c r="I30" i="4"/>
  <c r="J19" i="4"/>
  <c r="I19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<sst xmlns="http://schemas.openxmlformats.org/spreadsheetml/2006/main" count="28" uniqueCount="25">
  <si>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</si>
  <si>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</si>
  <si>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</si>
  <si>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</si>
  <si>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</si>
  <si>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</si>
  <si>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</si>
  <si>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</si>
  <si>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</si>
  <si>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</si>
  <si>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</si>
  <si>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</si>
  <si>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</si>
  <si>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1904, 19th Floor, Building No B1, J V M Accord , Ghodbunde Road, Village - Dhokali, Thane West, Thane</t>
  </si>
  <si>
    <t>rera ca</t>
  </si>
  <si>
    <t>bua</t>
  </si>
  <si>
    <t>rate on ca</t>
  </si>
  <si>
    <t>fmv</t>
  </si>
  <si>
    <t>agreement  - 2024</t>
  </si>
  <si>
    <t>av</t>
  </si>
  <si>
    <t>sd</t>
  </si>
  <si>
    <t>rd</t>
  </si>
  <si>
    <t>bv</t>
  </si>
  <si>
    <t>21.06.24</t>
  </si>
  <si>
    <t>26.04.24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</si>
</sst>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277540</xdr:colOff>
      <xdr:row>45</xdr:row>
      <xdr:rowOff>163080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6A0D4A-7FE2-406E-977E-CCAB9D5B2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21540" cy="8278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325171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9BE18B-38D8-465E-A307-BD621630B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69171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344224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C2C4DC-0EB5-4619-9DE9-A2B7862B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88224" cy="8592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315645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F6250B-8578-4A10-8604-A622AC43C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9645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182277</xdr:colOff>
      <xdr:row>52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F68BF5-2BA5-4FBC-BC2B-1D517FA99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26277" cy="8621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41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0B46C1-2BB0-4D71-92DD-912C3B6DE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896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752533-54F0-49F9-A9C5-AD6E490A9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896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8" sqref="R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287</v>
      </c>
      <c r="C2" s="4">
        <f>B2*1.2</f>
        <v>344.4</v>
      </c>
      <c r="D2" s="4">
        <f t="shared" ref="D2:D13" si="2">C2*1.2</f>
        <v>413.28</v>
      </c>
      <c r="E2" s="5">
        <f t="shared" ref="E2:E13" si="3">R2</f>
        <v>4400000</v>
      </c>
      <c r="F2" s="10">
        <f t="shared" ref="F2:F13" si="4">ROUND((E2/B2),0)</f>
        <v>15331</v>
      </c>
      <c r="G2" s="10">
        <f t="shared" ref="G2:G13" si="5">ROUND((E2/C2),0)</f>
        <v>12776</v>
      </c>
      <c r="H2" s="10">
        <f t="shared" ref="H2:H13" si="6">ROUND((E2/D2),0)</f>
        <v>10647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287</v>
      </c>
      <c r="R2" s="2">
        <v>4400000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287</v>
      </c>
      <c r="C3" s="4">
        <f t="shared" ref="C3:C15" si="9">B3*1.2</f>
        <v>344.4</v>
      </c>
      <c r="D3" s="4">
        <f t="shared" si="2"/>
        <v>413.28</v>
      </c>
      <c r="E3" s="5">
        <f t="shared" si="3"/>
        <v>4500000</v>
      </c>
      <c r="F3" s="15">
        <f t="shared" si="4"/>
        <v>15679</v>
      </c>
      <c r="G3" s="10">
        <f t="shared" si="5"/>
        <v>13066</v>
      </c>
      <c r="H3" s="10">
        <f t="shared" si="6"/>
        <v>10889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287</v>
      </c>
      <c r="R3" s="2">
        <v>4500000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291</v>
      </c>
      <c r="C4" s="4">
        <f t="shared" si="9"/>
        <v>349.2</v>
      </c>
      <c r="D4" s="4">
        <f t="shared" si="2"/>
        <v>419.03999999999996</v>
      </c>
      <c r="E4" s="5">
        <f t="shared" si="3"/>
        <v>4600000</v>
      </c>
      <c r="F4" s="15">
        <f t="shared" si="4"/>
        <v>15808</v>
      </c>
      <c r="G4" s="10">
        <f t="shared" si="5"/>
        <v>13173</v>
      </c>
      <c r="H4" s="10">
        <f t="shared" si="6"/>
        <v>10977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291</v>
      </c>
      <c r="R4" s="2">
        <v>4600000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291</v>
      </c>
      <c r="C5" s="4">
        <f t="shared" si="9"/>
        <v>349.2</v>
      </c>
      <c r="D5" s="4">
        <f t="shared" si="2"/>
        <v>419.03999999999996</v>
      </c>
      <c r="E5" s="5">
        <f t="shared" si="3"/>
        <v>5700000</v>
      </c>
      <c r="F5" s="10">
        <f t="shared" si="4"/>
        <v>19588</v>
      </c>
      <c r="G5" s="10">
        <f t="shared" si="5"/>
        <v>16323</v>
      </c>
      <c r="H5" s="10">
        <f t="shared" si="6"/>
        <v>13603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291</v>
      </c>
      <c r="R5" s="2">
        <v>5700000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287</v>
      </c>
      <c r="C6" s="4">
        <f t="shared" si="9"/>
        <v>344.4</v>
      </c>
      <c r="D6" s="4">
        <f t="shared" si="2"/>
        <v>413.28</v>
      </c>
      <c r="E6" s="5">
        <f t="shared" si="3"/>
        <v>4700000</v>
      </c>
      <c r="F6" s="10">
        <f t="shared" si="4"/>
        <v>16376</v>
      </c>
      <c r="G6" s="10">
        <f t="shared" si="5"/>
        <v>13647</v>
      </c>
      <c r="H6" s="10">
        <f t="shared" si="6"/>
        <v>11372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287</v>
      </c>
      <c r="R6" s="2">
        <v>4700000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288</v>
      </c>
      <c r="C7" s="4">
        <f t="shared" si="9"/>
        <v>345.59999999999997</v>
      </c>
      <c r="D7" s="4">
        <f t="shared" si="2"/>
        <v>414.71999999999997</v>
      </c>
      <c r="E7" s="5">
        <f t="shared" si="3"/>
        <v>4186819</v>
      </c>
      <c r="F7" s="10">
        <f t="shared" si="4"/>
        <v>14538</v>
      </c>
      <c r="G7" s="10">
        <f t="shared" si="5"/>
        <v>12115</v>
      </c>
      <c r="H7" s="10">
        <f t="shared" si="6"/>
        <v>10096</v>
      </c>
      <c r="I7" s="4" t="e">
        <f>#REF!</f>
        <v>#REF!</v>
      </c>
      <c r="J7" s="4" t="str">
        <f t="shared" si="7"/>
        <v>21.06.24</v>
      </c>
      <c r="O7">
        <v>0</v>
      </c>
      <c r="P7">
        <f t="shared" si="8"/>
        <v>0</v>
      </c>
      <c r="Q7">
        <v>288</v>
      </c>
      <c r="R7" s="2">
        <v>4186819</v>
      </c>
      <c r="S7" s="8" t="s">
        <v>23</v>
      </c>
      <c r="T7" s="8">
        <v>16</v>
      </c>
    </row>
    <row r="8" spans="1:20" x14ac:dyDescent="0.25">
      <c r="A8" s="4">
        <f t="shared" si="0"/>
        <v>0</v>
      </c>
      <c r="B8" s="4">
        <f t="shared" si="1"/>
        <v>288</v>
      </c>
      <c r="C8" s="4">
        <f t="shared" si="9"/>
        <v>345.59999999999997</v>
      </c>
      <c r="D8" s="4">
        <f t="shared" si="2"/>
        <v>414.71999999999997</v>
      </c>
      <c r="E8" s="5">
        <f t="shared" si="3"/>
        <v>4285829</v>
      </c>
      <c r="F8" s="15">
        <f t="shared" si="4"/>
        <v>14881</v>
      </c>
      <c r="G8" s="10">
        <f t="shared" si="5"/>
        <v>12401</v>
      </c>
      <c r="H8" s="10">
        <f t="shared" si="6"/>
        <v>10334</v>
      </c>
      <c r="I8" s="4" t="e">
        <f>#REF!</f>
        <v>#REF!</v>
      </c>
      <c r="J8" s="4" t="str">
        <f t="shared" si="7"/>
        <v>26.04.24</v>
      </c>
      <c r="O8">
        <v>0</v>
      </c>
      <c r="P8">
        <f t="shared" si="8"/>
        <v>0</v>
      </c>
      <c r="Q8">
        <v>288</v>
      </c>
      <c r="R8" s="2">
        <v>4285829</v>
      </c>
      <c r="S8" s="8" t="s">
        <v>24</v>
      </c>
      <c r="T8" s="8">
        <v>10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9:Q12" si="10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288</v>
      </c>
      <c r="I18">
        <f>H18/10.764</f>
        <v>26.755852842809364</v>
      </c>
    </row>
    <row r="19" spans="7:24" x14ac:dyDescent="0.25">
      <c r="G19" t="s">
        <v>15</v>
      </c>
      <c r="H19">
        <v>316</v>
      </c>
      <c r="I19">
        <f>29.381*10.764</f>
        <v>316.25708399999996</v>
      </c>
      <c r="J19">
        <f>I19/H18</f>
        <v>1.0981148749999998</v>
      </c>
    </row>
    <row r="20" spans="7:24" x14ac:dyDescent="0.25">
      <c r="G20" t="s">
        <v>16</v>
      </c>
      <c r="H20">
        <v>15500</v>
      </c>
    </row>
    <row r="21" spans="7:24" x14ac:dyDescent="0.25">
      <c r="G21" t="s">
        <v>17</v>
      </c>
      <c r="H21">
        <f>H20*H18</f>
        <v>4464000</v>
      </c>
      <c r="I21">
        <f>H21*80%</f>
        <v>3571200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I27">
        <v>4211572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20</v>
      </c>
      <c r="I28">
        <v>294900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21</v>
      </c>
      <c r="I29">
        <v>30000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22</v>
      </c>
      <c r="I30">
        <f>SUM(I27:I29)</f>
        <v>4536472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2024-06-26T07:26:43Z</dcterms:modified>
</cp:coreProperties>
</file>