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BOI\Project\Agarwal Sky Heights\"/>
    </mc:Choice>
  </mc:AlternateContent>
  <xr:revisionPtr revIDLastSave="0" documentId="13_ncr:1_{E7D1EA51-D99B-452E-8AB6-1E228FF5181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Wing A" sheetId="87" r:id="rId1"/>
    <sheet name="Wing B" sheetId="102" r:id="rId2"/>
    <sheet name="Wing C" sheetId="103" r:id="rId3"/>
    <sheet name="Wing D" sheetId="104" r:id="rId4"/>
    <sheet name="Wing E" sheetId="106" r:id="rId5"/>
    <sheet name="Wing F" sheetId="108" r:id="rId6"/>
    <sheet name="Total" sheetId="107" r:id="rId7"/>
    <sheet name="Rera" sheetId="92" r:id="rId8"/>
    <sheet name="Typical Floor" sheetId="85" r:id="rId9"/>
    <sheet name="IGR" sheetId="97" r:id="rId10"/>
    <sheet name="RR" sheetId="98" r:id="rId11"/>
  </sheets>
  <definedNames>
    <definedName name="_xlnm._FilterDatabase" localSheetId="0" hidden="1">'Wing A'!$D$4:$D$223</definedName>
    <definedName name="_xlnm._FilterDatabase" localSheetId="1" hidden="1">'Wing B'!$D$2:$D$147</definedName>
    <definedName name="_xlnm._FilterDatabase" localSheetId="2" hidden="1">'Wing C'!$D$2:$D$229</definedName>
    <definedName name="_xlnm._FilterDatabase" localSheetId="3" hidden="1">'Wing D'!$D$2:$D$229</definedName>
    <definedName name="_xlnm._FilterDatabase" localSheetId="4" hidden="1">'Wing E'!$A$1:$W$147</definedName>
    <definedName name="_xlnm._FilterDatabase" localSheetId="5" hidden="1">'Wing F'!$D$2:$D$176</definedName>
  </definedNames>
  <calcPr calcId="191029"/>
</workbook>
</file>

<file path=xl/calcChain.xml><?xml version="1.0" encoding="utf-8"?>
<calcChain xmlns="http://schemas.openxmlformats.org/spreadsheetml/2006/main">
  <c r="L8" i="107" l="1"/>
  <c r="L2" i="107"/>
  <c r="L3" i="107"/>
  <c r="L4" i="107"/>
  <c r="L5" i="107"/>
  <c r="L7" i="107"/>
  <c r="O201" i="92"/>
  <c r="J3" i="107"/>
  <c r="J4" i="107"/>
  <c r="F7" i="107"/>
  <c r="J7" i="107" s="1"/>
  <c r="E7" i="107"/>
  <c r="F6" i="107"/>
  <c r="J6" i="107" s="1"/>
  <c r="E6" i="107"/>
  <c r="F5" i="107"/>
  <c r="J5" i="107" s="1"/>
  <c r="E5" i="107"/>
  <c r="F4" i="107"/>
  <c r="E4" i="107"/>
  <c r="F2" i="107"/>
  <c r="J2" i="107" s="1"/>
  <c r="J8" i="107" s="1"/>
  <c r="E2" i="107"/>
  <c r="E8" i="107" s="1"/>
  <c r="F3" i="107"/>
  <c r="E3" i="107"/>
  <c r="G2" i="107"/>
  <c r="H2" i="107"/>
  <c r="G6" i="107"/>
  <c r="H6" i="107"/>
  <c r="H2" i="108"/>
  <c r="E176" i="108"/>
  <c r="F176" i="108"/>
  <c r="I4" i="108"/>
  <c r="I5" i="108" s="1"/>
  <c r="I6" i="108" s="1"/>
  <c r="I7" i="108" s="1"/>
  <c r="I8" i="108" s="1"/>
  <c r="I9" i="108" s="1"/>
  <c r="I10" i="108" s="1"/>
  <c r="I11" i="108" s="1"/>
  <c r="I12" i="108" s="1"/>
  <c r="I13" i="108" s="1"/>
  <c r="I14" i="108" s="1"/>
  <c r="I15" i="108" s="1"/>
  <c r="I16" i="108" s="1"/>
  <c r="I17" i="108" s="1"/>
  <c r="I18" i="108" s="1"/>
  <c r="I19" i="108" s="1"/>
  <c r="I20" i="108" s="1"/>
  <c r="I21" i="108" s="1"/>
  <c r="I22" i="108" s="1"/>
  <c r="I23" i="108" s="1"/>
  <c r="I24" i="108" s="1"/>
  <c r="I25" i="108" s="1"/>
  <c r="I26" i="108" s="1"/>
  <c r="I27" i="108" s="1"/>
  <c r="I28" i="108" s="1"/>
  <c r="I29" i="108" s="1"/>
  <c r="I30" i="108" s="1"/>
  <c r="I31" i="108" s="1"/>
  <c r="I32" i="108" s="1"/>
  <c r="I33" i="108" s="1"/>
  <c r="I34" i="108" s="1"/>
  <c r="I35" i="108" s="1"/>
  <c r="I36" i="108" s="1"/>
  <c r="I37" i="108" s="1"/>
  <c r="I38" i="108" s="1"/>
  <c r="I39" i="108" s="1"/>
  <c r="I40" i="108" s="1"/>
  <c r="I41" i="108" s="1"/>
  <c r="I42" i="108" s="1"/>
  <c r="I43" i="108" s="1"/>
  <c r="I44" i="108" s="1"/>
  <c r="I45" i="108" s="1"/>
  <c r="I46" i="108" s="1"/>
  <c r="I47" i="108" s="1"/>
  <c r="I48" i="108" s="1"/>
  <c r="I49" i="108" s="1"/>
  <c r="I50" i="108" s="1"/>
  <c r="I51" i="108" s="1"/>
  <c r="I52" i="108" s="1"/>
  <c r="I53" i="108" s="1"/>
  <c r="I54" i="108" s="1"/>
  <c r="I55" i="108" s="1"/>
  <c r="I56" i="108" s="1"/>
  <c r="I57" i="108" s="1"/>
  <c r="I58" i="108" s="1"/>
  <c r="I59" i="108" s="1"/>
  <c r="I60" i="108" s="1"/>
  <c r="I61" i="108" s="1"/>
  <c r="I62" i="108" s="1"/>
  <c r="I63" i="108" s="1"/>
  <c r="I64" i="108" s="1"/>
  <c r="I65" i="108" s="1"/>
  <c r="I66" i="108" s="1"/>
  <c r="I67" i="108" s="1"/>
  <c r="I68" i="108" s="1"/>
  <c r="I69" i="108" s="1"/>
  <c r="I70" i="108" s="1"/>
  <c r="I71" i="108" s="1"/>
  <c r="I72" i="108" s="1"/>
  <c r="I73" i="108" s="1"/>
  <c r="I74" i="108" s="1"/>
  <c r="I75" i="108" s="1"/>
  <c r="I76" i="108" s="1"/>
  <c r="I77" i="108" s="1"/>
  <c r="I78" i="108" s="1"/>
  <c r="I79" i="108" s="1"/>
  <c r="I80" i="108" s="1"/>
  <c r="I81" i="108" s="1"/>
  <c r="I82" i="108" s="1"/>
  <c r="I83" i="108" s="1"/>
  <c r="I84" i="108" s="1"/>
  <c r="I85" i="108" s="1"/>
  <c r="I86" i="108" s="1"/>
  <c r="I87" i="108" s="1"/>
  <c r="I88" i="108" s="1"/>
  <c r="I89" i="108" s="1"/>
  <c r="I90" i="108" s="1"/>
  <c r="I91" i="108" s="1"/>
  <c r="I92" i="108" s="1"/>
  <c r="I3" i="108"/>
  <c r="M2" i="108"/>
  <c r="J2" i="108"/>
  <c r="K2" i="108" s="1"/>
  <c r="L2" i="108" s="1"/>
  <c r="G3" i="108"/>
  <c r="G4" i="108"/>
  <c r="G5" i="108"/>
  <c r="G6" i="108"/>
  <c r="G7" i="108"/>
  <c r="G8" i="108"/>
  <c r="G9" i="108"/>
  <c r="H9" i="108" s="1"/>
  <c r="M9" i="108" s="1"/>
  <c r="G10" i="108"/>
  <c r="G11" i="108"/>
  <c r="G12" i="108"/>
  <c r="G13" i="108"/>
  <c r="G14" i="108"/>
  <c r="G15" i="108"/>
  <c r="H15" i="108" s="1"/>
  <c r="M15" i="108" s="1"/>
  <c r="G16" i="108"/>
  <c r="G17" i="108"/>
  <c r="H17" i="108" s="1"/>
  <c r="M17" i="108" s="1"/>
  <c r="G18" i="108"/>
  <c r="G19" i="108"/>
  <c r="G20" i="108"/>
  <c r="G21" i="108"/>
  <c r="G22" i="108"/>
  <c r="G23" i="108"/>
  <c r="G24" i="108"/>
  <c r="H24" i="108" s="1"/>
  <c r="M24" i="108" s="1"/>
  <c r="G25" i="108"/>
  <c r="H25" i="108" s="1"/>
  <c r="M25" i="108" s="1"/>
  <c r="G26" i="108"/>
  <c r="G27" i="108"/>
  <c r="G28" i="108"/>
  <c r="G29" i="108"/>
  <c r="G30" i="108"/>
  <c r="G31" i="108"/>
  <c r="H31" i="108" s="1"/>
  <c r="M31" i="108" s="1"/>
  <c r="G32" i="108"/>
  <c r="G33" i="108"/>
  <c r="H33" i="108" s="1"/>
  <c r="M33" i="108" s="1"/>
  <c r="G34" i="108"/>
  <c r="G35" i="108"/>
  <c r="G36" i="108"/>
  <c r="G37" i="108"/>
  <c r="G38" i="108"/>
  <c r="G39" i="108"/>
  <c r="G40" i="108"/>
  <c r="G41" i="108"/>
  <c r="H41" i="108" s="1"/>
  <c r="M41" i="108" s="1"/>
  <c r="G42" i="108"/>
  <c r="G43" i="108"/>
  <c r="G44" i="108"/>
  <c r="G45" i="108"/>
  <c r="G46" i="108"/>
  <c r="G47" i="108"/>
  <c r="H47" i="108" s="1"/>
  <c r="M47" i="108" s="1"/>
  <c r="G48" i="108"/>
  <c r="G49" i="108"/>
  <c r="H49" i="108" s="1"/>
  <c r="M49" i="108" s="1"/>
  <c r="G50" i="108"/>
  <c r="G51" i="108"/>
  <c r="G52" i="108"/>
  <c r="G53" i="108"/>
  <c r="G54" i="108"/>
  <c r="G55" i="108"/>
  <c r="G56" i="108"/>
  <c r="H56" i="108" s="1"/>
  <c r="M56" i="108" s="1"/>
  <c r="G57" i="108"/>
  <c r="H57" i="108" s="1"/>
  <c r="M57" i="108" s="1"/>
  <c r="G58" i="108"/>
  <c r="G59" i="108"/>
  <c r="G60" i="108"/>
  <c r="G61" i="108"/>
  <c r="G62" i="108"/>
  <c r="G63" i="108"/>
  <c r="H63" i="108" s="1"/>
  <c r="M63" i="108" s="1"/>
  <c r="G64" i="108"/>
  <c r="G65" i="108"/>
  <c r="H65" i="108" s="1"/>
  <c r="M65" i="108" s="1"/>
  <c r="G66" i="108"/>
  <c r="G67" i="108"/>
  <c r="G68" i="108"/>
  <c r="G69" i="108"/>
  <c r="G70" i="108"/>
  <c r="G71" i="108"/>
  <c r="G72" i="108"/>
  <c r="G73" i="108"/>
  <c r="H73" i="108" s="1"/>
  <c r="M73" i="108" s="1"/>
  <c r="G74" i="108"/>
  <c r="G75" i="108"/>
  <c r="G76" i="108"/>
  <c r="G77" i="108"/>
  <c r="G78" i="108"/>
  <c r="G79" i="108"/>
  <c r="H79" i="108" s="1"/>
  <c r="M79" i="108" s="1"/>
  <c r="G80" i="108"/>
  <c r="G81" i="108"/>
  <c r="H81" i="108" s="1"/>
  <c r="M81" i="108" s="1"/>
  <c r="G82" i="108"/>
  <c r="G83" i="108"/>
  <c r="G84" i="108"/>
  <c r="G85" i="108"/>
  <c r="G86" i="108"/>
  <c r="H86" i="108" s="1"/>
  <c r="M86" i="108" s="1"/>
  <c r="G87" i="108"/>
  <c r="G88" i="108"/>
  <c r="H88" i="108" s="1"/>
  <c r="M88" i="108" s="1"/>
  <c r="G89" i="108"/>
  <c r="G90" i="108"/>
  <c r="G91" i="108"/>
  <c r="G92" i="108"/>
  <c r="H92" i="108" s="1"/>
  <c r="M92" i="108" s="1"/>
  <c r="G93" i="108"/>
  <c r="G94" i="108"/>
  <c r="G95" i="108"/>
  <c r="H95" i="108" s="1"/>
  <c r="M95" i="108" s="1"/>
  <c r="G96" i="108"/>
  <c r="G97" i="108"/>
  <c r="G98" i="108"/>
  <c r="G99" i="108"/>
  <c r="G100" i="108"/>
  <c r="H100" i="108" s="1"/>
  <c r="M100" i="108" s="1"/>
  <c r="G101" i="108"/>
  <c r="G102" i="108"/>
  <c r="H102" i="108" s="1"/>
  <c r="M102" i="108" s="1"/>
  <c r="G103" i="108"/>
  <c r="H103" i="108" s="1"/>
  <c r="M103" i="108" s="1"/>
  <c r="G104" i="108"/>
  <c r="G105" i="108"/>
  <c r="G106" i="108"/>
  <c r="G107" i="108"/>
  <c r="G108" i="108"/>
  <c r="G109" i="108"/>
  <c r="H109" i="108" s="1"/>
  <c r="M109" i="108" s="1"/>
  <c r="G110" i="108"/>
  <c r="H110" i="108" s="1"/>
  <c r="M110" i="108" s="1"/>
  <c r="G111" i="108"/>
  <c r="H111" i="108" s="1"/>
  <c r="M111" i="108" s="1"/>
  <c r="G112" i="108"/>
  <c r="H112" i="108" s="1"/>
  <c r="M112" i="108" s="1"/>
  <c r="G113" i="108"/>
  <c r="G114" i="108"/>
  <c r="G115" i="108"/>
  <c r="G116" i="108"/>
  <c r="G117" i="108"/>
  <c r="H117" i="108" s="1"/>
  <c r="M117" i="108" s="1"/>
  <c r="G118" i="108"/>
  <c r="G119" i="108"/>
  <c r="G120" i="108"/>
  <c r="H120" i="108" s="1"/>
  <c r="M120" i="108" s="1"/>
  <c r="G121" i="108"/>
  <c r="G122" i="108"/>
  <c r="H122" i="108" s="1"/>
  <c r="M122" i="108" s="1"/>
  <c r="G123" i="108"/>
  <c r="G124" i="108"/>
  <c r="G125" i="108"/>
  <c r="G126" i="108"/>
  <c r="G127" i="108"/>
  <c r="H127" i="108" s="1"/>
  <c r="M127" i="108" s="1"/>
  <c r="G128" i="108"/>
  <c r="G129" i="108"/>
  <c r="H129" i="108" s="1"/>
  <c r="M129" i="108" s="1"/>
  <c r="G130" i="108"/>
  <c r="H130" i="108" s="1"/>
  <c r="M130" i="108" s="1"/>
  <c r="G131" i="108"/>
  <c r="G132" i="108"/>
  <c r="G133" i="108"/>
  <c r="G134" i="108"/>
  <c r="G135" i="108"/>
  <c r="G136" i="108"/>
  <c r="G137" i="108"/>
  <c r="H137" i="108" s="1"/>
  <c r="M137" i="108" s="1"/>
  <c r="G138" i="108"/>
  <c r="G139" i="108"/>
  <c r="H139" i="108" s="1"/>
  <c r="M139" i="108" s="1"/>
  <c r="G140" i="108"/>
  <c r="G141" i="108"/>
  <c r="G142" i="108"/>
  <c r="G143" i="108"/>
  <c r="H143" i="108" s="1"/>
  <c r="M143" i="108" s="1"/>
  <c r="G144" i="108"/>
  <c r="G145" i="108"/>
  <c r="G146" i="108"/>
  <c r="G147" i="108"/>
  <c r="H147" i="108" s="1"/>
  <c r="M147" i="108" s="1"/>
  <c r="G148" i="108"/>
  <c r="G149" i="108"/>
  <c r="G150" i="108"/>
  <c r="G151" i="108"/>
  <c r="G152" i="108"/>
  <c r="H152" i="108" s="1"/>
  <c r="M152" i="108" s="1"/>
  <c r="G153" i="108"/>
  <c r="G154" i="108"/>
  <c r="G155" i="108"/>
  <c r="G156" i="108"/>
  <c r="H156" i="108" s="1"/>
  <c r="M156" i="108" s="1"/>
  <c r="G157" i="108"/>
  <c r="G158" i="108"/>
  <c r="H158" i="108" s="1"/>
  <c r="M158" i="108" s="1"/>
  <c r="G159" i="108"/>
  <c r="H159" i="108" s="1"/>
  <c r="M159" i="108" s="1"/>
  <c r="G160" i="108"/>
  <c r="H160" i="108" s="1"/>
  <c r="M160" i="108" s="1"/>
  <c r="G161" i="108"/>
  <c r="G162" i="108"/>
  <c r="G163" i="108"/>
  <c r="H163" i="108" s="1"/>
  <c r="M163" i="108" s="1"/>
  <c r="G164" i="108"/>
  <c r="G165" i="108"/>
  <c r="H165" i="108" s="1"/>
  <c r="M165" i="108" s="1"/>
  <c r="G166" i="108"/>
  <c r="G167" i="108"/>
  <c r="G168" i="108"/>
  <c r="H168" i="108" s="1"/>
  <c r="M168" i="108" s="1"/>
  <c r="G169" i="108"/>
  <c r="G170" i="108"/>
  <c r="H170" i="108" s="1"/>
  <c r="M170" i="108" s="1"/>
  <c r="G171" i="108"/>
  <c r="G172" i="108"/>
  <c r="H172" i="108" s="1"/>
  <c r="M172" i="108" s="1"/>
  <c r="G173" i="108"/>
  <c r="G174" i="108"/>
  <c r="G175" i="108"/>
  <c r="G2" i="108"/>
  <c r="AZ28" i="85"/>
  <c r="AZ27" i="85"/>
  <c r="AZ26" i="85"/>
  <c r="AZ25" i="85"/>
  <c r="AZ24" i="85"/>
  <c r="AZ23" i="85"/>
  <c r="AZ18" i="85"/>
  <c r="AZ17" i="85"/>
  <c r="AZ16" i="85"/>
  <c r="AZ15" i="85"/>
  <c r="AZ14" i="85"/>
  <c r="AZ13" i="85"/>
  <c r="AZ8" i="85"/>
  <c r="AZ7" i="85"/>
  <c r="AZ6" i="85"/>
  <c r="AZ5" i="85"/>
  <c r="AZ4" i="85"/>
  <c r="AZ3" i="85"/>
  <c r="E147" i="106"/>
  <c r="F147" i="106"/>
  <c r="G147" i="106"/>
  <c r="H147" i="106"/>
  <c r="J147" i="106"/>
  <c r="K147" i="106"/>
  <c r="M147" i="106"/>
  <c r="J3" i="106"/>
  <c r="K3" i="106"/>
  <c r="L3" i="106"/>
  <c r="M3" i="106"/>
  <c r="J4" i="106"/>
  <c r="K4" i="106"/>
  <c r="L4" i="106"/>
  <c r="M4" i="106"/>
  <c r="J5" i="106"/>
  <c r="K5" i="106"/>
  <c r="L5" i="106"/>
  <c r="M5" i="106"/>
  <c r="J6" i="106"/>
  <c r="K6" i="106"/>
  <c r="L6" i="106"/>
  <c r="M6" i="106"/>
  <c r="J7" i="106"/>
  <c r="K7" i="106"/>
  <c r="L7" i="106"/>
  <c r="M7" i="106"/>
  <c r="J8" i="106"/>
  <c r="K8" i="106"/>
  <c r="L8" i="106"/>
  <c r="M8" i="106"/>
  <c r="J9" i="106"/>
  <c r="K9" i="106"/>
  <c r="L9" i="106"/>
  <c r="M9" i="106"/>
  <c r="J10" i="106"/>
  <c r="K10" i="106"/>
  <c r="L10" i="106"/>
  <c r="M10" i="106"/>
  <c r="J11" i="106"/>
  <c r="K11" i="106"/>
  <c r="L11" i="106"/>
  <c r="M11" i="106"/>
  <c r="J12" i="106"/>
  <c r="K12" i="106"/>
  <c r="L12" i="106"/>
  <c r="M12" i="106"/>
  <c r="J13" i="106"/>
  <c r="K13" i="106"/>
  <c r="L13" i="106"/>
  <c r="M13" i="106"/>
  <c r="J14" i="106"/>
  <c r="K14" i="106"/>
  <c r="L14" i="106"/>
  <c r="M14" i="106"/>
  <c r="J15" i="106"/>
  <c r="K15" i="106"/>
  <c r="L15" i="106"/>
  <c r="M15" i="106"/>
  <c r="J16" i="106"/>
  <c r="K16" i="106"/>
  <c r="L16" i="106"/>
  <c r="M16" i="106"/>
  <c r="J17" i="106"/>
  <c r="K17" i="106"/>
  <c r="L17" i="106"/>
  <c r="M17" i="106"/>
  <c r="J18" i="106"/>
  <c r="K18" i="106"/>
  <c r="L18" i="106"/>
  <c r="M18" i="106"/>
  <c r="J19" i="106"/>
  <c r="K19" i="106"/>
  <c r="L19" i="106"/>
  <c r="M19" i="106"/>
  <c r="J20" i="106"/>
  <c r="K20" i="106"/>
  <c r="L20" i="106"/>
  <c r="M20" i="106"/>
  <c r="J21" i="106"/>
  <c r="K21" i="106"/>
  <c r="L21" i="106"/>
  <c r="M21" i="106"/>
  <c r="J22" i="106"/>
  <c r="K22" i="106"/>
  <c r="L22" i="106"/>
  <c r="M22" i="106"/>
  <c r="J23" i="106"/>
  <c r="K23" i="106"/>
  <c r="L23" i="106"/>
  <c r="M23" i="106"/>
  <c r="J24" i="106"/>
  <c r="K24" i="106"/>
  <c r="L24" i="106"/>
  <c r="M24" i="106"/>
  <c r="J25" i="106"/>
  <c r="K25" i="106"/>
  <c r="L25" i="106"/>
  <c r="M25" i="106"/>
  <c r="J26" i="106"/>
  <c r="K26" i="106"/>
  <c r="L26" i="106"/>
  <c r="M26" i="106"/>
  <c r="J27" i="106"/>
  <c r="K27" i="106"/>
  <c r="L27" i="106"/>
  <c r="M27" i="106"/>
  <c r="J28" i="106"/>
  <c r="K28" i="106"/>
  <c r="L28" i="106"/>
  <c r="M28" i="106"/>
  <c r="J29" i="106"/>
  <c r="K29" i="106"/>
  <c r="L29" i="106"/>
  <c r="M29" i="106"/>
  <c r="J30" i="106"/>
  <c r="K30" i="106"/>
  <c r="L30" i="106"/>
  <c r="M30" i="106"/>
  <c r="J31" i="106"/>
  <c r="K31" i="106"/>
  <c r="L31" i="106"/>
  <c r="M31" i="106"/>
  <c r="J32" i="106"/>
  <c r="K32" i="106"/>
  <c r="L32" i="106"/>
  <c r="M32" i="106"/>
  <c r="J33" i="106"/>
  <c r="K33" i="106"/>
  <c r="L33" i="106"/>
  <c r="M33" i="106"/>
  <c r="J34" i="106"/>
  <c r="K34" i="106"/>
  <c r="L34" i="106"/>
  <c r="M34" i="106"/>
  <c r="J35" i="106"/>
  <c r="K35" i="106"/>
  <c r="L35" i="106"/>
  <c r="M35" i="106"/>
  <c r="J36" i="106"/>
  <c r="K36" i="106"/>
  <c r="L36" i="106"/>
  <c r="M36" i="106"/>
  <c r="J37" i="106"/>
  <c r="K37" i="106"/>
  <c r="L37" i="106"/>
  <c r="M37" i="106"/>
  <c r="J38" i="106"/>
  <c r="K38" i="106"/>
  <c r="L38" i="106"/>
  <c r="M38" i="106"/>
  <c r="J39" i="106"/>
  <c r="K39" i="106"/>
  <c r="L39" i="106"/>
  <c r="M39" i="106"/>
  <c r="J40" i="106"/>
  <c r="K40" i="106"/>
  <c r="L40" i="106"/>
  <c r="M40" i="106"/>
  <c r="J41" i="106"/>
  <c r="K41" i="106"/>
  <c r="L41" i="106"/>
  <c r="M41" i="106"/>
  <c r="J42" i="106"/>
  <c r="K42" i="106"/>
  <c r="L42" i="106"/>
  <c r="M42" i="106"/>
  <c r="J43" i="106"/>
  <c r="K43" i="106"/>
  <c r="L43" i="106"/>
  <c r="M43" i="106"/>
  <c r="J44" i="106"/>
  <c r="K44" i="106"/>
  <c r="L44" i="106"/>
  <c r="M44" i="106"/>
  <c r="J45" i="106"/>
  <c r="K45" i="106"/>
  <c r="L45" i="106"/>
  <c r="M45" i="106"/>
  <c r="J46" i="106"/>
  <c r="K46" i="106"/>
  <c r="L46" i="106"/>
  <c r="M46" i="106"/>
  <c r="J47" i="106"/>
  <c r="K47" i="106"/>
  <c r="L47" i="106"/>
  <c r="M47" i="106"/>
  <c r="J48" i="106"/>
  <c r="K48" i="106"/>
  <c r="L48" i="106"/>
  <c r="M48" i="106"/>
  <c r="J49" i="106"/>
  <c r="K49" i="106"/>
  <c r="L49" i="106"/>
  <c r="M49" i="106"/>
  <c r="J50" i="106"/>
  <c r="K50" i="106"/>
  <c r="L50" i="106"/>
  <c r="M50" i="106"/>
  <c r="J51" i="106"/>
  <c r="K51" i="106"/>
  <c r="L51" i="106"/>
  <c r="M51" i="106"/>
  <c r="J52" i="106"/>
  <c r="K52" i="106"/>
  <c r="L52" i="106"/>
  <c r="M52" i="106"/>
  <c r="J53" i="106"/>
  <c r="K53" i="106"/>
  <c r="L53" i="106"/>
  <c r="M53" i="106"/>
  <c r="J54" i="106"/>
  <c r="K54" i="106"/>
  <c r="L54" i="106"/>
  <c r="M54" i="106"/>
  <c r="J55" i="106"/>
  <c r="K55" i="106"/>
  <c r="L55" i="106"/>
  <c r="M55" i="106"/>
  <c r="J56" i="106"/>
  <c r="K56" i="106"/>
  <c r="L56" i="106"/>
  <c r="M56" i="106"/>
  <c r="J57" i="106"/>
  <c r="K57" i="106"/>
  <c r="L57" i="106"/>
  <c r="M57" i="106"/>
  <c r="J58" i="106"/>
  <c r="K58" i="106"/>
  <c r="L58" i="106"/>
  <c r="M58" i="106"/>
  <c r="J59" i="106"/>
  <c r="K59" i="106"/>
  <c r="L59" i="106"/>
  <c r="M59" i="106"/>
  <c r="J60" i="106"/>
  <c r="K60" i="106"/>
  <c r="L60" i="106"/>
  <c r="M60" i="106"/>
  <c r="J61" i="106"/>
  <c r="K61" i="106"/>
  <c r="L61" i="106"/>
  <c r="M61" i="106"/>
  <c r="J62" i="106"/>
  <c r="K62" i="106"/>
  <c r="L62" i="106"/>
  <c r="M62" i="106"/>
  <c r="J63" i="106"/>
  <c r="K63" i="106"/>
  <c r="L63" i="106"/>
  <c r="M63" i="106"/>
  <c r="J64" i="106"/>
  <c r="K64" i="106"/>
  <c r="L64" i="106"/>
  <c r="M64" i="106"/>
  <c r="J65" i="106"/>
  <c r="K65" i="106"/>
  <c r="L65" i="106"/>
  <c r="M65" i="106"/>
  <c r="J66" i="106"/>
  <c r="K66" i="106"/>
  <c r="L66" i="106"/>
  <c r="M66" i="106"/>
  <c r="J67" i="106"/>
  <c r="K67" i="106"/>
  <c r="L67" i="106"/>
  <c r="M67" i="106"/>
  <c r="J68" i="106"/>
  <c r="K68" i="106"/>
  <c r="L68" i="106"/>
  <c r="M68" i="106"/>
  <c r="J69" i="106"/>
  <c r="K69" i="106"/>
  <c r="L69" i="106"/>
  <c r="M69" i="106"/>
  <c r="J70" i="106"/>
  <c r="K70" i="106"/>
  <c r="L70" i="106"/>
  <c r="M70" i="106"/>
  <c r="J71" i="106"/>
  <c r="K71" i="106"/>
  <c r="L71" i="106"/>
  <c r="M71" i="106"/>
  <c r="J72" i="106"/>
  <c r="K72" i="106"/>
  <c r="L72" i="106"/>
  <c r="M72" i="106"/>
  <c r="J73" i="106"/>
  <c r="K73" i="106"/>
  <c r="L73" i="106"/>
  <c r="M73" i="106"/>
  <c r="J74" i="106"/>
  <c r="K74" i="106"/>
  <c r="L74" i="106"/>
  <c r="M74" i="106"/>
  <c r="J75" i="106"/>
  <c r="K75" i="106"/>
  <c r="L75" i="106"/>
  <c r="M75" i="106"/>
  <c r="J76" i="106"/>
  <c r="K76" i="106"/>
  <c r="L76" i="106"/>
  <c r="M76" i="106"/>
  <c r="J77" i="106"/>
  <c r="K77" i="106"/>
  <c r="L77" i="106"/>
  <c r="M77" i="106"/>
  <c r="J78" i="106"/>
  <c r="K78" i="106"/>
  <c r="L78" i="106"/>
  <c r="M78" i="106"/>
  <c r="J79" i="106"/>
  <c r="K79" i="106"/>
  <c r="L79" i="106"/>
  <c r="M79" i="106"/>
  <c r="J80" i="106"/>
  <c r="K80" i="106"/>
  <c r="L80" i="106"/>
  <c r="M80" i="106"/>
  <c r="J81" i="106"/>
  <c r="K81" i="106"/>
  <c r="L81" i="106"/>
  <c r="M81" i="106"/>
  <c r="J82" i="106"/>
  <c r="K82" i="106"/>
  <c r="L82" i="106"/>
  <c r="M82" i="106"/>
  <c r="J83" i="106"/>
  <c r="K83" i="106"/>
  <c r="L83" i="106"/>
  <c r="M83" i="106"/>
  <c r="J84" i="106"/>
  <c r="K84" i="106"/>
  <c r="L84" i="106"/>
  <c r="M84" i="106"/>
  <c r="J85" i="106"/>
  <c r="K85" i="106"/>
  <c r="L85" i="106"/>
  <c r="M85" i="106"/>
  <c r="J86" i="106"/>
  <c r="K86" i="106"/>
  <c r="L86" i="106"/>
  <c r="M86" i="106"/>
  <c r="J87" i="106"/>
  <c r="K87" i="106"/>
  <c r="L87" i="106"/>
  <c r="M87" i="106"/>
  <c r="J88" i="106"/>
  <c r="K88" i="106"/>
  <c r="L88" i="106"/>
  <c r="M88" i="106"/>
  <c r="J89" i="106"/>
  <c r="K89" i="106"/>
  <c r="L89" i="106"/>
  <c r="M89" i="106"/>
  <c r="J90" i="106"/>
  <c r="K90" i="106"/>
  <c r="L90" i="106"/>
  <c r="M90" i="106"/>
  <c r="J91" i="106"/>
  <c r="K91" i="106"/>
  <c r="L91" i="106"/>
  <c r="M91" i="106"/>
  <c r="J92" i="106"/>
  <c r="K92" i="106"/>
  <c r="L92" i="106"/>
  <c r="M92" i="106"/>
  <c r="J93" i="106"/>
  <c r="K93" i="106"/>
  <c r="L93" i="106"/>
  <c r="M93" i="106"/>
  <c r="J94" i="106"/>
  <c r="K94" i="106"/>
  <c r="L94" i="106"/>
  <c r="M94" i="106"/>
  <c r="J95" i="106"/>
  <c r="K95" i="106"/>
  <c r="L95" i="106"/>
  <c r="M95" i="106"/>
  <c r="J96" i="106"/>
  <c r="K96" i="106"/>
  <c r="L96" i="106"/>
  <c r="M96" i="106"/>
  <c r="J97" i="106"/>
  <c r="K97" i="106"/>
  <c r="L97" i="106"/>
  <c r="M97" i="106"/>
  <c r="J98" i="106"/>
  <c r="K98" i="106"/>
  <c r="L98" i="106"/>
  <c r="M98" i="106"/>
  <c r="J99" i="106"/>
  <c r="K99" i="106"/>
  <c r="L99" i="106"/>
  <c r="M99" i="106"/>
  <c r="J100" i="106"/>
  <c r="K100" i="106"/>
  <c r="L100" i="106"/>
  <c r="M100" i="106"/>
  <c r="J101" i="106"/>
  <c r="K101" i="106"/>
  <c r="L101" i="106"/>
  <c r="M101" i="106"/>
  <c r="J102" i="106"/>
  <c r="K102" i="106"/>
  <c r="L102" i="106"/>
  <c r="M102" i="106"/>
  <c r="J103" i="106"/>
  <c r="K103" i="106"/>
  <c r="L103" i="106"/>
  <c r="M103" i="106"/>
  <c r="J104" i="106"/>
  <c r="K104" i="106"/>
  <c r="L104" i="106"/>
  <c r="M104" i="106"/>
  <c r="J105" i="106"/>
  <c r="K105" i="106"/>
  <c r="L105" i="106"/>
  <c r="M105" i="106"/>
  <c r="J106" i="106"/>
  <c r="K106" i="106"/>
  <c r="L106" i="106"/>
  <c r="M106" i="106"/>
  <c r="J107" i="106"/>
  <c r="K107" i="106"/>
  <c r="L107" i="106"/>
  <c r="M107" i="106"/>
  <c r="J108" i="106"/>
  <c r="K108" i="106"/>
  <c r="L108" i="106"/>
  <c r="M108" i="106"/>
  <c r="J109" i="106"/>
  <c r="K109" i="106"/>
  <c r="L109" i="106"/>
  <c r="M109" i="106"/>
  <c r="J110" i="106"/>
  <c r="K110" i="106"/>
  <c r="L110" i="106"/>
  <c r="M110" i="106"/>
  <c r="J111" i="106"/>
  <c r="K111" i="106"/>
  <c r="L111" i="106"/>
  <c r="M111" i="106"/>
  <c r="J112" i="106"/>
  <c r="K112" i="106"/>
  <c r="L112" i="106"/>
  <c r="M112" i="106"/>
  <c r="J113" i="106"/>
  <c r="K113" i="106"/>
  <c r="L113" i="106"/>
  <c r="M113" i="106"/>
  <c r="J114" i="106"/>
  <c r="K114" i="106"/>
  <c r="L114" i="106"/>
  <c r="M114" i="106"/>
  <c r="J115" i="106"/>
  <c r="K115" i="106"/>
  <c r="L115" i="106"/>
  <c r="M115" i="106"/>
  <c r="J116" i="106"/>
  <c r="K116" i="106"/>
  <c r="L116" i="106"/>
  <c r="M116" i="106"/>
  <c r="J117" i="106"/>
  <c r="K117" i="106"/>
  <c r="L117" i="106"/>
  <c r="M117" i="106"/>
  <c r="J118" i="106"/>
  <c r="K118" i="106"/>
  <c r="L118" i="106"/>
  <c r="M118" i="106"/>
  <c r="J119" i="106"/>
  <c r="K119" i="106"/>
  <c r="L119" i="106"/>
  <c r="M119" i="106"/>
  <c r="J120" i="106"/>
  <c r="K120" i="106"/>
  <c r="L120" i="106"/>
  <c r="M120" i="106"/>
  <c r="J121" i="106"/>
  <c r="K121" i="106"/>
  <c r="L121" i="106"/>
  <c r="M121" i="106"/>
  <c r="J122" i="106"/>
  <c r="K122" i="106"/>
  <c r="L122" i="106"/>
  <c r="M122" i="106"/>
  <c r="J123" i="106"/>
  <c r="K123" i="106"/>
  <c r="L123" i="106"/>
  <c r="M123" i="106"/>
  <c r="J124" i="106"/>
  <c r="K124" i="106"/>
  <c r="L124" i="106"/>
  <c r="M124" i="106"/>
  <c r="J125" i="106"/>
  <c r="K125" i="106"/>
  <c r="L125" i="106"/>
  <c r="M125" i="106"/>
  <c r="J126" i="106"/>
  <c r="K126" i="106"/>
  <c r="L126" i="106"/>
  <c r="M126" i="106"/>
  <c r="J127" i="106"/>
  <c r="K127" i="106"/>
  <c r="L127" i="106"/>
  <c r="M127" i="106"/>
  <c r="J128" i="106"/>
  <c r="K128" i="106"/>
  <c r="L128" i="106"/>
  <c r="M128" i="106"/>
  <c r="J129" i="106"/>
  <c r="K129" i="106"/>
  <c r="L129" i="106"/>
  <c r="M129" i="106"/>
  <c r="J130" i="106"/>
  <c r="K130" i="106"/>
  <c r="L130" i="106"/>
  <c r="M130" i="106"/>
  <c r="J131" i="106"/>
  <c r="K131" i="106"/>
  <c r="L131" i="106"/>
  <c r="M131" i="106"/>
  <c r="J132" i="106"/>
  <c r="K132" i="106"/>
  <c r="L132" i="106"/>
  <c r="M132" i="106"/>
  <c r="J133" i="106"/>
  <c r="K133" i="106"/>
  <c r="L133" i="106"/>
  <c r="M133" i="106"/>
  <c r="J134" i="106"/>
  <c r="K134" i="106"/>
  <c r="L134" i="106"/>
  <c r="M134" i="106"/>
  <c r="J135" i="106"/>
  <c r="K135" i="106"/>
  <c r="L135" i="106"/>
  <c r="M135" i="106"/>
  <c r="J136" i="106"/>
  <c r="K136" i="106"/>
  <c r="L136" i="106"/>
  <c r="M136" i="106"/>
  <c r="J137" i="106"/>
  <c r="K137" i="106"/>
  <c r="L137" i="106"/>
  <c r="M137" i="106"/>
  <c r="J138" i="106"/>
  <c r="K138" i="106"/>
  <c r="L138" i="106"/>
  <c r="M138" i="106"/>
  <c r="J139" i="106"/>
  <c r="K139" i="106"/>
  <c r="L139" i="106"/>
  <c r="M139" i="106"/>
  <c r="J140" i="106"/>
  <c r="K140" i="106"/>
  <c r="L140" i="106"/>
  <c r="M140" i="106"/>
  <c r="J141" i="106"/>
  <c r="K141" i="106"/>
  <c r="L141" i="106"/>
  <c r="M141" i="106"/>
  <c r="J142" i="106"/>
  <c r="K142" i="106"/>
  <c r="L142" i="106"/>
  <c r="M142" i="106"/>
  <c r="J143" i="106"/>
  <c r="K143" i="106"/>
  <c r="L143" i="106"/>
  <c r="M143" i="106"/>
  <c r="J144" i="106"/>
  <c r="K144" i="106"/>
  <c r="L144" i="106"/>
  <c r="M144" i="106"/>
  <c r="J145" i="106"/>
  <c r="K145" i="106"/>
  <c r="L145" i="106"/>
  <c r="M145" i="106"/>
  <c r="J146" i="106"/>
  <c r="K146" i="106"/>
  <c r="L146" i="106"/>
  <c r="M146" i="106"/>
  <c r="M2" i="106"/>
  <c r="J2" i="106"/>
  <c r="K2" i="106" s="1"/>
  <c r="L2" i="106" s="1"/>
  <c r="I3" i="106"/>
  <c r="H3" i="106"/>
  <c r="H4" i="106"/>
  <c r="H5" i="106"/>
  <c r="H6" i="106"/>
  <c r="H7" i="106"/>
  <c r="H8" i="106"/>
  <c r="H9" i="106"/>
  <c r="H10" i="106"/>
  <c r="H11" i="106"/>
  <c r="H12" i="106"/>
  <c r="H13" i="106"/>
  <c r="H14" i="106"/>
  <c r="H15" i="106"/>
  <c r="H16" i="106"/>
  <c r="H17" i="106"/>
  <c r="H18" i="106"/>
  <c r="H19" i="106"/>
  <c r="H20" i="106"/>
  <c r="H21" i="106"/>
  <c r="H22" i="106"/>
  <c r="H23" i="106"/>
  <c r="H24" i="106"/>
  <c r="H25" i="106"/>
  <c r="H26" i="106"/>
  <c r="H27" i="106"/>
  <c r="H28" i="106"/>
  <c r="H29" i="106"/>
  <c r="H30" i="106"/>
  <c r="H31" i="106"/>
  <c r="H32" i="106"/>
  <c r="H33" i="106"/>
  <c r="H34" i="106"/>
  <c r="H35" i="106"/>
  <c r="H36" i="106"/>
  <c r="H37" i="106"/>
  <c r="H38" i="106"/>
  <c r="H39" i="106"/>
  <c r="H40" i="106"/>
  <c r="H41" i="106"/>
  <c r="H42" i="106"/>
  <c r="H43" i="106"/>
  <c r="H44" i="106"/>
  <c r="H45" i="106"/>
  <c r="H46" i="106"/>
  <c r="H47" i="106"/>
  <c r="H48" i="106"/>
  <c r="H49" i="106"/>
  <c r="H50" i="106"/>
  <c r="H51" i="106"/>
  <c r="H52" i="106"/>
  <c r="H53" i="106"/>
  <c r="H54" i="106"/>
  <c r="H55" i="106"/>
  <c r="H56" i="106"/>
  <c r="H57" i="106"/>
  <c r="H58" i="106"/>
  <c r="H59" i="106"/>
  <c r="H60" i="106"/>
  <c r="H61" i="106"/>
  <c r="H62" i="106"/>
  <c r="H63" i="106"/>
  <c r="H64" i="106"/>
  <c r="H65" i="106"/>
  <c r="H66" i="106"/>
  <c r="H67" i="106"/>
  <c r="H68" i="106"/>
  <c r="H69" i="106"/>
  <c r="H70" i="106"/>
  <c r="H71" i="106"/>
  <c r="H72" i="106"/>
  <c r="H73" i="106"/>
  <c r="H74" i="106"/>
  <c r="H75" i="106"/>
  <c r="H76" i="106"/>
  <c r="H77" i="106"/>
  <c r="H78" i="106"/>
  <c r="H79" i="106"/>
  <c r="H80" i="106"/>
  <c r="H81" i="106"/>
  <c r="H82" i="106"/>
  <c r="H83" i="106"/>
  <c r="H84" i="106"/>
  <c r="H85" i="106"/>
  <c r="H86" i="106"/>
  <c r="H87" i="106"/>
  <c r="H88" i="106"/>
  <c r="H89" i="106"/>
  <c r="H90" i="106"/>
  <c r="H91" i="106"/>
  <c r="H92" i="106"/>
  <c r="H93" i="106"/>
  <c r="H94" i="106"/>
  <c r="H95" i="106"/>
  <c r="H96" i="106"/>
  <c r="H97" i="106"/>
  <c r="H98" i="106"/>
  <c r="H99" i="106"/>
  <c r="H100" i="106"/>
  <c r="H101" i="106"/>
  <c r="H102" i="106"/>
  <c r="H103" i="106"/>
  <c r="H104" i="106"/>
  <c r="H105" i="106"/>
  <c r="H106" i="106"/>
  <c r="H107" i="106"/>
  <c r="H108" i="106"/>
  <c r="H109" i="106"/>
  <c r="H110" i="106"/>
  <c r="H111" i="106"/>
  <c r="H112" i="106"/>
  <c r="H113" i="106"/>
  <c r="H114" i="106"/>
  <c r="H115" i="106"/>
  <c r="H116" i="106"/>
  <c r="H117" i="106"/>
  <c r="H118" i="106"/>
  <c r="H119" i="106"/>
  <c r="H120" i="106"/>
  <c r="H121" i="106"/>
  <c r="H122" i="106"/>
  <c r="H123" i="106"/>
  <c r="H124" i="106"/>
  <c r="H125" i="106"/>
  <c r="H126" i="106"/>
  <c r="H127" i="106"/>
  <c r="H128" i="106"/>
  <c r="H129" i="106"/>
  <c r="H130" i="106"/>
  <c r="H131" i="106"/>
  <c r="H132" i="106"/>
  <c r="H133" i="106"/>
  <c r="H134" i="106"/>
  <c r="H135" i="106"/>
  <c r="H136" i="106"/>
  <c r="H137" i="106"/>
  <c r="H138" i="106"/>
  <c r="H139" i="106"/>
  <c r="H140" i="106"/>
  <c r="H141" i="106"/>
  <c r="H142" i="106"/>
  <c r="H143" i="106"/>
  <c r="H144" i="106"/>
  <c r="H145" i="106"/>
  <c r="H146" i="106"/>
  <c r="H2" i="106"/>
  <c r="G3" i="106"/>
  <c r="G4" i="106"/>
  <c r="G5" i="106"/>
  <c r="G6" i="106"/>
  <c r="G7" i="106"/>
  <c r="G8" i="106"/>
  <c r="G9" i="106"/>
  <c r="G10" i="106"/>
  <c r="G11" i="106"/>
  <c r="G12" i="106"/>
  <c r="G13" i="106"/>
  <c r="G14" i="106"/>
  <c r="G15" i="106"/>
  <c r="G16" i="106"/>
  <c r="G17" i="106"/>
  <c r="G18" i="106"/>
  <c r="G19" i="106"/>
  <c r="G20" i="106"/>
  <c r="G21" i="106"/>
  <c r="G22" i="106"/>
  <c r="G23" i="106"/>
  <c r="G24" i="106"/>
  <c r="G25" i="106"/>
  <c r="G26" i="106"/>
  <c r="G27" i="106"/>
  <c r="G28" i="106"/>
  <c r="G29" i="106"/>
  <c r="G30" i="106"/>
  <c r="G31" i="106"/>
  <c r="G32" i="106"/>
  <c r="G33" i="106"/>
  <c r="G34" i="106"/>
  <c r="G35" i="106"/>
  <c r="G36" i="106"/>
  <c r="G37" i="106"/>
  <c r="G38" i="106"/>
  <c r="G39" i="106"/>
  <c r="G40" i="106"/>
  <c r="G41" i="106"/>
  <c r="G42" i="106"/>
  <c r="G43" i="106"/>
  <c r="G44" i="106"/>
  <c r="G45" i="106"/>
  <c r="G46" i="106"/>
  <c r="G47" i="106"/>
  <c r="G48" i="106"/>
  <c r="G49" i="106"/>
  <c r="G50" i="106"/>
  <c r="G51" i="106"/>
  <c r="G52" i="106"/>
  <c r="G53" i="106"/>
  <c r="G54" i="106"/>
  <c r="G55" i="106"/>
  <c r="G56" i="106"/>
  <c r="G57" i="106"/>
  <c r="G58" i="106"/>
  <c r="G59" i="106"/>
  <c r="G60" i="106"/>
  <c r="G61" i="106"/>
  <c r="G62" i="106"/>
  <c r="G63" i="106"/>
  <c r="G64" i="106"/>
  <c r="G65" i="106"/>
  <c r="G66" i="106"/>
  <c r="G67" i="106"/>
  <c r="G68" i="106"/>
  <c r="G69" i="106"/>
  <c r="G70" i="106"/>
  <c r="G71" i="106"/>
  <c r="G72" i="106"/>
  <c r="G73" i="106"/>
  <c r="G74" i="106"/>
  <c r="G75" i="106"/>
  <c r="G76" i="106"/>
  <c r="G77" i="106"/>
  <c r="G78" i="106"/>
  <c r="G79" i="106"/>
  <c r="G80" i="106"/>
  <c r="G81" i="106"/>
  <c r="G82" i="106"/>
  <c r="G83" i="106"/>
  <c r="G84" i="106"/>
  <c r="G85" i="106"/>
  <c r="G86" i="106"/>
  <c r="G87" i="106"/>
  <c r="G88" i="106"/>
  <c r="G89" i="106"/>
  <c r="G90" i="106"/>
  <c r="G91" i="106"/>
  <c r="G92" i="106"/>
  <c r="G93" i="106"/>
  <c r="G94" i="106"/>
  <c r="G95" i="106"/>
  <c r="G96" i="106"/>
  <c r="G97" i="106"/>
  <c r="G98" i="106"/>
  <c r="G99" i="106"/>
  <c r="G100" i="106"/>
  <c r="G101" i="106"/>
  <c r="G102" i="106"/>
  <c r="G103" i="106"/>
  <c r="G104" i="106"/>
  <c r="G105" i="106"/>
  <c r="G106" i="106"/>
  <c r="G107" i="106"/>
  <c r="G108" i="106"/>
  <c r="G109" i="106"/>
  <c r="G110" i="106"/>
  <c r="G111" i="106"/>
  <c r="G112" i="106"/>
  <c r="G113" i="106"/>
  <c r="G114" i="106"/>
  <c r="G115" i="106"/>
  <c r="G116" i="106"/>
  <c r="G117" i="106"/>
  <c r="G118" i="106"/>
  <c r="G119" i="106"/>
  <c r="G120" i="106"/>
  <c r="G121" i="106"/>
  <c r="G122" i="106"/>
  <c r="G123" i="106"/>
  <c r="G124" i="106"/>
  <c r="G125" i="106"/>
  <c r="G126" i="106"/>
  <c r="G127" i="106"/>
  <c r="G128" i="106"/>
  <c r="G129" i="106"/>
  <c r="G130" i="106"/>
  <c r="G131" i="106"/>
  <c r="G132" i="106"/>
  <c r="G133" i="106"/>
  <c r="G134" i="106"/>
  <c r="G135" i="106"/>
  <c r="G136" i="106"/>
  <c r="G137" i="106"/>
  <c r="G138" i="106"/>
  <c r="G139" i="106"/>
  <c r="G140" i="106"/>
  <c r="G141" i="106"/>
  <c r="G142" i="106"/>
  <c r="G143" i="106"/>
  <c r="G144" i="106"/>
  <c r="G145" i="106"/>
  <c r="G146" i="106"/>
  <c r="G2" i="106"/>
  <c r="E229" i="104"/>
  <c r="F229" i="104"/>
  <c r="M187" i="104"/>
  <c r="M2" i="104"/>
  <c r="J2" i="104"/>
  <c r="K2" i="104" s="1"/>
  <c r="L2" i="104" s="1"/>
  <c r="I3" i="104"/>
  <c r="I4" i="104" s="1"/>
  <c r="I5" i="104" s="1"/>
  <c r="I6" i="104" s="1"/>
  <c r="I7" i="104" s="1"/>
  <c r="I8" i="104" s="1"/>
  <c r="I9" i="104" s="1"/>
  <c r="G3" i="104"/>
  <c r="J3" i="104" s="1"/>
  <c r="G4" i="104"/>
  <c r="G5" i="104"/>
  <c r="G6" i="104"/>
  <c r="G7" i="104"/>
  <c r="G8" i="104"/>
  <c r="G9" i="104"/>
  <c r="G10" i="104"/>
  <c r="G11" i="104"/>
  <c r="G12" i="104"/>
  <c r="G13" i="104"/>
  <c r="G14" i="104"/>
  <c r="G15" i="104"/>
  <c r="G16" i="104"/>
  <c r="G17" i="104"/>
  <c r="G18" i="104"/>
  <c r="G19" i="104"/>
  <c r="G20" i="104"/>
  <c r="G21" i="104"/>
  <c r="G22" i="104"/>
  <c r="G23" i="104"/>
  <c r="G24" i="104"/>
  <c r="G25" i="104"/>
  <c r="G26" i="104"/>
  <c r="G27" i="104"/>
  <c r="G28" i="104"/>
  <c r="G29" i="104"/>
  <c r="G30" i="104"/>
  <c r="G31" i="104"/>
  <c r="G32" i="104"/>
  <c r="G33" i="104"/>
  <c r="G34" i="104"/>
  <c r="G35" i="104"/>
  <c r="G36" i="104"/>
  <c r="G37" i="104"/>
  <c r="G38" i="104"/>
  <c r="G39" i="104"/>
  <c r="G40" i="104"/>
  <c r="G41" i="104"/>
  <c r="G42" i="104"/>
  <c r="G43" i="104"/>
  <c r="G44" i="104"/>
  <c r="G45" i="104"/>
  <c r="G46" i="104"/>
  <c r="G47" i="104"/>
  <c r="G48" i="104"/>
  <c r="G49" i="104"/>
  <c r="G50" i="104"/>
  <c r="G51" i="104"/>
  <c r="G52" i="104"/>
  <c r="G53" i="104"/>
  <c r="G54" i="104"/>
  <c r="G55" i="104"/>
  <c r="G56" i="104"/>
  <c r="G57" i="104"/>
  <c r="G58" i="104"/>
  <c r="G59" i="104"/>
  <c r="G60" i="104"/>
  <c r="G61" i="104"/>
  <c r="G62" i="104"/>
  <c r="G63" i="104"/>
  <c r="G64" i="104"/>
  <c r="G65" i="104"/>
  <c r="G66" i="104"/>
  <c r="G67" i="104"/>
  <c r="G68" i="104"/>
  <c r="G69" i="104"/>
  <c r="G70" i="104"/>
  <c r="G71" i="104"/>
  <c r="G72" i="104"/>
  <c r="G73" i="104"/>
  <c r="G74" i="104"/>
  <c r="G75" i="104"/>
  <c r="G76" i="104"/>
  <c r="G77" i="104"/>
  <c r="G78" i="104"/>
  <c r="G79" i="104"/>
  <c r="G80" i="104"/>
  <c r="G81" i="104"/>
  <c r="G82" i="104"/>
  <c r="G83" i="104"/>
  <c r="G84" i="104"/>
  <c r="G85" i="104"/>
  <c r="G86" i="104"/>
  <c r="G87" i="104"/>
  <c r="G88" i="104"/>
  <c r="G89" i="104"/>
  <c r="G90" i="104"/>
  <c r="G91" i="104"/>
  <c r="G92" i="104"/>
  <c r="G93" i="104"/>
  <c r="G94" i="104"/>
  <c r="G95" i="104"/>
  <c r="G96" i="104"/>
  <c r="G97" i="104"/>
  <c r="G98" i="104"/>
  <c r="G99" i="104"/>
  <c r="G100" i="104"/>
  <c r="G101" i="104"/>
  <c r="G102" i="104"/>
  <c r="G103" i="104"/>
  <c r="G104" i="104"/>
  <c r="G105" i="104"/>
  <c r="G106" i="104"/>
  <c r="G107" i="104"/>
  <c r="G108" i="104"/>
  <c r="G109" i="104"/>
  <c r="G110" i="104"/>
  <c r="G111" i="104"/>
  <c r="G112" i="104"/>
  <c r="G113" i="104"/>
  <c r="G114" i="104"/>
  <c r="G115" i="104"/>
  <c r="G116" i="104"/>
  <c r="G117" i="104"/>
  <c r="G118" i="104"/>
  <c r="G119" i="104"/>
  <c r="G120" i="104"/>
  <c r="G121" i="104"/>
  <c r="G122" i="104"/>
  <c r="G123" i="104"/>
  <c r="G124" i="104"/>
  <c r="G125" i="104"/>
  <c r="G126" i="104"/>
  <c r="G127" i="104"/>
  <c r="G128" i="104"/>
  <c r="G129" i="104"/>
  <c r="G130" i="104"/>
  <c r="G131" i="104"/>
  <c r="G132" i="104"/>
  <c r="G133" i="104"/>
  <c r="G134" i="104"/>
  <c r="G135" i="104"/>
  <c r="G136" i="104"/>
  <c r="G137" i="104"/>
  <c r="G138" i="104"/>
  <c r="G139" i="104"/>
  <c r="G140" i="104"/>
  <c r="G141" i="104"/>
  <c r="G142" i="104"/>
  <c r="G143" i="104"/>
  <c r="G144" i="104"/>
  <c r="G145" i="104"/>
  <c r="G146" i="104"/>
  <c r="G147" i="104"/>
  <c r="G148" i="104"/>
  <c r="G149" i="104"/>
  <c r="G150" i="104"/>
  <c r="G151" i="104"/>
  <c r="G152" i="104"/>
  <c r="G153" i="104"/>
  <c r="G154" i="104"/>
  <c r="G155" i="104"/>
  <c r="G156" i="104"/>
  <c r="G157" i="104"/>
  <c r="G158" i="104"/>
  <c r="G159" i="104"/>
  <c r="G160" i="104"/>
  <c r="G161" i="104"/>
  <c r="G162" i="104"/>
  <c r="G163" i="104"/>
  <c r="G164" i="104"/>
  <c r="G165" i="104"/>
  <c r="G166" i="104"/>
  <c r="G167" i="104"/>
  <c r="G168" i="104"/>
  <c r="G169" i="104"/>
  <c r="G170" i="104"/>
  <c r="G171" i="104"/>
  <c r="G172" i="104"/>
  <c r="G173" i="104"/>
  <c r="G174" i="104"/>
  <c r="G175" i="104"/>
  <c r="G176" i="104"/>
  <c r="G177" i="104"/>
  <c r="G178" i="104"/>
  <c r="G179" i="104"/>
  <c r="G180" i="104"/>
  <c r="G181" i="104"/>
  <c r="G182" i="104"/>
  <c r="G183" i="104"/>
  <c r="G184" i="104"/>
  <c r="G185" i="104"/>
  <c r="G186" i="104"/>
  <c r="G187" i="104"/>
  <c r="G188" i="104"/>
  <c r="G189" i="104"/>
  <c r="G190" i="104"/>
  <c r="G191" i="104"/>
  <c r="G192" i="104"/>
  <c r="G193" i="104"/>
  <c r="G194" i="104"/>
  <c r="G195" i="104"/>
  <c r="G196" i="104"/>
  <c r="G197" i="104"/>
  <c r="G198" i="104"/>
  <c r="G199" i="104"/>
  <c r="G200" i="104"/>
  <c r="G201" i="104"/>
  <c r="G202" i="104"/>
  <c r="G203" i="104"/>
  <c r="G204" i="104"/>
  <c r="G205" i="104"/>
  <c r="G206" i="104"/>
  <c r="G207" i="104"/>
  <c r="G208" i="104"/>
  <c r="G209" i="104"/>
  <c r="G210" i="104"/>
  <c r="G211" i="104"/>
  <c r="G212" i="104"/>
  <c r="G213" i="104"/>
  <c r="G214" i="104"/>
  <c r="G215" i="104"/>
  <c r="G216" i="104"/>
  <c r="G217" i="104"/>
  <c r="G218" i="104"/>
  <c r="G219" i="104"/>
  <c r="G220" i="104"/>
  <c r="G221" i="104"/>
  <c r="G222" i="104"/>
  <c r="G223" i="104"/>
  <c r="G224" i="104"/>
  <c r="G225" i="104"/>
  <c r="G226" i="104"/>
  <c r="G227" i="104"/>
  <c r="G228" i="104"/>
  <c r="G2" i="104"/>
  <c r="AH30" i="85"/>
  <c r="AH29" i="85"/>
  <c r="AH28" i="85"/>
  <c r="AH27" i="85"/>
  <c r="AH26" i="85"/>
  <c r="AH25" i="85"/>
  <c r="AH24" i="85"/>
  <c r="AH23" i="85"/>
  <c r="M228" i="103"/>
  <c r="M2" i="103"/>
  <c r="J2" i="103"/>
  <c r="K2" i="103" s="1"/>
  <c r="L2" i="103" s="1"/>
  <c r="E229" i="103"/>
  <c r="F229" i="103"/>
  <c r="I3" i="103"/>
  <c r="I4" i="103" s="1"/>
  <c r="I5" i="103" s="1"/>
  <c r="I6" i="103" s="1"/>
  <c r="I7" i="103" s="1"/>
  <c r="I8" i="103" s="1"/>
  <c r="H128" i="103"/>
  <c r="M128" i="103" s="1"/>
  <c r="H144" i="103"/>
  <c r="M144" i="103" s="1"/>
  <c r="H148" i="103"/>
  <c r="M148" i="103" s="1"/>
  <c r="H164" i="103"/>
  <c r="M164" i="103" s="1"/>
  <c r="H165" i="103"/>
  <c r="M165" i="103" s="1"/>
  <c r="H192" i="103"/>
  <c r="M192" i="103" s="1"/>
  <c r="H208" i="103"/>
  <c r="M208" i="103" s="1"/>
  <c r="H212" i="103"/>
  <c r="M212" i="103" s="1"/>
  <c r="H228" i="103"/>
  <c r="H2" i="103"/>
  <c r="G3" i="103"/>
  <c r="G4" i="103"/>
  <c r="H4" i="103" s="1"/>
  <c r="M4" i="103" s="1"/>
  <c r="G5" i="103"/>
  <c r="G6" i="103"/>
  <c r="J6" i="103" s="1"/>
  <c r="K6" i="103" s="1"/>
  <c r="L6" i="103" s="1"/>
  <c r="G7" i="103"/>
  <c r="G8" i="103"/>
  <c r="H8" i="103" s="1"/>
  <c r="M8" i="103" s="1"/>
  <c r="G9" i="103"/>
  <c r="G10" i="103"/>
  <c r="G11" i="103"/>
  <c r="G12" i="103"/>
  <c r="H12" i="103" s="1"/>
  <c r="M12" i="103" s="1"/>
  <c r="G13" i="103"/>
  <c r="G14" i="103"/>
  <c r="G15" i="103"/>
  <c r="G16" i="103"/>
  <c r="H16" i="103" s="1"/>
  <c r="M16" i="103" s="1"/>
  <c r="G17" i="103"/>
  <c r="G18" i="103"/>
  <c r="G19" i="103"/>
  <c r="G20" i="103"/>
  <c r="G21" i="103"/>
  <c r="G22" i="103"/>
  <c r="G23" i="103"/>
  <c r="G24" i="103"/>
  <c r="H24" i="103" s="1"/>
  <c r="M24" i="103" s="1"/>
  <c r="G25" i="103"/>
  <c r="G26" i="103"/>
  <c r="G27" i="103"/>
  <c r="H27" i="103" s="1"/>
  <c r="M27" i="103" s="1"/>
  <c r="G28" i="103"/>
  <c r="H28" i="103" s="1"/>
  <c r="M28" i="103" s="1"/>
  <c r="G29" i="103"/>
  <c r="G30" i="103"/>
  <c r="H30" i="103" s="1"/>
  <c r="M30" i="103" s="1"/>
  <c r="G31" i="103"/>
  <c r="G32" i="103"/>
  <c r="H32" i="103" s="1"/>
  <c r="M32" i="103" s="1"/>
  <c r="G33" i="103"/>
  <c r="G34" i="103"/>
  <c r="G35" i="103"/>
  <c r="G36" i="103"/>
  <c r="H36" i="103" s="1"/>
  <c r="M36" i="103" s="1"/>
  <c r="G37" i="103"/>
  <c r="G38" i="103"/>
  <c r="G39" i="103"/>
  <c r="G40" i="103"/>
  <c r="H40" i="103" s="1"/>
  <c r="M40" i="103" s="1"/>
  <c r="G41" i="103"/>
  <c r="G42" i="103"/>
  <c r="G43" i="103"/>
  <c r="G44" i="103"/>
  <c r="H44" i="103" s="1"/>
  <c r="M44" i="103" s="1"/>
  <c r="G45" i="103"/>
  <c r="G46" i="103"/>
  <c r="G47" i="103"/>
  <c r="G48" i="103"/>
  <c r="H48" i="103" s="1"/>
  <c r="M48" i="103" s="1"/>
  <c r="G49" i="103"/>
  <c r="H49" i="103" s="1"/>
  <c r="M49" i="103" s="1"/>
  <c r="G50" i="103"/>
  <c r="G51" i="103"/>
  <c r="G52" i="103"/>
  <c r="G53" i="103"/>
  <c r="G54" i="103"/>
  <c r="G55" i="103"/>
  <c r="G56" i="103"/>
  <c r="G57" i="103"/>
  <c r="G58" i="103"/>
  <c r="G59" i="103"/>
  <c r="G60" i="103"/>
  <c r="G61" i="103"/>
  <c r="G62" i="103"/>
  <c r="H62" i="103" s="1"/>
  <c r="M62" i="103" s="1"/>
  <c r="G63" i="103"/>
  <c r="H63" i="103" s="1"/>
  <c r="M63" i="103" s="1"/>
  <c r="G64" i="103"/>
  <c r="G65" i="103"/>
  <c r="G66" i="103"/>
  <c r="G67" i="103"/>
  <c r="G68" i="103"/>
  <c r="G69" i="103"/>
  <c r="G70" i="103"/>
  <c r="G71" i="103"/>
  <c r="G72" i="103"/>
  <c r="G73" i="103"/>
  <c r="G74" i="103"/>
  <c r="G75" i="103"/>
  <c r="G76" i="103"/>
  <c r="H76" i="103" s="1"/>
  <c r="M76" i="103" s="1"/>
  <c r="G77" i="103"/>
  <c r="G78" i="103"/>
  <c r="G79" i="103"/>
  <c r="G80" i="103"/>
  <c r="G81" i="103"/>
  <c r="G82" i="103"/>
  <c r="G83" i="103"/>
  <c r="G84" i="103"/>
  <c r="G85" i="103"/>
  <c r="G86" i="103"/>
  <c r="G87" i="103"/>
  <c r="H87" i="103" s="1"/>
  <c r="M87" i="103" s="1"/>
  <c r="G88" i="103"/>
  <c r="G89" i="103"/>
  <c r="G90" i="103"/>
  <c r="G91" i="103"/>
  <c r="G92" i="103"/>
  <c r="G93" i="103"/>
  <c r="G94" i="103"/>
  <c r="G95" i="103"/>
  <c r="G96" i="103"/>
  <c r="G97" i="103"/>
  <c r="G98" i="103"/>
  <c r="G99" i="103"/>
  <c r="G100" i="103"/>
  <c r="G101" i="103"/>
  <c r="G102" i="103"/>
  <c r="G103" i="103"/>
  <c r="G104" i="103"/>
  <c r="G105" i="103"/>
  <c r="G106" i="103"/>
  <c r="G107" i="103"/>
  <c r="G108" i="103"/>
  <c r="G109" i="103"/>
  <c r="G110" i="103"/>
  <c r="G111" i="103"/>
  <c r="G112" i="103"/>
  <c r="G113" i="103"/>
  <c r="G114" i="103"/>
  <c r="G115" i="103"/>
  <c r="G116" i="103"/>
  <c r="H116" i="103" s="1"/>
  <c r="M116" i="103" s="1"/>
  <c r="G117" i="103"/>
  <c r="H117" i="103" s="1"/>
  <c r="M117" i="103" s="1"/>
  <c r="G118" i="103"/>
  <c r="G119" i="103"/>
  <c r="G120" i="103"/>
  <c r="G121" i="103"/>
  <c r="G122" i="103"/>
  <c r="G123" i="103"/>
  <c r="G124" i="103"/>
  <c r="G125" i="103"/>
  <c r="H125" i="103" s="1"/>
  <c r="M125" i="103" s="1"/>
  <c r="G126" i="103"/>
  <c r="G127" i="103"/>
  <c r="H127" i="103" s="1"/>
  <c r="M127" i="103" s="1"/>
  <c r="G128" i="103"/>
  <c r="G129" i="103"/>
  <c r="G130" i="103"/>
  <c r="G131" i="103"/>
  <c r="G132" i="103"/>
  <c r="H132" i="103" s="1"/>
  <c r="M132" i="103" s="1"/>
  <c r="G133" i="103"/>
  <c r="H133" i="103" s="1"/>
  <c r="M133" i="103" s="1"/>
  <c r="G134" i="103"/>
  <c r="G135" i="103"/>
  <c r="H135" i="103" s="1"/>
  <c r="M135" i="103" s="1"/>
  <c r="G136" i="103"/>
  <c r="G137" i="103"/>
  <c r="G138" i="103"/>
  <c r="G139" i="103"/>
  <c r="G140" i="103"/>
  <c r="H140" i="103" s="1"/>
  <c r="M140" i="103" s="1"/>
  <c r="G141" i="103"/>
  <c r="G142" i="103"/>
  <c r="G143" i="103"/>
  <c r="H143" i="103" s="1"/>
  <c r="M143" i="103" s="1"/>
  <c r="G144" i="103"/>
  <c r="G145" i="103"/>
  <c r="G146" i="103"/>
  <c r="G147" i="103"/>
  <c r="G148" i="103"/>
  <c r="G149" i="103"/>
  <c r="H149" i="103" s="1"/>
  <c r="M149" i="103" s="1"/>
  <c r="G150" i="103"/>
  <c r="G151" i="103"/>
  <c r="H151" i="103" s="1"/>
  <c r="M151" i="103" s="1"/>
  <c r="G152" i="103"/>
  <c r="G153" i="103"/>
  <c r="G154" i="103"/>
  <c r="G155" i="103"/>
  <c r="G156" i="103"/>
  <c r="H156" i="103" s="1"/>
  <c r="M156" i="103" s="1"/>
  <c r="G157" i="103"/>
  <c r="G158" i="103"/>
  <c r="G159" i="103"/>
  <c r="H159" i="103" s="1"/>
  <c r="M159" i="103" s="1"/>
  <c r="G160" i="103"/>
  <c r="H160" i="103" s="1"/>
  <c r="M160" i="103" s="1"/>
  <c r="G161" i="103"/>
  <c r="G162" i="103"/>
  <c r="G163" i="103"/>
  <c r="G164" i="103"/>
  <c r="G165" i="103"/>
  <c r="G166" i="103"/>
  <c r="G167" i="103"/>
  <c r="H167" i="103" s="1"/>
  <c r="M167" i="103" s="1"/>
  <c r="G168" i="103"/>
  <c r="G169" i="103"/>
  <c r="G170" i="103"/>
  <c r="G171" i="103"/>
  <c r="G172" i="103"/>
  <c r="H172" i="103" s="1"/>
  <c r="M172" i="103" s="1"/>
  <c r="G173" i="103"/>
  <c r="G174" i="103"/>
  <c r="G175" i="103"/>
  <c r="H175" i="103" s="1"/>
  <c r="M175" i="103" s="1"/>
  <c r="G176" i="103"/>
  <c r="H176" i="103" s="1"/>
  <c r="M176" i="103" s="1"/>
  <c r="G177" i="103"/>
  <c r="G178" i="103"/>
  <c r="G179" i="103"/>
  <c r="G180" i="103"/>
  <c r="H180" i="103" s="1"/>
  <c r="M180" i="103" s="1"/>
  <c r="G181" i="103"/>
  <c r="H181" i="103" s="1"/>
  <c r="M181" i="103" s="1"/>
  <c r="G182" i="103"/>
  <c r="G183" i="103"/>
  <c r="H183" i="103" s="1"/>
  <c r="M183" i="103" s="1"/>
  <c r="G184" i="103"/>
  <c r="G185" i="103"/>
  <c r="G186" i="103"/>
  <c r="G187" i="103"/>
  <c r="G188" i="103"/>
  <c r="H188" i="103" s="1"/>
  <c r="M188" i="103" s="1"/>
  <c r="G189" i="103"/>
  <c r="G190" i="103"/>
  <c r="G191" i="103"/>
  <c r="H191" i="103" s="1"/>
  <c r="M191" i="103" s="1"/>
  <c r="G192" i="103"/>
  <c r="G193" i="103"/>
  <c r="G194" i="103"/>
  <c r="G195" i="103"/>
  <c r="G196" i="103"/>
  <c r="H196" i="103" s="1"/>
  <c r="M196" i="103" s="1"/>
  <c r="G197" i="103"/>
  <c r="H197" i="103" s="1"/>
  <c r="M197" i="103" s="1"/>
  <c r="G198" i="103"/>
  <c r="G199" i="103"/>
  <c r="H199" i="103" s="1"/>
  <c r="M199" i="103" s="1"/>
  <c r="G200" i="103"/>
  <c r="G201" i="103"/>
  <c r="G202" i="103"/>
  <c r="G203" i="103"/>
  <c r="G204" i="103"/>
  <c r="H204" i="103" s="1"/>
  <c r="M204" i="103" s="1"/>
  <c r="G205" i="103"/>
  <c r="G206" i="103"/>
  <c r="G207" i="103"/>
  <c r="H207" i="103" s="1"/>
  <c r="M207" i="103" s="1"/>
  <c r="G208" i="103"/>
  <c r="G209" i="103"/>
  <c r="G210" i="103"/>
  <c r="G211" i="103"/>
  <c r="H211" i="103" s="1"/>
  <c r="M211" i="103" s="1"/>
  <c r="G212" i="103"/>
  <c r="G213" i="103"/>
  <c r="H213" i="103" s="1"/>
  <c r="M213" i="103" s="1"/>
  <c r="G214" i="103"/>
  <c r="G215" i="103"/>
  <c r="H215" i="103" s="1"/>
  <c r="M215" i="103" s="1"/>
  <c r="G216" i="103"/>
  <c r="H216" i="103" s="1"/>
  <c r="M216" i="103" s="1"/>
  <c r="G217" i="103"/>
  <c r="G218" i="103"/>
  <c r="H218" i="103" s="1"/>
  <c r="M218" i="103" s="1"/>
  <c r="G219" i="103"/>
  <c r="H219" i="103" s="1"/>
  <c r="M219" i="103" s="1"/>
  <c r="G220" i="103"/>
  <c r="G221" i="103"/>
  <c r="G222" i="103"/>
  <c r="G223" i="103"/>
  <c r="H223" i="103" s="1"/>
  <c r="M223" i="103" s="1"/>
  <c r="G224" i="103"/>
  <c r="H224" i="103" s="1"/>
  <c r="M224" i="103" s="1"/>
  <c r="G225" i="103"/>
  <c r="G226" i="103"/>
  <c r="H226" i="103" s="1"/>
  <c r="M226" i="103" s="1"/>
  <c r="G227" i="103"/>
  <c r="H227" i="103" s="1"/>
  <c r="M227" i="103" s="1"/>
  <c r="G228" i="103"/>
  <c r="G2" i="103"/>
  <c r="Y30" i="85"/>
  <c r="Y29" i="85"/>
  <c r="Y28" i="85"/>
  <c r="Y27" i="85"/>
  <c r="Y25" i="85"/>
  <c r="Y24" i="85"/>
  <c r="Y23" i="85"/>
  <c r="Y14" i="85"/>
  <c r="Y15" i="85"/>
  <c r="Y16" i="85"/>
  <c r="Y17" i="85"/>
  <c r="Y18" i="85"/>
  <c r="Y19" i="85"/>
  <c r="Y20" i="85"/>
  <c r="Y13" i="85"/>
  <c r="Y10" i="85"/>
  <c r="Y9" i="85"/>
  <c r="Y8" i="85"/>
  <c r="Y7" i="85"/>
  <c r="Y6" i="85"/>
  <c r="Y5" i="85"/>
  <c r="Y4" i="85"/>
  <c r="Y3" i="85"/>
  <c r="H10" i="85"/>
  <c r="H9" i="85"/>
  <c r="H8" i="85"/>
  <c r="H7" i="85"/>
  <c r="H6" i="85"/>
  <c r="H5" i="85"/>
  <c r="H4" i="85"/>
  <c r="H3" i="85"/>
  <c r="P7" i="85"/>
  <c r="P6" i="85"/>
  <c r="P5" i="85"/>
  <c r="P4" i="85"/>
  <c r="P3" i="85"/>
  <c r="P27" i="85"/>
  <c r="P26" i="85"/>
  <c r="P25" i="85"/>
  <c r="P24" i="85"/>
  <c r="P23" i="85"/>
  <c r="P17" i="85"/>
  <c r="P16" i="85"/>
  <c r="P15" i="85"/>
  <c r="P14" i="85"/>
  <c r="P13" i="85"/>
  <c r="H20" i="85"/>
  <c r="H19" i="85"/>
  <c r="H18" i="85"/>
  <c r="H17" i="85"/>
  <c r="H16" i="85"/>
  <c r="H15" i="85"/>
  <c r="H14" i="85"/>
  <c r="H13" i="85"/>
  <c r="I4" i="102"/>
  <c r="I5" i="102" s="1"/>
  <c r="I6" i="102" s="1"/>
  <c r="I7" i="102" s="1"/>
  <c r="I8" i="102" s="1"/>
  <c r="I9" i="102" s="1"/>
  <c r="I3" i="102"/>
  <c r="J2" i="102"/>
  <c r="K2" i="102" s="1"/>
  <c r="L2" i="102" s="1"/>
  <c r="M2" i="102"/>
  <c r="E147" i="102"/>
  <c r="F147" i="102"/>
  <c r="H2" i="102"/>
  <c r="G3" i="102"/>
  <c r="J3" i="102" s="1"/>
  <c r="K3" i="102" s="1"/>
  <c r="L3" i="102" s="1"/>
  <c r="G4" i="102"/>
  <c r="J4" i="102" s="1"/>
  <c r="K4" i="102" s="1"/>
  <c r="L4" i="102" s="1"/>
  <c r="G5" i="102"/>
  <c r="J5" i="102" s="1"/>
  <c r="K5" i="102" s="1"/>
  <c r="L5" i="102" s="1"/>
  <c r="G6" i="102"/>
  <c r="G7" i="102"/>
  <c r="G8" i="102"/>
  <c r="G9" i="102"/>
  <c r="H9" i="102" s="1"/>
  <c r="M9" i="102" s="1"/>
  <c r="G10" i="102"/>
  <c r="G11" i="102"/>
  <c r="H11" i="102" s="1"/>
  <c r="M11" i="102" s="1"/>
  <c r="G12" i="102"/>
  <c r="G13" i="102"/>
  <c r="H13" i="102" s="1"/>
  <c r="M13" i="102" s="1"/>
  <c r="G14" i="102"/>
  <c r="G15" i="102"/>
  <c r="H15" i="102" s="1"/>
  <c r="M15" i="102" s="1"/>
  <c r="G16" i="102"/>
  <c r="G17" i="102"/>
  <c r="H17" i="102" s="1"/>
  <c r="M17" i="102" s="1"/>
  <c r="G18" i="102"/>
  <c r="G19" i="102"/>
  <c r="G20" i="102"/>
  <c r="G21" i="102"/>
  <c r="H21" i="102" s="1"/>
  <c r="M21" i="102" s="1"/>
  <c r="G22" i="102"/>
  <c r="G23" i="102"/>
  <c r="H23" i="102" s="1"/>
  <c r="M23" i="102" s="1"/>
  <c r="G24" i="102"/>
  <c r="G25" i="102"/>
  <c r="H25" i="102" s="1"/>
  <c r="M25" i="102" s="1"/>
  <c r="G26" i="102"/>
  <c r="G27" i="102"/>
  <c r="H27" i="102" s="1"/>
  <c r="M27" i="102" s="1"/>
  <c r="G28" i="102"/>
  <c r="G29" i="102"/>
  <c r="H29" i="102" s="1"/>
  <c r="M29" i="102" s="1"/>
  <c r="G30" i="102"/>
  <c r="G31" i="102"/>
  <c r="G32" i="102"/>
  <c r="H32" i="102" s="1"/>
  <c r="M32" i="102" s="1"/>
  <c r="G33" i="102"/>
  <c r="H33" i="102" s="1"/>
  <c r="M33" i="102" s="1"/>
  <c r="G34" i="102"/>
  <c r="G35" i="102"/>
  <c r="H35" i="102" s="1"/>
  <c r="M35" i="102" s="1"/>
  <c r="G36" i="102"/>
  <c r="G37" i="102"/>
  <c r="H37" i="102" s="1"/>
  <c r="M37" i="102" s="1"/>
  <c r="G38" i="102"/>
  <c r="G39" i="102"/>
  <c r="H39" i="102" s="1"/>
  <c r="M39" i="102" s="1"/>
  <c r="G40" i="102"/>
  <c r="H40" i="102" s="1"/>
  <c r="M40" i="102" s="1"/>
  <c r="G41" i="102"/>
  <c r="H41" i="102" s="1"/>
  <c r="M41" i="102" s="1"/>
  <c r="G42" i="102"/>
  <c r="G43" i="102"/>
  <c r="G44" i="102"/>
  <c r="G45" i="102"/>
  <c r="H45" i="102" s="1"/>
  <c r="M45" i="102" s="1"/>
  <c r="G46" i="102"/>
  <c r="G47" i="102"/>
  <c r="H47" i="102" s="1"/>
  <c r="M47" i="102" s="1"/>
  <c r="G48" i="102"/>
  <c r="H48" i="102" s="1"/>
  <c r="M48" i="102" s="1"/>
  <c r="G49" i="102"/>
  <c r="H49" i="102" s="1"/>
  <c r="M49" i="102" s="1"/>
  <c r="G50" i="102"/>
  <c r="G51" i="102"/>
  <c r="H51" i="102" s="1"/>
  <c r="M51" i="102" s="1"/>
  <c r="G52" i="102"/>
  <c r="G53" i="102"/>
  <c r="H53" i="102" s="1"/>
  <c r="M53" i="102" s="1"/>
  <c r="G54" i="102"/>
  <c r="G55" i="102"/>
  <c r="G56" i="102"/>
  <c r="G57" i="102"/>
  <c r="H57" i="102" s="1"/>
  <c r="M57" i="102" s="1"/>
  <c r="G58" i="102"/>
  <c r="G59" i="102"/>
  <c r="G60" i="102"/>
  <c r="G61" i="102"/>
  <c r="H61" i="102" s="1"/>
  <c r="M61" i="102" s="1"/>
  <c r="G62" i="102"/>
  <c r="G63" i="102"/>
  <c r="H63" i="102" s="1"/>
  <c r="M63" i="102" s="1"/>
  <c r="G64" i="102"/>
  <c r="H64" i="102" s="1"/>
  <c r="M64" i="102" s="1"/>
  <c r="G65" i="102"/>
  <c r="H65" i="102" s="1"/>
  <c r="M65" i="102" s="1"/>
  <c r="G66" i="102"/>
  <c r="H66" i="102" s="1"/>
  <c r="M66" i="102" s="1"/>
  <c r="G67" i="102"/>
  <c r="H67" i="102" s="1"/>
  <c r="M67" i="102" s="1"/>
  <c r="G68" i="102"/>
  <c r="H68" i="102" s="1"/>
  <c r="M68" i="102" s="1"/>
  <c r="G69" i="102"/>
  <c r="H69" i="102" s="1"/>
  <c r="M69" i="102" s="1"/>
  <c r="G70" i="102"/>
  <c r="G71" i="102"/>
  <c r="G72" i="102"/>
  <c r="H72" i="102" s="1"/>
  <c r="M72" i="102" s="1"/>
  <c r="G73" i="102"/>
  <c r="H73" i="102" s="1"/>
  <c r="M73" i="102" s="1"/>
  <c r="G74" i="102"/>
  <c r="H74" i="102" s="1"/>
  <c r="M74" i="102" s="1"/>
  <c r="G75" i="102"/>
  <c r="G76" i="102"/>
  <c r="G77" i="102"/>
  <c r="H77" i="102" s="1"/>
  <c r="M77" i="102" s="1"/>
  <c r="G78" i="102"/>
  <c r="G79" i="102"/>
  <c r="G80" i="102"/>
  <c r="H80" i="102" s="1"/>
  <c r="M80" i="102" s="1"/>
  <c r="G81" i="102"/>
  <c r="H81" i="102" s="1"/>
  <c r="M81" i="102" s="1"/>
  <c r="G82" i="102"/>
  <c r="G83" i="102"/>
  <c r="H83" i="102" s="1"/>
  <c r="M83" i="102" s="1"/>
  <c r="G84" i="102"/>
  <c r="H84" i="102" s="1"/>
  <c r="M84" i="102" s="1"/>
  <c r="G85" i="102"/>
  <c r="H85" i="102" s="1"/>
  <c r="M85" i="102" s="1"/>
  <c r="G86" i="102"/>
  <c r="H86" i="102" s="1"/>
  <c r="M86" i="102" s="1"/>
  <c r="G87" i="102"/>
  <c r="H87" i="102" s="1"/>
  <c r="M87" i="102" s="1"/>
  <c r="G88" i="102"/>
  <c r="G89" i="102"/>
  <c r="H89" i="102" s="1"/>
  <c r="M89" i="102" s="1"/>
  <c r="G90" i="102"/>
  <c r="G91" i="102"/>
  <c r="G92" i="102"/>
  <c r="G93" i="102"/>
  <c r="H93" i="102" s="1"/>
  <c r="M93" i="102" s="1"/>
  <c r="G94" i="102"/>
  <c r="G95" i="102"/>
  <c r="G96" i="102"/>
  <c r="G97" i="102"/>
  <c r="H97" i="102" s="1"/>
  <c r="M97" i="102" s="1"/>
  <c r="G98" i="102"/>
  <c r="G99" i="102"/>
  <c r="H99" i="102" s="1"/>
  <c r="M99" i="102" s="1"/>
  <c r="G100" i="102"/>
  <c r="G101" i="102"/>
  <c r="H101" i="102" s="1"/>
  <c r="M101" i="102" s="1"/>
  <c r="G102" i="102"/>
  <c r="G103" i="102"/>
  <c r="G104" i="102"/>
  <c r="G105" i="102"/>
  <c r="H105" i="102" s="1"/>
  <c r="M105" i="102" s="1"/>
  <c r="G106" i="102"/>
  <c r="G107" i="102"/>
  <c r="H107" i="102" s="1"/>
  <c r="M107" i="102" s="1"/>
  <c r="G108" i="102"/>
  <c r="G109" i="102"/>
  <c r="H109" i="102" s="1"/>
  <c r="M109" i="102" s="1"/>
  <c r="G110" i="102"/>
  <c r="G111" i="102"/>
  <c r="G112" i="102"/>
  <c r="G113" i="102"/>
  <c r="H113" i="102" s="1"/>
  <c r="M113" i="102" s="1"/>
  <c r="G114" i="102"/>
  <c r="G115" i="102"/>
  <c r="G116" i="102"/>
  <c r="G117" i="102"/>
  <c r="H117" i="102" s="1"/>
  <c r="M117" i="102" s="1"/>
  <c r="G118" i="102"/>
  <c r="G119" i="102"/>
  <c r="H119" i="102" s="1"/>
  <c r="M119" i="102" s="1"/>
  <c r="G120" i="102"/>
  <c r="G121" i="102"/>
  <c r="H121" i="102" s="1"/>
  <c r="M121" i="102" s="1"/>
  <c r="G122" i="102"/>
  <c r="G123" i="102"/>
  <c r="G124" i="102"/>
  <c r="G125" i="102"/>
  <c r="H125" i="102" s="1"/>
  <c r="M125" i="102" s="1"/>
  <c r="G126" i="102"/>
  <c r="G127" i="102"/>
  <c r="G128" i="102"/>
  <c r="H128" i="102" s="1"/>
  <c r="M128" i="102" s="1"/>
  <c r="G129" i="102"/>
  <c r="H129" i="102" s="1"/>
  <c r="M129" i="102" s="1"/>
  <c r="G130" i="102"/>
  <c r="G131" i="102"/>
  <c r="G132" i="102"/>
  <c r="G133" i="102"/>
  <c r="H133" i="102" s="1"/>
  <c r="M133" i="102" s="1"/>
  <c r="G134" i="102"/>
  <c r="G135" i="102"/>
  <c r="H135" i="102" s="1"/>
  <c r="M135" i="102" s="1"/>
  <c r="G136" i="102"/>
  <c r="G137" i="102"/>
  <c r="H137" i="102" s="1"/>
  <c r="M137" i="102" s="1"/>
  <c r="G138" i="102"/>
  <c r="H138" i="102" s="1"/>
  <c r="M138" i="102" s="1"/>
  <c r="G139" i="102"/>
  <c r="G140" i="102"/>
  <c r="H140" i="102" s="1"/>
  <c r="M140" i="102" s="1"/>
  <c r="G141" i="102"/>
  <c r="H141" i="102" s="1"/>
  <c r="M141" i="102" s="1"/>
  <c r="G142" i="102"/>
  <c r="G143" i="102"/>
  <c r="H143" i="102" s="1"/>
  <c r="M143" i="102" s="1"/>
  <c r="G144" i="102"/>
  <c r="H144" i="102" s="1"/>
  <c r="M144" i="102" s="1"/>
  <c r="G145" i="102"/>
  <c r="H145" i="102" s="1"/>
  <c r="M145" i="102" s="1"/>
  <c r="G146" i="102"/>
  <c r="G2" i="102"/>
  <c r="AQ27" i="85"/>
  <c r="AQ26" i="85"/>
  <c r="AQ25" i="85"/>
  <c r="AQ24" i="85"/>
  <c r="AQ23" i="85"/>
  <c r="AQ17" i="85"/>
  <c r="AQ16" i="85"/>
  <c r="AQ15" i="85"/>
  <c r="AQ14" i="85"/>
  <c r="AQ13" i="85"/>
  <c r="AQ7" i="85"/>
  <c r="AQ6" i="85"/>
  <c r="AQ5" i="85"/>
  <c r="AQ4" i="85"/>
  <c r="AQ3" i="85"/>
  <c r="AH20" i="85"/>
  <c r="AH19" i="85"/>
  <c r="AH18" i="85"/>
  <c r="AH17" i="85"/>
  <c r="AH16" i="85"/>
  <c r="AH15" i="85"/>
  <c r="AH14" i="85"/>
  <c r="AH13" i="85"/>
  <c r="AH4" i="85"/>
  <c r="AH5" i="85"/>
  <c r="AH6" i="85"/>
  <c r="AH7" i="85"/>
  <c r="AH8" i="85"/>
  <c r="AH9" i="85"/>
  <c r="AH10" i="85"/>
  <c r="AH3" i="85"/>
  <c r="P11" i="87"/>
  <c r="I3" i="87"/>
  <c r="I4" i="87" s="1"/>
  <c r="E229" i="87"/>
  <c r="F229" i="87"/>
  <c r="G3" i="87"/>
  <c r="H3" i="87" s="1"/>
  <c r="M3" i="87" s="1"/>
  <c r="G4" i="87"/>
  <c r="H4" i="87" s="1"/>
  <c r="M4" i="87" s="1"/>
  <c r="G5" i="87"/>
  <c r="H5" i="87" s="1"/>
  <c r="M5" i="87" s="1"/>
  <c r="G6" i="87"/>
  <c r="H6" i="87" s="1"/>
  <c r="M6" i="87" s="1"/>
  <c r="G7" i="87"/>
  <c r="H7" i="87" s="1"/>
  <c r="M7" i="87" s="1"/>
  <c r="G8" i="87"/>
  <c r="H8" i="87" s="1"/>
  <c r="M8" i="87" s="1"/>
  <c r="G9" i="87"/>
  <c r="H9" i="87" s="1"/>
  <c r="M9" i="87" s="1"/>
  <c r="G10" i="87"/>
  <c r="H10" i="87" s="1"/>
  <c r="M10" i="87" s="1"/>
  <c r="G11" i="87"/>
  <c r="H11" i="87" s="1"/>
  <c r="M11" i="87" s="1"/>
  <c r="G12" i="87"/>
  <c r="H12" i="87" s="1"/>
  <c r="M12" i="87" s="1"/>
  <c r="G13" i="87"/>
  <c r="H13" i="87" s="1"/>
  <c r="M13" i="87" s="1"/>
  <c r="G14" i="87"/>
  <c r="H14" i="87" s="1"/>
  <c r="M14" i="87" s="1"/>
  <c r="G15" i="87"/>
  <c r="H15" i="87" s="1"/>
  <c r="M15" i="87" s="1"/>
  <c r="G16" i="87"/>
  <c r="H16" i="87" s="1"/>
  <c r="M16" i="87" s="1"/>
  <c r="G17" i="87"/>
  <c r="H17" i="87" s="1"/>
  <c r="M17" i="87" s="1"/>
  <c r="G18" i="87"/>
  <c r="H18" i="87" s="1"/>
  <c r="M18" i="87" s="1"/>
  <c r="G19" i="87"/>
  <c r="H19" i="87" s="1"/>
  <c r="M19" i="87" s="1"/>
  <c r="G20" i="87"/>
  <c r="H20" i="87" s="1"/>
  <c r="M20" i="87" s="1"/>
  <c r="G21" i="87"/>
  <c r="H21" i="87" s="1"/>
  <c r="M21" i="87" s="1"/>
  <c r="G22" i="87"/>
  <c r="H22" i="87" s="1"/>
  <c r="M22" i="87" s="1"/>
  <c r="G23" i="87"/>
  <c r="H23" i="87" s="1"/>
  <c r="M23" i="87" s="1"/>
  <c r="G24" i="87"/>
  <c r="H24" i="87" s="1"/>
  <c r="M24" i="87" s="1"/>
  <c r="G25" i="87"/>
  <c r="H25" i="87" s="1"/>
  <c r="M25" i="87" s="1"/>
  <c r="G26" i="87"/>
  <c r="H26" i="87" s="1"/>
  <c r="M26" i="87" s="1"/>
  <c r="G27" i="87"/>
  <c r="H27" i="87" s="1"/>
  <c r="M27" i="87" s="1"/>
  <c r="G28" i="87"/>
  <c r="H28" i="87" s="1"/>
  <c r="M28" i="87" s="1"/>
  <c r="G29" i="87"/>
  <c r="H29" i="87" s="1"/>
  <c r="M29" i="87" s="1"/>
  <c r="G30" i="87"/>
  <c r="H30" i="87" s="1"/>
  <c r="M30" i="87" s="1"/>
  <c r="G31" i="87"/>
  <c r="H31" i="87" s="1"/>
  <c r="M31" i="87" s="1"/>
  <c r="G32" i="87"/>
  <c r="H32" i="87" s="1"/>
  <c r="M32" i="87" s="1"/>
  <c r="G33" i="87"/>
  <c r="H33" i="87" s="1"/>
  <c r="M33" i="87" s="1"/>
  <c r="G34" i="87"/>
  <c r="H34" i="87" s="1"/>
  <c r="M34" i="87" s="1"/>
  <c r="G35" i="87"/>
  <c r="H35" i="87" s="1"/>
  <c r="M35" i="87" s="1"/>
  <c r="G36" i="87"/>
  <c r="H36" i="87" s="1"/>
  <c r="M36" i="87" s="1"/>
  <c r="G37" i="87"/>
  <c r="H37" i="87" s="1"/>
  <c r="M37" i="87" s="1"/>
  <c r="G38" i="87"/>
  <c r="H38" i="87" s="1"/>
  <c r="M38" i="87" s="1"/>
  <c r="G39" i="87"/>
  <c r="H39" i="87" s="1"/>
  <c r="M39" i="87" s="1"/>
  <c r="G40" i="87"/>
  <c r="H40" i="87" s="1"/>
  <c r="M40" i="87" s="1"/>
  <c r="G41" i="87"/>
  <c r="H41" i="87" s="1"/>
  <c r="M41" i="87" s="1"/>
  <c r="G42" i="87"/>
  <c r="H42" i="87" s="1"/>
  <c r="M42" i="87" s="1"/>
  <c r="G43" i="87"/>
  <c r="H43" i="87" s="1"/>
  <c r="M43" i="87" s="1"/>
  <c r="G44" i="87"/>
  <c r="H44" i="87" s="1"/>
  <c r="M44" i="87" s="1"/>
  <c r="G45" i="87"/>
  <c r="H45" i="87" s="1"/>
  <c r="M45" i="87" s="1"/>
  <c r="G46" i="87"/>
  <c r="H46" i="87" s="1"/>
  <c r="M46" i="87" s="1"/>
  <c r="G47" i="87"/>
  <c r="H47" i="87" s="1"/>
  <c r="M47" i="87" s="1"/>
  <c r="G48" i="87"/>
  <c r="H48" i="87" s="1"/>
  <c r="M48" i="87" s="1"/>
  <c r="G49" i="87"/>
  <c r="H49" i="87" s="1"/>
  <c r="M49" i="87" s="1"/>
  <c r="G50" i="87"/>
  <c r="H50" i="87" s="1"/>
  <c r="M50" i="87" s="1"/>
  <c r="G51" i="87"/>
  <c r="H51" i="87" s="1"/>
  <c r="M51" i="87" s="1"/>
  <c r="G52" i="87"/>
  <c r="H52" i="87" s="1"/>
  <c r="M52" i="87" s="1"/>
  <c r="G53" i="87"/>
  <c r="H53" i="87" s="1"/>
  <c r="M53" i="87" s="1"/>
  <c r="G54" i="87"/>
  <c r="H54" i="87" s="1"/>
  <c r="M54" i="87" s="1"/>
  <c r="G55" i="87"/>
  <c r="H55" i="87" s="1"/>
  <c r="M55" i="87" s="1"/>
  <c r="G56" i="87"/>
  <c r="H56" i="87" s="1"/>
  <c r="M56" i="87" s="1"/>
  <c r="G57" i="87"/>
  <c r="H57" i="87" s="1"/>
  <c r="M57" i="87" s="1"/>
  <c r="G58" i="87"/>
  <c r="H58" i="87" s="1"/>
  <c r="M58" i="87" s="1"/>
  <c r="G59" i="87"/>
  <c r="H59" i="87" s="1"/>
  <c r="M59" i="87" s="1"/>
  <c r="G60" i="87"/>
  <c r="H60" i="87" s="1"/>
  <c r="M60" i="87" s="1"/>
  <c r="G61" i="87"/>
  <c r="H61" i="87" s="1"/>
  <c r="M61" i="87" s="1"/>
  <c r="G62" i="87"/>
  <c r="H62" i="87" s="1"/>
  <c r="M62" i="87" s="1"/>
  <c r="G63" i="87"/>
  <c r="H63" i="87" s="1"/>
  <c r="M63" i="87" s="1"/>
  <c r="G64" i="87"/>
  <c r="H64" i="87" s="1"/>
  <c r="M64" i="87" s="1"/>
  <c r="G65" i="87"/>
  <c r="H65" i="87" s="1"/>
  <c r="M65" i="87" s="1"/>
  <c r="G66" i="87"/>
  <c r="H66" i="87" s="1"/>
  <c r="M66" i="87" s="1"/>
  <c r="G67" i="87"/>
  <c r="H67" i="87" s="1"/>
  <c r="M67" i="87" s="1"/>
  <c r="G68" i="87"/>
  <c r="H68" i="87" s="1"/>
  <c r="M68" i="87" s="1"/>
  <c r="G69" i="87"/>
  <c r="H69" i="87" s="1"/>
  <c r="M69" i="87" s="1"/>
  <c r="G70" i="87"/>
  <c r="H70" i="87" s="1"/>
  <c r="M70" i="87" s="1"/>
  <c r="G71" i="87"/>
  <c r="H71" i="87" s="1"/>
  <c r="M71" i="87" s="1"/>
  <c r="G72" i="87"/>
  <c r="H72" i="87" s="1"/>
  <c r="M72" i="87" s="1"/>
  <c r="G73" i="87"/>
  <c r="H73" i="87" s="1"/>
  <c r="M73" i="87" s="1"/>
  <c r="G74" i="87"/>
  <c r="H74" i="87" s="1"/>
  <c r="M74" i="87" s="1"/>
  <c r="G75" i="87"/>
  <c r="H75" i="87" s="1"/>
  <c r="M75" i="87" s="1"/>
  <c r="G76" i="87"/>
  <c r="H76" i="87" s="1"/>
  <c r="M76" i="87" s="1"/>
  <c r="G77" i="87"/>
  <c r="H77" i="87" s="1"/>
  <c r="M77" i="87" s="1"/>
  <c r="G78" i="87"/>
  <c r="H78" i="87" s="1"/>
  <c r="M78" i="87" s="1"/>
  <c r="G79" i="87"/>
  <c r="H79" i="87" s="1"/>
  <c r="M79" i="87" s="1"/>
  <c r="G80" i="87"/>
  <c r="H80" i="87" s="1"/>
  <c r="M80" i="87" s="1"/>
  <c r="G81" i="87"/>
  <c r="H81" i="87" s="1"/>
  <c r="M81" i="87" s="1"/>
  <c r="G82" i="87"/>
  <c r="H82" i="87" s="1"/>
  <c r="M82" i="87" s="1"/>
  <c r="G83" i="87"/>
  <c r="H83" i="87" s="1"/>
  <c r="M83" i="87" s="1"/>
  <c r="G84" i="87"/>
  <c r="H84" i="87" s="1"/>
  <c r="M84" i="87" s="1"/>
  <c r="G85" i="87"/>
  <c r="H85" i="87" s="1"/>
  <c r="M85" i="87" s="1"/>
  <c r="G86" i="87"/>
  <c r="H86" i="87" s="1"/>
  <c r="M86" i="87" s="1"/>
  <c r="G87" i="87"/>
  <c r="H87" i="87" s="1"/>
  <c r="M87" i="87" s="1"/>
  <c r="G88" i="87"/>
  <c r="H88" i="87" s="1"/>
  <c r="M88" i="87" s="1"/>
  <c r="G89" i="87"/>
  <c r="H89" i="87" s="1"/>
  <c r="M89" i="87" s="1"/>
  <c r="G90" i="87"/>
  <c r="H90" i="87" s="1"/>
  <c r="M90" i="87" s="1"/>
  <c r="G91" i="87"/>
  <c r="H91" i="87" s="1"/>
  <c r="M91" i="87" s="1"/>
  <c r="G92" i="87"/>
  <c r="H92" i="87" s="1"/>
  <c r="M92" i="87" s="1"/>
  <c r="G93" i="87"/>
  <c r="H93" i="87" s="1"/>
  <c r="M93" i="87" s="1"/>
  <c r="G94" i="87"/>
  <c r="H94" i="87" s="1"/>
  <c r="M94" i="87" s="1"/>
  <c r="G95" i="87"/>
  <c r="H95" i="87" s="1"/>
  <c r="M95" i="87" s="1"/>
  <c r="G96" i="87"/>
  <c r="H96" i="87" s="1"/>
  <c r="M96" i="87" s="1"/>
  <c r="G97" i="87"/>
  <c r="H97" i="87" s="1"/>
  <c r="M97" i="87" s="1"/>
  <c r="G98" i="87"/>
  <c r="H98" i="87" s="1"/>
  <c r="M98" i="87" s="1"/>
  <c r="G99" i="87"/>
  <c r="H99" i="87" s="1"/>
  <c r="M99" i="87" s="1"/>
  <c r="G100" i="87"/>
  <c r="H100" i="87" s="1"/>
  <c r="M100" i="87" s="1"/>
  <c r="G101" i="87"/>
  <c r="H101" i="87" s="1"/>
  <c r="M101" i="87" s="1"/>
  <c r="G102" i="87"/>
  <c r="H102" i="87" s="1"/>
  <c r="M102" i="87" s="1"/>
  <c r="G103" i="87"/>
  <c r="H103" i="87" s="1"/>
  <c r="M103" i="87" s="1"/>
  <c r="G104" i="87"/>
  <c r="H104" i="87" s="1"/>
  <c r="M104" i="87" s="1"/>
  <c r="G105" i="87"/>
  <c r="H105" i="87" s="1"/>
  <c r="M105" i="87" s="1"/>
  <c r="G106" i="87"/>
  <c r="H106" i="87" s="1"/>
  <c r="M106" i="87" s="1"/>
  <c r="G107" i="87"/>
  <c r="H107" i="87" s="1"/>
  <c r="M107" i="87" s="1"/>
  <c r="G108" i="87"/>
  <c r="H108" i="87" s="1"/>
  <c r="M108" i="87" s="1"/>
  <c r="G109" i="87"/>
  <c r="H109" i="87" s="1"/>
  <c r="M109" i="87" s="1"/>
  <c r="G110" i="87"/>
  <c r="H110" i="87" s="1"/>
  <c r="M110" i="87" s="1"/>
  <c r="G111" i="87"/>
  <c r="H111" i="87" s="1"/>
  <c r="M111" i="87" s="1"/>
  <c r="G112" i="87"/>
  <c r="H112" i="87" s="1"/>
  <c r="M112" i="87" s="1"/>
  <c r="G113" i="87"/>
  <c r="H113" i="87" s="1"/>
  <c r="M113" i="87" s="1"/>
  <c r="G114" i="87"/>
  <c r="H114" i="87" s="1"/>
  <c r="M114" i="87" s="1"/>
  <c r="G115" i="87"/>
  <c r="H115" i="87" s="1"/>
  <c r="M115" i="87" s="1"/>
  <c r="G116" i="87"/>
  <c r="H116" i="87" s="1"/>
  <c r="M116" i="87" s="1"/>
  <c r="G117" i="87"/>
  <c r="H117" i="87" s="1"/>
  <c r="M117" i="87" s="1"/>
  <c r="G118" i="87"/>
  <c r="H118" i="87" s="1"/>
  <c r="M118" i="87" s="1"/>
  <c r="G119" i="87"/>
  <c r="H119" i="87" s="1"/>
  <c r="M119" i="87" s="1"/>
  <c r="G120" i="87"/>
  <c r="H120" i="87" s="1"/>
  <c r="M120" i="87" s="1"/>
  <c r="G121" i="87"/>
  <c r="H121" i="87" s="1"/>
  <c r="M121" i="87" s="1"/>
  <c r="G122" i="87"/>
  <c r="H122" i="87" s="1"/>
  <c r="M122" i="87" s="1"/>
  <c r="G123" i="87"/>
  <c r="H123" i="87" s="1"/>
  <c r="M123" i="87" s="1"/>
  <c r="G124" i="87"/>
  <c r="H124" i="87" s="1"/>
  <c r="M124" i="87" s="1"/>
  <c r="G125" i="87"/>
  <c r="H125" i="87" s="1"/>
  <c r="M125" i="87" s="1"/>
  <c r="G126" i="87"/>
  <c r="H126" i="87" s="1"/>
  <c r="M126" i="87" s="1"/>
  <c r="G127" i="87"/>
  <c r="H127" i="87" s="1"/>
  <c r="M127" i="87" s="1"/>
  <c r="G128" i="87"/>
  <c r="H128" i="87" s="1"/>
  <c r="M128" i="87" s="1"/>
  <c r="G129" i="87"/>
  <c r="H129" i="87" s="1"/>
  <c r="M129" i="87" s="1"/>
  <c r="G130" i="87"/>
  <c r="H130" i="87" s="1"/>
  <c r="M130" i="87" s="1"/>
  <c r="G131" i="87"/>
  <c r="H131" i="87" s="1"/>
  <c r="M131" i="87" s="1"/>
  <c r="G132" i="87"/>
  <c r="H132" i="87" s="1"/>
  <c r="M132" i="87" s="1"/>
  <c r="G133" i="87"/>
  <c r="H133" i="87" s="1"/>
  <c r="M133" i="87" s="1"/>
  <c r="G134" i="87"/>
  <c r="H134" i="87" s="1"/>
  <c r="M134" i="87" s="1"/>
  <c r="G135" i="87"/>
  <c r="H135" i="87" s="1"/>
  <c r="M135" i="87" s="1"/>
  <c r="G136" i="87"/>
  <c r="H136" i="87" s="1"/>
  <c r="M136" i="87" s="1"/>
  <c r="G137" i="87"/>
  <c r="H137" i="87" s="1"/>
  <c r="M137" i="87" s="1"/>
  <c r="G138" i="87"/>
  <c r="H138" i="87" s="1"/>
  <c r="M138" i="87" s="1"/>
  <c r="G139" i="87"/>
  <c r="H139" i="87" s="1"/>
  <c r="M139" i="87" s="1"/>
  <c r="G140" i="87"/>
  <c r="H140" i="87" s="1"/>
  <c r="M140" i="87" s="1"/>
  <c r="G141" i="87"/>
  <c r="H141" i="87" s="1"/>
  <c r="M141" i="87" s="1"/>
  <c r="G142" i="87"/>
  <c r="H142" i="87" s="1"/>
  <c r="M142" i="87" s="1"/>
  <c r="G143" i="87"/>
  <c r="H143" i="87" s="1"/>
  <c r="M143" i="87" s="1"/>
  <c r="G144" i="87"/>
  <c r="H144" i="87" s="1"/>
  <c r="M144" i="87" s="1"/>
  <c r="G145" i="87"/>
  <c r="H145" i="87" s="1"/>
  <c r="M145" i="87" s="1"/>
  <c r="G146" i="87"/>
  <c r="H146" i="87" s="1"/>
  <c r="M146" i="87" s="1"/>
  <c r="G147" i="87"/>
  <c r="H147" i="87" s="1"/>
  <c r="M147" i="87" s="1"/>
  <c r="G148" i="87"/>
  <c r="H148" i="87" s="1"/>
  <c r="M148" i="87" s="1"/>
  <c r="G149" i="87"/>
  <c r="H149" i="87" s="1"/>
  <c r="M149" i="87" s="1"/>
  <c r="G150" i="87"/>
  <c r="H150" i="87" s="1"/>
  <c r="M150" i="87" s="1"/>
  <c r="G151" i="87"/>
  <c r="H151" i="87" s="1"/>
  <c r="M151" i="87" s="1"/>
  <c r="G152" i="87"/>
  <c r="H152" i="87" s="1"/>
  <c r="M152" i="87" s="1"/>
  <c r="G153" i="87"/>
  <c r="H153" i="87" s="1"/>
  <c r="M153" i="87" s="1"/>
  <c r="G154" i="87"/>
  <c r="H154" i="87" s="1"/>
  <c r="M154" i="87" s="1"/>
  <c r="G155" i="87"/>
  <c r="H155" i="87" s="1"/>
  <c r="M155" i="87" s="1"/>
  <c r="G156" i="87"/>
  <c r="H156" i="87" s="1"/>
  <c r="M156" i="87" s="1"/>
  <c r="G157" i="87"/>
  <c r="H157" i="87" s="1"/>
  <c r="M157" i="87" s="1"/>
  <c r="G158" i="87"/>
  <c r="H158" i="87" s="1"/>
  <c r="M158" i="87" s="1"/>
  <c r="G159" i="87"/>
  <c r="H159" i="87" s="1"/>
  <c r="M159" i="87" s="1"/>
  <c r="G160" i="87"/>
  <c r="H160" i="87" s="1"/>
  <c r="M160" i="87" s="1"/>
  <c r="G161" i="87"/>
  <c r="H161" i="87" s="1"/>
  <c r="M161" i="87" s="1"/>
  <c r="G162" i="87"/>
  <c r="H162" i="87" s="1"/>
  <c r="M162" i="87" s="1"/>
  <c r="G163" i="87"/>
  <c r="H163" i="87" s="1"/>
  <c r="M163" i="87" s="1"/>
  <c r="G164" i="87"/>
  <c r="H164" i="87" s="1"/>
  <c r="M164" i="87" s="1"/>
  <c r="G165" i="87"/>
  <c r="H165" i="87" s="1"/>
  <c r="M165" i="87" s="1"/>
  <c r="G166" i="87"/>
  <c r="H166" i="87" s="1"/>
  <c r="M166" i="87" s="1"/>
  <c r="G167" i="87"/>
  <c r="H167" i="87" s="1"/>
  <c r="M167" i="87" s="1"/>
  <c r="G168" i="87"/>
  <c r="H168" i="87" s="1"/>
  <c r="M168" i="87" s="1"/>
  <c r="G169" i="87"/>
  <c r="H169" i="87" s="1"/>
  <c r="M169" i="87" s="1"/>
  <c r="G170" i="87"/>
  <c r="H170" i="87" s="1"/>
  <c r="M170" i="87" s="1"/>
  <c r="G171" i="87"/>
  <c r="H171" i="87" s="1"/>
  <c r="M171" i="87" s="1"/>
  <c r="G172" i="87"/>
  <c r="H172" i="87" s="1"/>
  <c r="M172" i="87" s="1"/>
  <c r="G173" i="87"/>
  <c r="H173" i="87" s="1"/>
  <c r="M173" i="87" s="1"/>
  <c r="G174" i="87"/>
  <c r="H174" i="87" s="1"/>
  <c r="M174" i="87" s="1"/>
  <c r="G175" i="87"/>
  <c r="H175" i="87" s="1"/>
  <c r="M175" i="87" s="1"/>
  <c r="G176" i="87"/>
  <c r="H176" i="87" s="1"/>
  <c r="M176" i="87" s="1"/>
  <c r="G177" i="87"/>
  <c r="H177" i="87" s="1"/>
  <c r="M177" i="87" s="1"/>
  <c r="G178" i="87"/>
  <c r="H178" i="87" s="1"/>
  <c r="M178" i="87" s="1"/>
  <c r="G179" i="87"/>
  <c r="H179" i="87" s="1"/>
  <c r="M179" i="87" s="1"/>
  <c r="G180" i="87"/>
  <c r="H180" i="87" s="1"/>
  <c r="M180" i="87" s="1"/>
  <c r="G181" i="87"/>
  <c r="H181" i="87" s="1"/>
  <c r="M181" i="87" s="1"/>
  <c r="G182" i="87"/>
  <c r="H182" i="87" s="1"/>
  <c r="M182" i="87" s="1"/>
  <c r="G183" i="87"/>
  <c r="H183" i="87" s="1"/>
  <c r="M183" i="87" s="1"/>
  <c r="G184" i="87"/>
  <c r="H184" i="87" s="1"/>
  <c r="M184" i="87" s="1"/>
  <c r="G185" i="87"/>
  <c r="H185" i="87" s="1"/>
  <c r="M185" i="87" s="1"/>
  <c r="G186" i="87"/>
  <c r="H186" i="87" s="1"/>
  <c r="M186" i="87" s="1"/>
  <c r="G187" i="87"/>
  <c r="H187" i="87" s="1"/>
  <c r="M187" i="87" s="1"/>
  <c r="G188" i="87"/>
  <c r="H188" i="87" s="1"/>
  <c r="M188" i="87" s="1"/>
  <c r="G189" i="87"/>
  <c r="H189" i="87" s="1"/>
  <c r="M189" i="87" s="1"/>
  <c r="G190" i="87"/>
  <c r="H190" i="87" s="1"/>
  <c r="M190" i="87" s="1"/>
  <c r="G191" i="87"/>
  <c r="H191" i="87" s="1"/>
  <c r="M191" i="87" s="1"/>
  <c r="G192" i="87"/>
  <c r="H192" i="87" s="1"/>
  <c r="M192" i="87" s="1"/>
  <c r="G193" i="87"/>
  <c r="H193" i="87" s="1"/>
  <c r="M193" i="87" s="1"/>
  <c r="G194" i="87"/>
  <c r="H194" i="87" s="1"/>
  <c r="M194" i="87" s="1"/>
  <c r="G195" i="87"/>
  <c r="H195" i="87" s="1"/>
  <c r="M195" i="87" s="1"/>
  <c r="G196" i="87"/>
  <c r="H196" i="87" s="1"/>
  <c r="M196" i="87" s="1"/>
  <c r="G197" i="87"/>
  <c r="H197" i="87" s="1"/>
  <c r="M197" i="87" s="1"/>
  <c r="G198" i="87"/>
  <c r="H198" i="87" s="1"/>
  <c r="M198" i="87" s="1"/>
  <c r="G199" i="87"/>
  <c r="H199" i="87" s="1"/>
  <c r="M199" i="87" s="1"/>
  <c r="G200" i="87"/>
  <c r="H200" i="87" s="1"/>
  <c r="M200" i="87" s="1"/>
  <c r="G201" i="87"/>
  <c r="H201" i="87" s="1"/>
  <c r="M201" i="87" s="1"/>
  <c r="G202" i="87"/>
  <c r="H202" i="87" s="1"/>
  <c r="M202" i="87" s="1"/>
  <c r="G203" i="87"/>
  <c r="H203" i="87" s="1"/>
  <c r="M203" i="87" s="1"/>
  <c r="G204" i="87"/>
  <c r="H204" i="87" s="1"/>
  <c r="M204" i="87" s="1"/>
  <c r="G205" i="87"/>
  <c r="H205" i="87" s="1"/>
  <c r="M205" i="87" s="1"/>
  <c r="G206" i="87"/>
  <c r="H206" i="87" s="1"/>
  <c r="M206" i="87" s="1"/>
  <c r="G207" i="87"/>
  <c r="H207" i="87" s="1"/>
  <c r="M207" i="87" s="1"/>
  <c r="G208" i="87"/>
  <c r="H208" i="87" s="1"/>
  <c r="M208" i="87" s="1"/>
  <c r="G209" i="87"/>
  <c r="H209" i="87" s="1"/>
  <c r="M209" i="87" s="1"/>
  <c r="G210" i="87"/>
  <c r="H210" i="87" s="1"/>
  <c r="M210" i="87" s="1"/>
  <c r="G211" i="87"/>
  <c r="H211" i="87" s="1"/>
  <c r="M211" i="87" s="1"/>
  <c r="G212" i="87"/>
  <c r="H212" i="87" s="1"/>
  <c r="M212" i="87" s="1"/>
  <c r="G213" i="87"/>
  <c r="H213" i="87" s="1"/>
  <c r="M213" i="87" s="1"/>
  <c r="G214" i="87"/>
  <c r="H214" i="87" s="1"/>
  <c r="M214" i="87" s="1"/>
  <c r="G215" i="87"/>
  <c r="H215" i="87" s="1"/>
  <c r="M215" i="87" s="1"/>
  <c r="G216" i="87"/>
  <c r="H216" i="87" s="1"/>
  <c r="M216" i="87" s="1"/>
  <c r="G217" i="87"/>
  <c r="H217" i="87" s="1"/>
  <c r="M217" i="87" s="1"/>
  <c r="G218" i="87"/>
  <c r="H218" i="87" s="1"/>
  <c r="M218" i="87" s="1"/>
  <c r="G219" i="87"/>
  <c r="H219" i="87" s="1"/>
  <c r="M219" i="87" s="1"/>
  <c r="G220" i="87"/>
  <c r="H220" i="87" s="1"/>
  <c r="M220" i="87" s="1"/>
  <c r="G221" i="87"/>
  <c r="H221" i="87" s="1"/>
  <c r="M221" i="87" s="1"/>
  <c r="G222" i="87"/>
  <c r="H222" i="87" s="1"/>
  <c r="M222" i="87" s="1"/>
  <c r="G223" i="87"/>
  <c r="H223" i="87" s="1"/>
  <c r="M223" i="87" s="1"/>
  <c r="G224" i="87"/>
  <c r="H224" i="87" s="1"/>
  <c r="M224" i="87" s="1"/>
  <c r="G225" i="87"/>
  <c r="H225" i="87" s="1"/>
  <c r="M225" i="87" s="1"/>
  <c r="G226" i="87"/>
  <c r="H226" i="87" s="1"/>
  <c r="M226" i="87" s="1"/>
  <c r="G227" i="87"/>
  <c r="H227" i="87" s="1"/>
  <c r="M227" i="87" s="1"/>
  <c r="G228" i="87"/>
  <c r="H228" i="87" s="1"/>
  <c r="M228" i="87" s="1"/>
  <c r="G2" i="87"/>
  <c r="X132" i="92"/>
  <c r="D7" i="107"/>
  <c r="D8" i="107" s="1"/>
  <c r="D2" i="107"/>
  <c r="BB12" i="85"/>
  <c r="BA23" i="85"/>
  <c r="BA14" i="85"/>
  <c r="J12" i="107"/>
  <c r="J11" i="107"/>
  <c r="H228" i="104"/>
  <c r="M228" i="104" s="1"/>
  <c r="H227" i="104"/>
  <c r="M227" i="104" s="1"/>
  <c r="H226" i="104"/>
  <c r="M226" i="104" s="1"/>
  <c r="H225" i="104"/>
  <c r="M225" i="104" s="1"/>
  <c r="H224" i="104"/>
  <c r="M224" i="104" s="1"/>
  <c r="H223" i="104"/>
  <c r="M223" i="104" s="1"/>
  <c r="H222" i="104"/>
  <c r="M222" i="104" s="1"/>
  <c r="H221" i="104"/>
  <c r="M221" i="104" s="1"/>
  <c r="H220" i="104"/>
  <c r="M220" i="104" s="1"/>
  <c r="H219" i="104"/>
  <c r="M219" i="104" s="1"/>
  <c r="H218" i="104"/>
  <c r="M218" i="104" s="1"/>
  <c r="H217" i="104"/>
  <c r="M217" i="104" s="1"/>
  <c r="H216" i="104"/>
  <c r="M216" i="104" s="1"/>
  <c r="H215" i="104"/>
  <c r="M215" i="104" s="1"/>
  <c r="H214" i="104"/>
  <c r="M214" i="104" s="1"/>
  <c r="H213" i="104"/>
  <c r="M213" i="104" s="1"/>
  <c r="H212" i="104"/>
  <c r="M212" i="104" s="1"/>
  <c r="H211" i="104"/>
  <c r="M211" i="104" s="1"/>
  <c r="H210" i="104"/>
  <c r="M210" i="104" s="1"/>
  <c r="H209" i="104"/>
  <c r="M209" i="104" s="1"/>
  <c r="H208" i="104"/>
  <c r="M208" i="104" s="1"/>
  <c r="H207" i="104"/>
  <c r="M207" i="104" s="1"/>
  <c r="H206" i="104"/>
  <c r="M206" i="104" s="1"/>
  <c r="H205" i="104"/>
  <c r="M205" i="104" s="1"/>
  <c r="H204" i="104"/>
  <c r="M204" i="104" s="1"/>
  <c r="H203" i="104"/>
  <c r="M203" i="104" s="1"/>
  <c r="H202" i="104"/>
  <c r="M202" i="104" s="1"/>
  <c r="H201" i="104"/>
  <c r="M201" i="104" s="1"/>
  <c r="H200" i="104"/>
  <c r="M200" i="104" s="1"/>
  <c r="H199" i="104"/>
  <c r="M199" i="104" s="1"/>
  <c r="H198" i="104"/>
  <c r="M198" i="104" s="1"/>
  <c r="H197" i="104"/>
  <c r="M197" i="104" s="1"/>
  <c r="H196" i="104"/>
  <c r="M196" i="104" s="1"/>
  <c r="H195" i="104"/>
  <c r="M195" i="104" s="1"/>
  <c r="H194" i="104"/>
  <c r="M194" i="104" s="1"/>
  <c r="H193" i="104"/>
  <c r="M193" i="104" s="1"/>
  <c r="H192" i="104"/>
  <c r="M192" i="104" s="1"/>
  <c r="H191" i="104"/>
  <c r="M191" i="104" s="1"/>
  <c r="H190" i="104"/>
  <c r="M190" i="104" s="1"/>
  <c r="H189" i="104"/>
  <c r="M189" i="104" s="1"/>
  <c r="H188" i="104"/>
  <c r="M188" i="104" s="1"/>
  <c r="H187" i="104"/>
  <c r="H186" i="104"/>
  <c r="M186" i="104" s="1"/>
  <c r="H185" i="104"/>
  <c r="M185" i="104" s="1"/>
  <c r="H184" i="104"/>
  <c r="M184" i="104" s="1"/>
  <c r="H183" i="104"/>
  <c r="M183" i="104" s="1"/>
  <c r="H182" i="104"/>
  <c r="M182" i="104" s="1"/>
  <c r="H181" i="104"/>
  <c r="M181" i="104" s="1"/>
  <c r="H180" i="104"/>
  <c r="M180" i="104" s="1"/>
  <c r="H179" i="104"/>
  <c r="M179" i="104" s="1"/>
  <c r="H178" i="104"/>
  <c r="M178" i="104" s="1"/>
  <c r="H177" i="104"/>
  <c r="M177" i="104" s="1"/>
  <c r="H176" i="104"/>
  <c r="M176" i="104" s="1"/>
  <c r="H175" i="104"/>
  <c r="M175" i="104" s="1"/>
  <c r="H174" i="104"/>
  <c r="M174" i="104" s="1"/>
  <c r="H173" i="104"/>
  <c r="M173" i="104" s="1"/>
  <c r="H172" i="104"/>
  <c r="M172" i="104" s="1"/>
  <c r="H171" i="104"/>
  <c r="M171" i="104" s="1"/>
  <c r="H170" i="104"/>
  <c r="M170" i="104" s="1"/>
  <c r="H169" i="104"/>
  <c r="M169" i="104" s="1"/>
  <c r="H168" i="104"/>
  <c r="M168" i="104" s="1"/>
  <c r="H167" i="104"/>
  <c r="M167" i="104" s="1"/>
  <c r="H166" i="104"/>
  <c r="M166" i="104" s="1"/>
  <c r="H165" i="104"/>
  <c r="M165" i="104" s="1"/>
  <c r="H164" i="104"/>
  <c r="M164" i="104" s="1"/>
  <c r="H163" i="104"/>
  <c r="M163" i="104" s="1"/>
  <c r="H162" i="104"/>
  <c r="M162" i="104" s="1"/>
  <c r="H161" i="104"/>
  <c r="M161" i="104" s="1"/>
  <c r="H160" i="104"/>
  <c r="M160" i="104" s="1"/>
  <c r="H159" i="104"/>
  <c r="M159" i="104" s="1"/>
  <c r="H158" i="104"/>
  <c r="M158" i="104" s="1"/>
  <c r="H157" i="104"/>
  <c r="M157" i="104" s="1"/>
  <c r="H156" i="104"/>
  <c r="M156" i="104" s="1"/>
  <c r="H155" i="104"/>
  <c r="M155" i="104" s="1"/>
  <c r="H154" i="104"/>
  <c r="M154" i="104" s="1"/>
  <c r="H153" i="104"/>
  <c r="M153" i="104" s="1"/>
  <c r="H152" i="104"/>
  <c r="M152" i="104" s="1"/>
  <c r="H151" i="104"/>
  <c r="M151" i="104" s="1"/>
  <c r="H150" i="104"/>
  <c r="M150" i="104" s="1"/>
  <c r="H149" i="104"/>
  <c r="M149" i="104" s="1"/>
  <c r="H148" i="104"/>
  <c r="M148" i="104" s="1"/>
  <c r="H147" i="104"/>
  <c r="M147" i="104" s="1"/>
  <c r="H146" i="104"/>
  <c r="M146" i="104" s="1"/>
  <c r="H145" i="104"/>
  <c r="M145" i="104" s="1"/>
  <c r="H144" i="104"/>
  <c r="M144" i="104" s="1"/>
  <c r="H143" i="104"/>
  <c r="M143" i="104" s="1"/>
  <c r="H142" i="104"/>
  <c r="M142" i="104" s="1"/>
  <c r="H141" i="104"/>
  <c r="M141" i="104" s="1"/>
  <c r="H140" i="104"/>
  <c r="M140" i="104" s="1"/>
  <c r="H139" i="104"/>
  <c r="M139" i="104" s="1"/>
  <c r="H138" i="104"/>
  <c r="M138" i="104" s="1"/>
  <c r="H137" i="104"/>
  <c r="M137" i="104" s="1"/>
  <c r="H136" i="104"/>
  <c r="M136" i="104" s="1"/>
  <c r="H135" i="104"/>
  <c r="M135" i="104" s="1"/>
  <c r="H134" i="104"/>
  <c r="M134" i="104" s="1"/>
  <c r="H133" i="104"/>
  <c r="M133" i="104" s="1"/>
  <c r="H132" i="104"/>
  <c r="M132" i="104" s="1"/>
  <c r="H131" i="104"/>
  <c r="M131" i="104" s="1"/>
  <c r="H130" i="104"/>
  <c r="M130" i="104" s="1"/>
  <c r="H129" i="104"/>
  <c r="M129" i="104" s="1"/>
  <c r="H128" i="104"/>
  <c r="M128" i="104" s="1"/>
  <c r="H127" i="104"/>
  <c r="M127" i="104" s="1"/>
  <c r="H126" i="104"/>
  <c r="M126" i="104" s="1"/>
  <c r="H125" i="104"/>
  <c r="M125" i="104" s="1"/>
  <c r="H124" i="104"/>
  <c r="M124" i="104" s="1"/>
  <c r="H123" i="104"/>
  <c r="M123" i="104" s="1"/>
  <c r="H122" i="104"/>
  <c r="M122" i="104" s="1"/>
  <c r="H121" i="104"/>
  <c r="M121" i="104" s="1"/>
  <c r="H120" i="104"/>
  <c r="M120" i="104" s="1"/>
  <c r="H119" i="104"/>
  <c r="M119" i="104" s="1"/>
  <c r="H118" i="104"/>
  <c r="M118" i="104" s="1"/>
  <c r="H117" i="104"/>
  <c r="M117" i="104" s="1"/>
  <c r="H116" i="104"/>
  <c r="M116" i="104" s="1"/>
  <c r="H115" i="104"/>
  <c r="M115" i="104" s="1"/>
  <c r="H114" i="104"/>
  <c r="M114" i="104" s="1"/>
  <c r="H113" i="104"/>
  <c r="M113" i="104" s="1"/>
  <c r="H112" i="104"/>
  <c r="M112" i="104" s="1"/>
  <c r="H111" i="104"/>
  <c r="M111" i="104" s="1"/>
  <c r="H110" i="104"/>
  <c r="M110" i="104" s="1"/>
  <c r="H109" i="104"/>
  <c r="M109" i="104" s="1"/>
  <c r="H108" i="104"/>
  <c r="M108" i="104" s="1"/>
  <c r="H107" i="104"/>
  <c r="M107" i="104" s="1"/>
  <c r="H106" i="104"/>
  <c r="M106" i="104" s="1"/>
  <c r="H105" i="104"/>
  <c r="M105" i="104" s="1"/>
  <c r="H104" i="104"/>
  <c r="M104" i="104" s="1"/>
  <c r="H103" i="104"/>
  <c r="M103" i="104" s="1"/>
  <c r="H102" i="104"/>
  <c r="M102" i="104" s="1"/>
  <c r="H101" i="104"/>
  <c r="M101" i="104" s="1"/>
  <c r="H100" i="104"/>
  <c r="M100" i="104" s="1"/>
  <c r="H99" i="104"/>
  <c r="M99" i="104" s="1"/>
  <c r="H98" i="104"/>
  <c r="M98" i="104" s="1"/>
  <c r="H97" i="104"/>
  <c r="M97" i="104" s="1"/>
  <c r="H96" i="104"/>
  <c r="M96" i="104" s="1"/>
  <c r="H95" i="104"/>
  <c r="M95" i="104" s="1"/>
  <c r="H94" i="104"/>
  <c r="M94" i="104" s="1"/>
  <c r="H93" i="104"/>
  <c r="M93" i="104" s="1"/>
  <c r="H92" i="104"/>
  <c r="M92" i="104" s="1"/>
  <c r="H91" i="104"/>
  <c r="M91" i="104" s="1"/>
  <c r="H90" i="104"/>
  <c r="M90" i="104" s="1"/>
  <c r="H89" i="104"/>
  <c r="M89" i="104" s="1"/>
  <c r="H88" i="104"/>
  <c r="M88" i="104" s="1"/>
  <c r="H87" i="104"/>
  <c r="M87" i="104" s="1"/>
  <c r="H86" i="104"/>
  <c r="M86" i="104" s="1"/>
  <c r="H85" i="104"/>
  <c r="M85" i="104" s="1"/>
  <c r="H84" i="104"/>
  <c r="M84" i="104" s="1"/>
  <c r="H83" i="104"/>
  <c r="M83" i="104" s="1"/>
  <c r="H82" i="104"/>
  <c r="M82" i="104" s="1"/>
  <c r="H81" i="104"/>
  <c r="M81" i="104" s="1"/>
  <c r="H80" i="104"/>
  <c r="M80" i="104" s="1"/>
  <c r="H79" i="104"/>
  <c r="M79" i="104" s="1"/>
  <c r="H78" i="104"/>
  <c r="M78" i="104" s="1"/>
  <c r="H77" i="104"/>
  <c r="M77" i="104" s="1"/>
  <c r="H76" i="104"/>
  <c r="M76" i="104" s="1"/>
  <c r="H75" i="104"/>
  <c r="M75" i="104" s="1"/>
  <c r="H74" i="104"/>
  <c r="M74" i="104" s="1"/>
  <c r="H73" i="104"/>
  <c r="M73" i="104" s="1"/>
  <c r="H72" i="104"/>
  <c r="M72" i="104" s="1"/>
  <c r="H71" i="104"/>
  <c r="M71" i="104" s="1"/>
  <c r="H70" i="104"/>
  <c r="M70" i="104" s="1"/>
  <c r="H69" i="104"/>
  <c r="M69" i="104" s="1"/>
  <c r="H68" i="104"/>
  <c r="M68" i="104" s="1"/>
  <c r="H67" i="104"/>
  <c r="M67" i="104" s="1"/>
  <c r="H66" i="104"/>
  <c r="M66" i="104" s="1"/>
  <c r="H65" i="104"/>
  <c r="M65" i="104" s="1"/>
  <c r="H64" i="104"/>
  <c r="M64" i="104" s="1"/>
  <c r="H63" i="104"/>
  <c r="M63" i="104" s="1"/>
  <c r="H62" i="104"/>
  <c r="M62" i="104" s="1"/>
  <c r="H61" i="104"/>
  <c r="M61" i="104" s="1"/>
  <c r="H60" i="104"/>
  <c r="M60" i="104" s="1"/>
  <c r="H59" i="104"/>
  <c r="M59" i="104" s="1"/>
  <c r="H58" i="104"/>
  <c r="M58" i="104" s="1"/>
  <c r="H57" i="104"/>
  <c r="M57" i="104" s="1"/>
  <c r="H56" i="104"/>
  <c r="M56" i="104" s="1"/>
  <c r="H55" i="104"/>
  <c r="M55" i="104" s="1"/>
  <c r="H54" i="104"/>
  <c r="M54" i="104" s="1"/>
  <c r="H53" i="104"/>
  <c r="M53" i="104" s="1"/>
  <c r="H52" i="104"/>
  <c r="M52" i="104" s="1"/>
  <c r="H51" i="104"/>
  <c r="M51" i="104" s="1"/>
  <c r="H50" i="104"/>
  <c r="M50" i="104" s="1"/>
  <c r="H49" i="104"/>
  <c r="M49" i="104" s="1"/>
  <c r="H48" i="104"/>
  <c r="M48" i="104" s="1"/>
  <c r="H47" i="104"/>
  <c r="M47" i="104" s="1"/>
  <c r="H46" i="104"/>
  <c r="M46" i="104" s="1"/>
  <c r="H45" i="104"/>
  <c r="M45" i="104" s="1"/>
  <c r="H44" i="104"/>
  <c r="M44" i="104" s="1"/>
  <c r="H43" i="104"/>
  <c r="M43" i="104" s="1"/>
  <c r="H42" i="104"/>
  <c r="M42" i="104" s="1"/>
  <c r="H41" i="104"/>
  <c r="M41" i="104" s="1"/>
  <c r="H40" i="104"/>
  <c r="M40" i="104" s="1"/>
  <c r="H39" i="104"/>
  <c r="M39" i="104" s="1"/>
  <c r="H38" i="104"/>
  <c r="M38" i="104" s="1"/>
  <c r="H37" i="104"/>
  <c r="M37" i="104" s="1"/>
  <c r="H36" i="104"/>
  <c r="M36" i="104" s="1"/>
  <c r="H35" i="104"/>
  <c r="M35" i="104" s="1"/>
  <c r="H34" i="104"/>
  <c r="M34" i="104" s="1"/>
  <c r="H33" i="104"/>
  <c r="M33" i="104" s="1"/>
  <c r="H32" i="104"/>
  <c r="M32" i="104" s="1"/>
  <c r="H31" i="104"/>
  <c r="M31" i="104" s="1"/>
  <c r="H30" i="104"/>
  <c r="M30" i="104" s="1"/>
  <c r="H29" i="104"/>
  <c r="M29" i="104" s="1"/>
  <c r="H28" i="104"/>
  <c r="M28" i="104" s="1"/>
  <c r="H27" i="104"/>
  <c r="M27" i="104" s="1"/>
  <c r="H26" i="104"/>
  <c r="M26" i="104" s="1"/>
  <c r="H25" i="104"/>
  <c r="M25" i="104" s="1"/>
  <c r="H24" i="104"/>
  <c r="M24" i="104" s="1"/>
  <c r="H23" i="104"/>
  <c r="M23" i="104" s="1"/>
  <c r="H22" i="104"/>
  <c r="M22" i="104" s="1"/>
  <c r="H21" i="104"/>
  <c r="M21" i="104" s="1"/>
  <c r="H20" i="104"/>
  <c r="M20" i="104" s="1"/>
  <c r="H19" i="104"/>
  <c r="M19" i="104" s="1"/>
  <c r="H18" i="104"/>
  <c r="M18" i="104" s="1"/>
  <c r="H17" i="104"/>
  <c r="M17" i="104" s="1"/>
  <c r="H16" i="104"/>
  <c r="M16" i="104" s="1"/>
  <c r="H15" i="104"/>
  <c r="M15" i="104" s="1"/>
  <c r="H14" i="104"/>
  <c r="M14" i="104" s="1"/>
  <c r="H13" i="104"/>
  <c r="M13" i="104" s="1"/>
  <c r="H12" i="104"/>
  <c r="M12" i="104" s="1"/>
  <c r="H11" i="104"/>
  <c r="M11" i="104" s="1"/>
  <c r="H10" i="104"/>
  <c r="M10" i="104" s="1"/>
  <c r="H9" i="104"/>
  <c r="M9" i="104" s="1"/>
  <c r="H8" i="104"/>
  <c r="M8" i="104" s="1"/>
  <c r="H7" i="104"/>
  <c r="M7" i="104" s="1"/>
  <c r="H6" i="104"/>
  <c r="M6" i="104" s="1"/>
  <c r="H5" i="104"/>
  <c r="M5" i="104" s="1"/>
  <c r="H4" i="104"/>
  <c r="M4" i="104" s="1"/>
  <c r="H3" i="104"/>
  <c r="M3" i="104" s="1"/>
  <c r="H2" i="104"/>
  <c r="AW28" i="85"/>
  <c r="AW27" i="85"/>
  <c r="AW26" i="85"/>
  <c r="AW25" i="85"/>
  <c r="AW24" i="85"/>
  <c r="AW23" i="85"/>
  <c r="AN27" i="85"/>
  <c r="AN26" i="85"/>
  <c r="AN25" i="85"/>
  <c r="AN24" i="85"/>
  <c r="AN23" i="85"/>
  <c r="AE30" i="85"/>
  <c r="AE29" i="85"/>
  <c r="AE28" i="85"/>
  <c r="AE26" i="85"/>
  <c r="AE25" i="85"/>
  <c r="AE24" i="85"/>
  <c r="AE23" i="85"/>
  <c r="V30" i="85"/>
  <c r="V29" i="85"/>
  <c r="V28" i="85"/>
  <c r="V27" i="85"/>
  <c r="V25" i="85"/>
  <c r="V24" i="85"/>
  <c r="V23" i="85"/>
  <c r="M27" i="85"/>
  <c r="M26" i="85"/>
  <c r="M25" i="85"/>
  <c r="M24" i="85"/>
  <c r="M23" i="85"/>
  <c r="E30" i="85"/>
  <c r="E29" i="85"/>
  <c r="E28" i="85"/>
  <c r="E26" i="85"/>
  <c r="E25" i="85"/>
  <c r="E24" i="85"/>
  <c r="E23" i="85"/>
  <c r="AW18" i="85"/>
  <c r="AW17" i="85"/>
  <c r="AW16" i="85"/>
  <c r="AW15" i="85"/>
  <c r="AW14" i="85"/>
  <c r="AW13" i="85"/>
  <c r="AN17" i="85"/>
  <c r="AN16" i="85"/>
  <c r="AN15" i="85"/>
  <c r="AN14" i="85"/>
  <c r="AN13" i="85"/>
  <c r="AE20" i="85"/>
  <c r="AE19" i="85"/>
  <c r="AE18" i="85"/>
  <c r="AE17" i="85"/>
  <c r="AE16" i="85"/>
  <c r="AE15" i="85"/>
  <c r="AE14" i="85"/>
  <c r="AE13" i="85"/>
  <c r="V20" i="85"/>
  <c r="V19" i="85"/>
  <c r="V18" i="85"/>
  <c r="V17" i="85"/>
  <c r="V16" i="85"/>
  <c r="V15" i="85"/>
  <c r="V14" i="85"/>
  <c r="V13" i="85"/>
  <c r="M17" i="85"/>
  <c r="M16" i="85"/>
  <c r="M15" i="85"/>
  <c r="M14" i="85"/>
  <c r="M13" i="85"/>
  <c r="E20" i="85"/>
  <c r="E19" i="85"/>
  <c r="E18" i="85"/>
  <c r="E17" i="85"/>
  <c r="E16" i="85"/>
  <c r="E15" i="85"/>
  <c r="E14" i="85"/>
  <c r="E13" i="85"/>
  <c r="AW8" i="85"/>
  <c r="AW7" i="85"/>
  <c r="AW6" i="85"/>
  <c r="AW5" i="85"/>
  <c r="AW4" i="85"/>
  <c r="AW3" i="85"/>
  <c r="AN7" i="85"/>
  <c r="AN6" i="85"/>
  <c r="AN5" i="85"/>
  <c r="AN4" i="85"/>
  <c r="AN3" i="85"/>
  <c r="AE4" i="85"/>
  <c r="AE5" i="85"/>
  <c r="AE6" i="85"/>
  <c r="AE7" i="85"/>
  <c r="AE8" i="85"/>
  <c r="AE9" i="85"/>
  <c r="AE10" i="85"/>
  <c r="AE3" i="85"/>
  <c r="V4" i="85"/>
  <c r="V5" i="85"/>
  <c r="V6" i="85"/>
  <c r="V7" i="85"/>
  <c r="V8" i="85"/>
  <c r="V9" i="85"/>
  <c r="V10" i="85"/>
  <c r="V3" i="85"/>
  <c r="M4" i="85"/>
  <c r="M5" i="85"/>
  <c r="M6" i="85"/>
  <c r="M7" i="85"/>
  <c r="M3" i="85"/>
  <c r="E4" i="85"/>
  <c r="E5" i="85"/>
  <c r="E6" i="85"/>
  <c r="E7" i="85"/>
  <c r="E8" i="85"/>
  <c r="E9" i="85"/>
  <c r="E10" i="85"/>
  <c r="E3" i="85"/>
  <c r="H10" i="97"/>
  <c r="L10" i="97"/>
  <c r="K4" i="97"/>
  <c r="L4" i="97" s="1"/>
  <c r="K5" i="97"/>
  <c r="K6" i="97"/>
  <c r="K7" i="97"/>
  <c r="K8" i="97"/>
  <c r="K9" i="97"/>
  <c r="H4" i="97"/>
  <c r="F4" i="97"/>
  <c r="F7" i="97"/>
  <c r="H7" i="97" s="1"/>
  <c r="E4" i="97"/>
  <c r="E5" i="97"/>
  <c r="F5" i="97" s="1"/>
  <c r="E6" i="97"/>
  <c r="F6" i="97" s="1"/>
  <c r="H6" i="97" s="1"/>
  <c r="E7" i="97"/>
  <c r="E8" i="97"/>
  <c r="F8" i="97" s="1"/>
  <c r="E9" i="97"/>
  <c r="F9" i="97" s="1"/>
  <c r="H9" i="97" s="1"/>
  <c r="L3" i="97"/>
  <c r="K3" i="97"/>
  <c r="H3" i="97"/>
  <c r="F3" i="97"/>
  <c r="E3" i="97"/>
  <c r="K192" i="92"/>
  <c r="I186" i="92"/>
  <c r="I187" i="92"/>
  <c r="I188" i="92"/>
  <c r="I189" i="92"/>
  <c r="I190" i="92"/>
  <c r="I191" i="92"/>
  <c r="I185" i="92"/>
  <c r="I150" i="92"/>
  <c r="I151" i="92"/>
  <c r="I149" i="92"/>
  <c r="K152" i="92"/>
  <c r="K133" i="92"/>
  <c r="I130" i="92"/>
  <c r="I131" i="92"/>
  <c r="I132" i="92"/>
  <c r="I129" i="92"/>
  <c r="I128" i="92"/>
  <c r="K109" i="92"/>
  <c r="I105" i="92"/>
  <c r="I106" i="92"/>
  <c r="I107" i="92"/>
  <c r="I108" i="92"/>
  <c r="I104" i="92"/>
  <c r="K72" i="92"/>
  <c r="I70" i="92"/>
  <c r="I71" i="92"/>
  <c r="I69" i="92"/>
  <c r="K40" i="92"/>
  <c r="I36" i="92"/>
  <c r="I37" i="92"/>
  <c r="I38" i="92"/>
  <c r="I39" i="92"/>
  <c r="I35" i="92"/>
  <c r="J13" i="107" l="1"/>
  <c r="F8" i="107"/>
  <c r="J8" i="104"/>
  <c r="K8" i="104" s="1"/>
  <c r="L8" i="104" s="1"/>
  <c r="J4" i="104"/>
  <c r="K4" i="104" s="1"/>
  <c r="L4" i="104" s="1"/>
  <c r="J7" i="104"/>
  <c r="K7" i="104" s="1"/>
  <c r="L7" i="104" s="1"/>
  <c r="J4" i="103"/>
  <c r="K4" i="103" s="1"/>
  <c r="L4" i="103" s="1"/>
  <c r="H5" i="102"/>
  <c r="M5" i="102" s="1"/>
  <c r="I93" i="108"/>
  <c r="I94" i="108" s="1"/>
  <c r="I95" i="108" s="1"/>
  <c r="I96" i="108" s="1"/>
  <c r="I97" i="108" s="1"/>
  <c r="I98" i="108" s="1"/>
  <c r="I99" i="108" s="1"/>
  <c r="I100" i="108" s="1"/>
  <c r="I101" i="108" s="1"/>
  <c r="I102" i="108" s="1"/>
  <c r="I103" i="108" s="1"/>
  <c r="J92" i="108"/>
  <c r="K92" i="108" s="1"/>
  <c r="L92" i="108" s="1"/>
  <c r="H166" i="108"/>
  <c r="M166" i="108" s="1"/>
  <c r="H162" i="108"/>
  <c r="M162" i="108" s="1"/>
  <c r="H154" i="108"/>
  <c r="M154" i="108" s="1"/>
  <c r="H146" i="108"/>
  <c r="M146" i="108" s="1"/>
  <c r="H142" i="108"/>
  <c r="M142" i="108" s="1"/>
  <c r="H126" i="108"/>
  <c r="M126" i="108" s="1"/>
  <c r="H118" i="108"/>
  <c r="M118" i="108" s="1"/>
  <c r="H106" i="108"/>
  <c r="M106" i="108" s="1"/>
  <c r="H98" i="108"/>
  <c r="M98" i="108" s="1"/>
  <c r="H94" i="108"/>
  <c r="M94" i="108" s="1"/>
  <c r="H90" i="108"/>
  <c r="M90" i="108" s="1"/>
  <c r="J90" i="108"/>
  <c r="K90" i="108" s="1"/>
  <c r="L90" i="108" s="1"/>
  <c r="J82" i="108"/>
  <c r="K82" i="108" s="1"/>
  <c r="L82" i="108" s="1"/>
  <c r="H82" i="108"/>
  <c r="M82" i="108" s="1"/>
  <c r="J78" i="108"/>
  <c r="K78" i="108" s="1"/>
  <c r="L78" i="108" s="1"/>
  <c r="H78" i="108"/>
  <c r="M78" i="108" s="1"/>
  <c r="J70" i="108"/>
  <c r="K70" i="108" s="1"/>
  <c r="L70" i="108" s="1"/>
  <c r="H70" i="108"/>
  <c r="M70" i="108" s="1"/>
  <c r="J66" i="108"/>
  <c r="K66" i="108" s="1"/>
  <c r="L66" i="108" s="1"/>
  <c r="H66" i="108"/>
  <c r="M66" i="108" s="1"/>
  <c r="J58" i="108"/>
  <c r="K58" i="108" s="1"/>
  <c r="L58" i="108" s="1"/>
  <c r="H58" i="108"/>
  <c r="M58" i="108" s="1"/>
  <c r="J54" i="108"/>
  <c r="K54" i="108" s="1"/>
  <c r="L54" i="108" s="1"/>
  <c r="H54" i="108"/>
  <c r="M54" i="108" s="1"/>
  <c r="J42" i="108"/>
  <c r="K42" i="108" s="1"/>
  <c r="L42" i="108" s="1"/>
  <c r="H42" i="108"/>
  <c r="M42" i="108" s="1"/>
  <c r="J34" i="108"/>
  <c r="K34" i="108" s="1"/>
  <c r="L34" i="108" s="1"/>
  <c r="H34" i="108"/>
  <c r="M34" i="108" s="1"/>
  <c r="J26" i="108"/>
  <c r="K26" i="108" s="1"/>
  <c r="L26" i="108" s="1"/>
  <c r="H26" i="108"/>
  <c r="M26" i="108" s="1"/>
  <c r="J18" i="108"/>
  <c r="K18" i="108" s="1"/>
  <c r="L18" i="108" s="1"/>
  <c r="H18" i="108"/>
  <c r="M18" i="108" s="1"/>
  <c r="J10" i="108"/>
  <c r="K10" i="108" s="1"/>
  <c r="L10" i="108" s="1"/>
  <c r="H10" i="108"/>
  <c r="M10" i="108" s="1"/>
  <c r="H173" i="108"/>
  <c r="M173" i="108" s="1"/>
  <c r="H157" i="108"/>
  <c r="M157" i="108" s="1"/>
  <c r="H149" i="108"/>
  <c r="M149" i="108" s="1"/>
  <c r="H145" i="108"/>
  <c r="M145" i="108" s="1"/>
  <c r="H141" i="108"/>
  <c r="M141" i="108" s="1"/>
  <c r="H125" i="108"/>
  <c r="M125" i="108" s="1"/>
  <c r="H121" i="108"/>
  <c r="M121" i="108" s="1"/>
  <c r="H101" i="108"/>
  <c r="M101" i="108" s="1"/>
  <c r="H97" i="108"/>
  <c r="M97" i="108" s="1"/>
  <c r="H89" i="108"/>
  <c r="M89" i="108" s="1"/>
  <c r="J89" i="108"/>
  <c r="K89" i="108" s="1"/>
  <c r="L89" i="108" s="1"/>
  <c r="H77" i="108"/>
  <c r="M77" i="108" s="1"/>
  <c r="J77" i="108"/>
  <c r="K77" i="108" s="1"/>
  <c r="L77" i="108" s="1"/>
  <c r="H69" i="108"/>
  <c r="M69" i="108" s="1"/>
  <c r="J69" i="108"/>
  <c r="K69" i="108" s="1"/>
  <c r="L69" i="108" s="1"/>
  <c r="H61" i="108"/>
  <c r="M61" i="108" s="1"/>
  <c r="J61" i="108"/>
  <c r="K61" i="108" s="1"/>
  <c r="L61" i="108" s="1"/>
  <c r="H45" i="108"/>
  <c r="M45" i="108" s="1"/>
  <c r="J45" i="108"/>
  <c r="K45" i="108" s="1"/>
  <c r="L45" i="108" s="1"/>
  <c r="H37" i="108"/>
  <c r="M37" i="108" s="1"/>
  <c r="J37" i="108"/>
  <c r="K37" i="108" s="1"/>
  <c r="L37" i="108" s="1"/>
  <c r="H13" i="108"/>
  <c r="M13" i="108" s="1"/>
  <c r="J13" i="108"/>
  <c r="K13" i="108" s="1"/>
  <c r="L13" i="108" s="1"/>
  <c r="H5" i="108"/>
  <c r="M5" i="108" s="1"/>
  <c r="J5" i="108"/>
  <c r="K5" i="108" s="1"/>
  <c r="L5" i="108" s="1"/>
  <c r="J81" i="108"/>
  <c r="K81" i="108" s="1"/>
  <c r="L81" i="108" s="1"/>
  <c r="J65" i="108"/>
  <c r="K65" i="108" s="1"/>
  <c r="L65" i="108" s="1"/>
  <c r="J49" i="108"/>
  <c r="K49" i="108" s="1"/>
  <c r="L49" i="108" s="1"/>
  <c r="J33" i="108"/>
  <c r="K33" i="108" s="1"/>
  <c r="L33" i="108" s="1"/>
  <c r="J17" i="108"/>
  <c r="K17" i="108" s="1"/>
  <c r="L17" i="108" s="1"/>
  <c r="H164" i="108"/>
  <c r="M164" i="108" s="1"/>
  <c r="H148" i="108"/>
  <c r="M148" i="108" s="1"/>
  <c r="H144" i="108"/>
  <c r="M144" i="108" s="1"/>
  <c r="H140" i="108"/>
  <c r="M140" i="108" s="1"/>
  <c r="H132" i="108"/>
  <c r="M132" i="108" s="1"/>
  <c r="H128" i="108"/>
  <c r="M128" i="108" s="1"/>
  <c r="H124" i="108"/>
  <c r="M124" i="108" s="1"/>
  <c r="H116" i="108"/>
  <c r="M116" i="108" s="1"/>
  <c r="H108" i="108"/>
  <c r="M108" i="108" s="1"/>
  <c r="H96" i="108"/>
  <c r="M96" i="108" s="1"/>
  <c r="J88" i="108"/>
  <c r="K88" i="108" s="1"/>
  <c r="L88" i="108" s="1"/>
  <c r="H84" i="108"/>
  <c r="M84" i="108" s="1"/>
  <c r="J84" i="108"/>
  <c r="K84" i="108" s="1"/>
  <c r="L84" i="108" s="1"/>
  <c r="J80" i="108"/>
  <c r="K80" i="108" s="1"/>
  <c r="L80" i="108" s="1"/>
  <c r="H80" i="108"/>
  <c r="M80" i="108" s="1"/>
  <c r="J76" i="108"/>
  <c r="K76" i="108" s="1"/>
  <c r="L76" i="108" s="1"/>
  <c r="H76" i="108"/>
  <c r="M76" i="108" s="1"/>
  <c r="J72" i="108"/>
  <c r="K72" i="108" s="1"/>
  <c r="L72" i="108" s="1"/>
  <c r="J68" i="108"/>
  <c r="K68" i="108" s="1"/>
  <c r="L68" i="108" s="1"/>
  <c r="H68" i="108"/>
  <c r="M68" i="108" s="1"/>
  <c r="J64" i="108"/>
  <c r="K64" i="108" s="1"/>
  <c r="L64" i="108" s="1"/>
  <c r="H64" i="108"/>
  <c r="M64" i="108" s="1"/>
  <c r="J60" i="108"/>
  <c r="K60" i="108" s="1"/>
  <c r="L60" i="108" s="1"/>
  <c r="H60" i="108"/>
  <c r="M60" i="108" s="1"/>
  <c r="J56" i="108"/>
  <c r="K56" i="108" s="1"/>
  <c r="L56" i="108" s="1"/>
  <c r="J52" i="108"/>
  <c r="K52" i="108" s="1"/>
  <c r="L52" i="108" s="1"/>
  <c r="H52" i="108"/>
  <c r="M52" i="108" s="1"/>
  <c r="J48" i="108"/>
  <c r="K48" i="108" s="1"/>
  <c r="L48" i="108" s="1"/>
  <c r="H48" i="108"/>
  <c r="M48" i="108" s="1"/>
  <c r="J44" i="108"/>
  <c r="K44" i="108" s="1"/>
  <c r="L44" i="108" s="1"/>
  <c r="H44" i="108"/>
  <c r="M44" i="108" s="1"/>
  <c r="J40" i="108"/>
  <c r="K40" i="108" s="1"/>
  <c r="L40" i="108" s="1"/>
  <c r="J36" i="108"/>
  <c r="K36" i="108" s="1"/>
  <c r="L36" i="108" s="1"/>
  <c r="H36" i="108"/>
  <c r="M36" i="108" s="1"/>
  <c r="J32" i="108"/>
  <c r="K32" i="108" s="1"/>
  <c r="L32" i="108" s="1"/>
  <c r="H32" i="108"/>
  <c r="M32" i="108" s="1"/>
  <c r="J28" i="108"/>
  <c r="K28" i="108" s="1"/>
  <c r="L28" i="108" s="1"/>
  <c r="H28" i="108"/>
  <c r="M28" i="108" s="1"/>
  <c r="J24" i="108"/>
  <c r="K24" i="108" s="1"/>
  <c r="L24" i="108" s="1"/>
  <c r="J20" i="108"/>
  <c r="K20" i="108" s="1"/>
  <c r="L20" i="108" s="1"/>
  <c r="H20" i="108"/>
  <c r="M20" i="108" s="1"/>
  <c r="J16" i="108"/>
  <c r="K16" i="108" s="1"/>
  <c r="L16" i="108" s="1"/>
  <c r="H16" i="108"/>
  <c r="M16" i="108" s="1"/>
  <c r="J12" i="108"/>
  <c r="K12" i="108" s="1"/>
  <c r="L12" i="108" s="1"/>
  <c r="H12" i="108"/>
  <c r="M12" i="108" s="1"/>
  <c r="J8" i="108"/>
  <c r="K8" i="108" s="1"/>
  <c r="L8" i="108" s="1"/>
  <c r="H4" i="108"/>
  <c r="M4" i="108" s="1"/>
  <c r="J4" i="108"/>
  <c r="K4" i="108" s="1"/>
  <c r="L4" i="108" s="1"/>
  <c r="H175" i="108"/>
  <c r="M175" i="108" s="1"/>
  <c r="H174" i="108"/>
  <c r="M174" i="108" s="1"/>
  <c r="H150" i="108"/>
  <c r="M150" i="108" s="1"/>
  <c r="H138" i="108"/>
  <c r="M138" i="108" s="1"/>
  <c r="H134" i="108"/>
  <c r="M134" i="108" s="1"/>
  <c r="H114" i="108"/>
  <c r="M114" i="108" s="1"/>
  <c r="J74" i="108"/>
  <c r="K74" i="108" s="1"/>
  <c r="L74" i="108" s="1"/>
  <c r="H74" i="108"/>
  <c r="M74" i="108" s="1"/>
  <c r="J62" i="108"/>
  <c r="K62" i="108" s="1"/>
  <c r="L62" i="108" s="1"/>
  <c r="H62" i="108"/>
  <c r="M62" i="108" s="1"/>
  <c r="J50" i="108"/>
  <c r="K50" i="108" s="1"/>
  <c r="L50" i="108" s="1"/>
  <c r="H50" i="108"/>
  <c r="M50" i="108" s="1"/>
  <c r="J46" i="108"/>
  <c r="K46" i="108" s="1"/>
  <c r="L46" i="108" s="1"/>
  <c r="H46" i="108"/>
  <c r="M46" i="108" s="1"/>
  <c r="J38" i="108"/>
  <c r="K38" i="108" s="1"/>
  <c r="L38" i="108" s="1"/>
  <c r="H38" i="108"/>
  <c r="M38" i="108" s="1"/>
  <c r="J30" i="108"/>
  <c r="K30" i="108" s="1"/>
  <c r="L30" i="108" s="1"/>
  <c r="H30" i="108"/>
  <c r="M30" i="108" s="1"/>
  <c r="J22" i="108"/>
  <c r="K22" i="108" s="1"/>
  <c r="L22" i="108" s="1"/>
  <c r="H22" i="108"/>
  <c r="M22" i="108" s="1"/>
  <c r="J14" i="108"/>
  <c r="K14" i="108" s="1"/>
  <c r="L14" i="108" s="1"/>
  <c r="H14" i="108"/>
  <c r="M14" i="108" s="1"/>
  <c r="J6" i="108"/>
  <c r="K6" i="108" s="1"/>
  <c r="L6" i="108" s="1"/>
  <c r="H6" i="108"/>
  <c r="H169" i="108"/>
  <c r="M169" i="108" s="1"/>
  <c r="H161" i="108"/>
  <c r="M161" i="108" s="1"/>
  <c r="H153" i="108"/>
  <c r="M153" i="108" s="1"/>
  <c r="H133" i="108"/>
  <c r="M133" i="108" s="1"/>
  <c r="H113" i="108"/>
  <c r="M113" i="108" s="1"/>
  <c r="H105" i="108"/>
  <c r="M105" i="108" s="1"/>
  <c r="H93" i="108"/>
  <c r="M93" i="108" s="1"/>
  <c r="H85" i="108"/>
  <c r="M85" i="108" s="1"/>
  <c r="J85" i="108"/>
  <c r="K85" i="108" s="1"/>
  <c r="L85" i="108" s="1"/>
  <c r="H53" i="108"/>
  <c r="M53" i="108" s="1"/>
  <c r="J53" i="108"/>
  <c r="K53" i="108" s="1"/>
  <c r="L53" i="108" s="1"/>
  <c r="H29" i="108"/>
  <c r="M29" i="108" s="1"/>
  <c r="J29" i="108"/>
  <c r="K29" i="108" s="1"/>
  <c r="L29" i="108" s="1"/>
  <c r="H21" i="108"/>
  <c r="M21" i="108" s="1"/>
  <c r="J21" i="108"/>
  <c r="K21" i="108" s="1"/>
  <c r="L21" i="108" s="1"/>
  <c r="H171" i="108"/>
  <c r="M171" i="108" s="1"/>
  <c r="H167" i="108"/>
  <c r="M167" i="108" s="1"/>
  <c r="H155" i="108"/>
  <c r="M155" i="108" s="1"/>
  <c r="H151" i="108"/>
  <c r="M151" i="108" s="1"/>
  <c r="H135" i="108"/>
  <c r="M135" i="108" s="1"/>
  <c r="H131" i="108"/>
  <c r="M131" i="108" s="1"/>
  <c r="H123" i="108"/>
  <c r="M123" i="108" s="1"/>
  <c r="H119" i="108"/>
  <c r="M119" i="108" s="1"/>
  <c r="H115" i="108"/>
  <c r="M115" i="108" s="1"/>
  <c r="H107" i="108"/>
  <c r="M107" i="108" s="1"/>
  <c r="H99" i="108"/>
  <c r="M99" i="108" s="1"/>
  <c r="H91" i="108"/>
  <c r="M91" i="108" s="1"/>
  <c r="J91" i="108"/>
  <c r="K91" i="108" s="1"/>
  <c r="L91" i="108" s="1"/>
  <c r="J87" i="108"/>
  <c r="K87" i="108" s="1"/>
  <c r="L87" i="108" s="1"/>
  <c r="H87" i="108"/>
  <c r="M87" i="108" s="1"/>
  <c r="H83" i="108"/>
  <c r="M83" i="108" s="1"/>
  <c r="J83" i="108"/>
  <c r="K83" i="108" s="1"/>
  <c r="L83" i="108" s="1"/>
  <c r="J79" i="108"/>
  <c r="K79" i="108" s="1"/>
  <c r="L79" i="108" s="1"/>
  <c r="H75" i="108"/>
  <c r="M75" i="108" s="1"/>
  <c r="J75" i="108"/>
  <c r="K75" i="108" s="1"/>
  <c r="L75" i="108" s="1"/>
  <c r="J71" i="108"/>
  <c r="K71" i="108" s="1"/>
  <c r="L71" i="108" s="1"/>
  <c r="H71" i="108"/>
  <c r="M71" i="108" s="1"/>
  <c r="H67" i="108"/>
  <c r="M67" i="108" s="1"/>
  <c r="J67" i="108"/>
  <c r="K67" i="108" s="1"/>
  <c r="L67" i="108" s="1"/>
  <c r="J63" i="108"/>
  <c r="K63" i="108" s="1"/>
  <c r="L63" i="108" s="1"/>
  <c r="H59" i="108"/>
  <c r="M59" i="108" s="1"/>
  <c r="J59" i="108"/>
  <c r="K59" i="108" s="1"/>
  <c r="L59" i="108" s="1"/>
  <c r="J55" i="108"/>
  <c r="K55" i="108" s="1"/>
  <c r="L55" i="108" s="1"/>
  <c r="H55" i="108"/>
  <c r="M55" i="108" s="1"/>
  <c r="H51" i="108"/>
  <c r="M51" i="108" s="1"/>
  <c r="J51" i="108"/>
  <c r="K51" i="108" s="1"/>
  <c r="L51" i="108" s="1"/>
  <c r="J47" i="108"/>
  <c r="K47" i="108" s="1"/>
  <c r="L47" i="108" s="1"/>
  <c r="H43" i="108"/>
  <c r="M43" i="108" s="1"/>
  <c r="J43" i="108"/>
  <c r="K43" i="108" s="1"/>
  <c r="L43" i="108" s="1"/>
  <c r="J39" i="108"/>
  <c r="K39" i="108" s="1"/>
  <c r="L39" i="108" s="1"/>
  <c r="H39" i="108"/>
  <c r="M39" i="108" s="1"/>
  <c r="H35" i="108"/>
  <c r="M35" i="108" s="1"/>
  <c r="J35" i="108"/>
  <c r="K35" i="108" s="1"/>
  <c r="L35" i="108" s="1"/>
  <c r="J31" i="108"/>
  <c r="K31" i="108" s="1"/>
  <c r="L31" i="108" s="1"/>
  <c r="H27" i="108"/>
  <c r="M27" i="108" s="1"/>
  <c r="J27" i="108"/>
  <c r="K27" i="108" s="1"/>
  <c r="L27" i="108" s="1"/>
  <c r="J23" i="108"/>
  <c r="K23" i="108" s="1"/>
  <c r="L23" i="108" s="1"/>
  <c r="H23" i="108"/>
  <c r="M23" i="108" s="1"/>
  <c r="H19" i="108"/>
  <c r="M19" i="108" s="1"/>
  <c r="J19" i="108"/>
  <c r="K19" i="108" s="1"/>
  <c r="L19" i="108" s="1"/>
  <c r="J15" i="108"/>
  <c r="K15" i="108" s="1"/>
  <c r="L15" i="108" s="1"/>
  <c r="H11" i="108"/>
  <c r="M11" i="108" s="1"/>
  <c r="J11" i="108"/>
  <c r="K11" i="108" s="1"/>
  <c r="L11" i="108" s="1"/>
  <c r="J7" i="108"/>
  <c r="K7" i="108" s="1"/>
  <c r="L7" i="108" s="1"/>
  <c r="H7" i="108"/>
  <c r="M7" i="108" s="1"/>
  <c r="J3" i="108"/>
  <c r="K3" i="108" s="1"/>
  <c r="H3" i="108"/>
  <c r="M3" i="108" s="1"/>
  <c r="G176" i="108"/>
  <c r="J86" i="108"/>
  <c r="K86" i="108" s="1"/>
  <c r="L86" i="108" s="1"/>
  <c r="J73" i="108"/>
  <c r="K73" i="108" s="1"/>
  <c r="L73" i="108" s="1"/>
  <c r="J57" i="108"/>
  <c r="K57" i="108" s="1"/>
  <c r="L57" i="108" s="1"/>
  <c r="J41" i="108"/>
  <c r="K41" i="108" s="1"/>
  <c r="L41" i="108" s="1"/>
  <c r="J25" i="108"/>
  <c r="K25" i="108" s="1"/>
  <c r="L25" i="108" s="1"/>
  <c r="J9" i="108"/>
  <c r="K9" i="108" s="1"/>
  <c r="L9" i="108" s="1"/>
  <c r="H136" i="108"/>
  <c r="M136" i="108" s="1"/>
  <c r="H104" i="108"/>
  <c r="M104" i="108" s="1"/>
  <c r="H72" i="108"/>
  <c r="M72" i="108" s="1"/>
  <c r="H40" i="108"/>
  <c r="M40" i="108" s="1"/>
  <c r="H8" i="108"/>
  <c r="M8" i="108" s="1"/>
  <c r="J9" i="104"/>
  <c r="K9" i="104" s="1"/>
  <c r="L9" i="104" s="1"/>
  <c r="H229" i="104"/>
  <c r="M229" i="104"/>
  <c r="K3" i="104"/>
  <c r="J6" i="104"/>
  <c r="K6" i="104" s="1"/>
  <c r="L6" i="104" s="1"/>
  <c r="J5" i="104"/>
  <c r="K5" i="104" s="1"/>
  <c r="L5" i="104" s="1"/>
  <c r="G229" i="104"/>
  <c r="H210" i="103"/>
  <c r="M210" i="103" s="1"/>
  <c r="H206" i="103"/>
  <c r="M206" i="103" s="1"/>
  <c r="H198" i="103"/>
  <c r="M198" i="103" s="1"/>
  <c r="H146" i="103"/>
  <c r="M146" i="103" s="1"/>
  <c r="H142" i="103"/>
  <c r="M142" i="103" s="1"/>
  <c r="H134" i="103"/>
  <c r="M134" i="103" s="1"/>
  <c r="H114" i="103"/>
  <c r="M114" i="103" s="1"/>
  <c r="H90" i="103"/>
  <c r="M90" i="103" s="1"/>
  <c r="H82" i="103"/>
  <c r="M82" i="103" s="1"/>
  <c r="H94" i="103"/>
  <c r="M94" i="103" s="1"/>
  <c r="H222" i="103"/>
  <c r="M222" i="103" s="1"/>
  <c r="H214" i="103"/>
  <c r="M214" i="103" s="1"/>
  <c r="H194" i="103"/>
  <c r="M194" i="103" s="1"/>
  <c r="H190" i="103"/>
  <c r="M190" i="103" s="1"/>
  <c r="H182" i="103"/>
  <c r="M182" i="103" s="1"/>
  <c r="H178" i="103"/>
  <c r="M178" i="103" s="1"/>
  <c r="H174" i="103"/>
  <c r="M174" i="103" s="1"/>
  <c r="H166" i="103"/>
  <c r="M166" i="103" s="1"/>
  <c r="H162" i="103"/>
  <c r="M162" i="103" s="1"/>
  <c r="H158" i="103"/>
  <c r="M158" i="103" s="1"/>
  <c r="H150" i="103"/>
  <c r="M150" i="103" s="1"/>
  <c r="H130" i="103"/>
  <c r="M130" i="103" s="1"/>
  <c r="H126" i="103"/>
  <c r="M126" i="103" s="1"/>
  <c r="H118" i="103"/>
  <c r="M118" i="103" s="1"/>
  <c r="H106" i="103"/>
  <c r="M106" i="103" s="1"/>
  <c r="H98" i="103"/>
  <c r="M98" i="103" s="1"/>
  <c r="H74" i="103"/>
  <c r="M74" i="103" s="1"/>
  <c r="H66" i="103"/>
  <c r="M66" i="103" s="1"/>
  <c r="H58" i="103"/>
  <c r="M58" i="103" s="1"/>
  <c r="H50" i="103"/>
  <c r="M50" i="103" s="1"/>
  <c r="H42" i="103"/>
  <c r="M42" i="103" s="1"/>
  <c r="H34" i="103"/>
  <c r="M34" i="103" s="1"/>
  <c r="H26" i="103"/>
  <c r="M26" i="103" s="1"/>
  <c r="H18" i="103"/>
  <c r="M18" i="103" s="1"/>
  <c r="H10" i="103"/>
  <c r="M10" i="103" s="1"/>
  <c r="H225" i="103"/>
  <c r="M225" i="103" s="1"/>
  <c r="H221" i="103"/>
  <c r="M221" i="103" s="1"/>
  <c r="H217" i="103"/>
  <c r="M217" i="103" s="1"/>
  <c r="H209" i="103"/>
  <c r="M209" i="103" s="1"/>
  <c r="H205" i="103"/>
  <c r="M205" i="103" s="1"/>
  <c r="H201" i="103"/>
  <c r="M201" i="103" s="1"/>
  <c r="H193" i="103"/>
  <c r="M193" i="103" s="1"/>
  <c r="H189" i="103"/>
  <c r="M189" i="103" s="1"/>
  <c r="H185" i="103"/>
  <c r="M185" i="103" s="1"/>
  <c r="H177" i="103"/>
  <c r="M177" i="103" s="1"/>
  <c r="H173" i="103"/>
  <c r="M173" i="103" s="1"/>
  <c r="H169" i="103"/>
  <c r="M169" i="103" s="1"/>
  <c r="H161" i="103"/>
  <c r="M161" i="103" s="1"/>
  <c r="H157" i="103"/>
  <c r="M157" i="103" s="1"/>
  <c r="H153" i="103"/>
  <c r="M153" i="103" s="1"/>
  <c r="H145" i="103"/>
  <c r="M145" i="103" s="1"/>
  <c r="H141" i="103"/>
  <c r="M141" i="103" s="1"/>
  <c r="H137" i="103"/>
  <c r="M137" i="103" s="1"/>
  <c r="H86" i="103"/>
  <c r="M86" i="103" s="1"/>
  <c r="H54" i="103"/>
  <c r="M54" i="103" s="1"/>
  <c r="H22" i="103"/>
  <c r="M22" i="103" s="1"/>
  <c r="H110" i="103"/>
  <c r="M110" i="103" s="1"/>
  <c r="H78" i="103"/>
  <c r="M78" i="103" s="1"/>
  <c r="H46" i="103"/>
  <c r="M46" i="103" s="1"/>
  <c r="H14" i="103"/>
  <c r="M14" i="103" s="1"/>
  <c r="H202" i="103"/>
  <c r="M202" i="103" s="1"/>
  <c r="H186" i="103"/>
  <c r="M186" i="103" s="1"/>
  <c r="H170" i="103"/>
  <c r="M170" i="103" s="1"/>
  <c r="H154" i="103"/>
  <c r="M154" i="103" s="1"/>
  <c r="H138" i="103"/>
  <c r="M138" i="103" s="1"/>
  <c r="H122" i="103"/>
  <c r="M122" i="103" s="1"/>
  <c r="H102" i="103"/>
  <c r="M102" i="103" s="1"/>
  <c r="H70" i="103"/>
  <c r="M70" i="103" s="1"/>
  <c r="H38" i="103"/>
  <c r="M38" i="103" s="1"/>
  <c r="H6" i="103"/>
  <c r="M6" i="103" s="1"/>
  <c r="H112" i="103"/>
  <c r="M112" i="103" s="1"/>
  <c r="H108" i="103"/>
  <c r="M108" i="103" s="1"/>
  <c r="H104" i="103"/>
  <c r="M104" i="103" s="1"/>
  <c r="H100" i="103"/>
  <c r="M100" i="103" s="1"/>
  <c r="H96" i="103"/>
  <c r="M96" i="103" s="1"/>
  <c r="H92" i="103"/>
  <c r="M92" i="103" s="1"/>
  <c r="H88" i="103"/>
  <c r="M88" i="103" s="1"/>
  <c r="H84" i="103"/>
  <c r="M84" i="103" s="1"/>
  <c r="H80" i="103"/>
  <c r="M80" i="103" s="1"/>
  <c r="H72" i="103"/>
  <c r="M72" i="103" s="1"/>
  <c r="H68" i="103"/>
  <c r="M68" i="103" s="1"/>
  <c r="H64" i="103"/>
  <c r="M64" i="103" s="1"/>
  <c r="H60" i="103"/>
  <c r="M60" i="103" s="1"/>
  <c r="H56" i="103"/>
  <c r="M56" i="103" s="1"/>
  <c r="H52" i="103"/>
  <c r="M52" i="103" s="1"/>
  <c r="H200" i="103"/>
  <c r="M200" i="103" s="1"/>
  <c r="H184" i="103"/>
  <c r="M184" i="103" s="1"/>
  <c r="H168" i="103"/>
  <c r="M168" i="103" s="1"/>
  <c r="H152" i="103"/>
  <c r="M152" i="103" s="1"/>
  <c r="H136" i="103"/>
  <c r="M136" i="103" s="1"/>
  <c r="H120" i="103"/>
  <c r="M120" i="103" s="1"/>
  <c r="J5" i="103"/>
  <c r="K5" i="103" s="1"/>
  <c r="L5" i="103" s="1"/>
  <c r="H121" i="103"/>
  <c r="M121" i="103" s="1"/>
  <c r="H109" i="103"/>
  <c r="M109" i="103" s="1"/>
  <c r="H101" i="103"/>
  <c r="M101" i="103" s="1"/>
  <c r="H93" i="103"/>
  <c r="M93" i="103" s="1"/>
  <c r="H85" i="103"/>
  <c r="M85" i="103" s="1"/>
  <c r="H77" i="103"/>
  <c r="M77" i="103" s="1"/>
  <c r="H69" i="103"/>
  <c r="M69" i="103" s="1"/>
  <c r="H61" i="103"/>
  <c r="M61" i="103" s="1"/>
  <c r="H53" i="103"/>
  <c r="M53" i="103" s="1"/>
  <c r="H45" i="103"/>
  <c r="M45" i="103" s="1"/>
  <c r="H37" i="103"/>
  <c r="M37" i="103" s="1"/>
  <c r="H29" i="103"/>
  <c r="M29" i="103" s="1"/>
  <c r="H21" i="103"/>
  <c r="M21" i="103" s="1"/>
  <c r="H13" i="103"/>
  <c r="M13" i="103" s="1"/>
  <c r="H5" i="103"/>
  <c r="M5" i="103" s="1"/>
  <c r="H203" i="103"/>
  <c r="M203" i="103" s="1"/>
  <c r="H195" i="103"/>
  <c r="M195" i="103" s="1"/>
  <c r="H187" i="103"/>
  <c r="M187" i="103" s="1"/>
  <c r="H179" i="103"/>
  <c r="M179" i="103" s="1"/>
  <c r="H171" i="103"/>
  <c r="M171" i="103" s="1"/>
  <c r="H163" i="103"/>
  <c r="M163" i="103" s="1"/>
  <c r="H155" i="103"/>
  <c r="M155" i="103" s="1"/>
  <c r="H147" i="103"/>
  <c r="M147" i="103" s="1"/>
  <c r="H139" i="103"/>
  <c r="M139" i="103" s="1"/>
  <c r="H131" i="103"/>
  <c r="M131" i="103" s="1"/>
  <c r="H123" i="103"/>
  <c r="M123" i="103" s="1"/>
  <c r="H119" i="103"/>
  <c r="M119" i="103" s="1"/>
  <c r="H115" i="103"/>
  <c r="M115" i="103" s="1"/>
  <c r="H111" i="103"/>
  <c r="M111" i="103" s="1"/>
  <c r="H107" i="103"/>
  <c r="M107" i="103" s="1"/>
  <c r="H103" i="103"/>
  <c r="M103" i="103" s="1"/>
  <c r="H99" i="103"/>
  <c r="M99" i="103" s="1"/>
  <c r="H95" i="103"/>
  <c r="M95" i="103" s="1"/>
  <c r="H91" i="103"/>
  <c r="M91" i="103" s="1"/>
  <c r="H83" i="103"/>
  <c r="M83" i="103" s="1"/>
  <c r="H79" i="103"/>
  <c r="M79" i="103" s="1"/>
  <c r="H75" i="103"/>
  <c r="M75" i="103" s="1"/>
  <c r="H71" i="103"/>
  <c r="M71" i="103" s="1"/>
  <c r="H67" i="103"/>
  <c r="M67" i="103" s="1"/>
  <c r="H59" i="103"/>
  <c r="M59" i="103" s="1"/>
  <c r="H55" i="103"/>
  <c r="M55" i="103" s="1"/>
  <c r="H51" i="103"/>
  <c r="M51" i="103" s="1"/>
  <c r="H47" i="103"/>
  <c r="M47" i="103" s="1"/>
  <c r="H43" i="103"/>
  <c r="M43" i="103" s="1"/>
  <c r="H39" i="103"/>
  <c r="M39" i="103" s="1"/>
  <c r="H35" i="103"/>
  <c r="M35" i="103" s="1"/>
  <c r="H31" i="103"/>
  <c r="M31" i="103" s="1"/>
  <c r="H23" i="103"/>
  <c r="M23" i="103" s="1"/>
  <c r="H19" i="103"/>
  <c r="M19" i="103" s="1"/>
  <c r="H15" i="103"/>
  <c r="M15" i="103" s="1"/>
  <c r="H11" i="103"/>
  <c r="M11" i="103" s="1"/>
  <c r="J7" i="103"/>
  <c r="K7" i="103" s="1"/>
  <c r="L7" i="103" s="1"/>
  <c r="H7" i="103"/>
  <c r="M7" i="103" s="1"/>
  <c r="J3" i="103"/>
  <c r="G229" i="103"/>
  <c r="H3" i="103"/>
  <c r="H220" i="103"/>
  <c r="M220" i="103" s="1"/>
  <c r="H129" i="103"/>
  <c r="M129" i="103" s="1"/>
  <c r="H124" i="103"/>
  <c r="M124" i="103" s="1"/>
  <c r="H113" i="103"/>
  <c r="M113" i="103" s="1"/>
  <c r="H105" i="103"/>
  <c r="M105" i="103" s="1"/>
  <c r="H97" i="103"/>
  <c r="M97" i="103" s="1"/>
  <c r="H89" i="103"/>
  <c r="M89" i="103" s="1"/>
  <c r="H81" i="103"/>
  <c r="M81" i="103" s="1"/>
  <c r="H73" i="103"/>
  <c r="M73" i="103" s="1"/>
  <c r="H65" i="103"/>
  <c r="M65" i="103" s="1"/>
  <c r="H57" i="103"/>
  <c r="M57" i="103" s="1"/>
  <c r="H41" i="103"/>
  <c r="M41" i="103" s="1"/>
  <c r="H33" i="103"/>
  <c r="M33" i="103" s="1"/>
  <c r="H25" i="103"/>
  <c r="M25" i="103" s="1"/>
  <c r="H17" i="103"/>
  <c r="M17" i="103" s="1"/>
  <c r="H9" i="103"/>
  <c r="M9" i="103" s="1"/>
  <c r="H20" i="103"/>
  <c r="M20" i="103" s="1"/>
  <c r="J8" i="103"/>
  <c r="K8" i="103" s="1"/>
  <c r="L8" i="103" s="1"/>
  <c r="J6" i="102"/>
  <c r="K6" i="102" s="1"/>
  <c r="L6" i="102" s="1"/>
  <c r="J8" i="102"/>
  <c r="K8" i="102" s="1"/>
  <c r="L8" i="102" s="1"/>
  <c r="J7" i="102"/>
  <c r="K7" i="102" s="1"/>
  <c r="L7" i="102" s="1"/>
  <c r="H136" i="102"/>
  <c r="M136" i="102" s="1"/>
  <c r="H124" i="102"/>
  <c r="M124" i="102" s="1"/>
  <c r="H108" i="102"/>
  <c r="M108" i="102" s="1"/>
  <c r="H92" i="102"/>
  <c r="M92" i="102" s="1"/>
  <c r="H116" i="102"/>
  <c r="M116" i="102" s="1"/>
  <c r="H104" i="102"/>
  <c r="M104" i="102" s="1"/>
  <c r="H96" i="102"/>
  <c r="M96" i="102" s="1"/>
  <c r="H76" i="102"/>
  <c r="M76" i="102" s="1"/>
  <c r="H56" i="102"/>
  <c r="M56" i="102" s="1"/>
  <c r="H24" i="102"/>
  <c r="M24" i="102" s="1"/>
  <c r="H16" i="102"/>
  <c r="M16" i="102" s="1"/>
  <c r="H12" i="102"/>
  <c r="M12" i="102" s="1"/>
  <c r="H4" i="102"/>
  <c r="M4" i="102" s="1"/>
  <c r="H139" i="102"/>
  <c r="M139" i="102" s="1"/>
  <c r="H131" i="102"/>
  <c r="M131" i="102" s="1"/>
  <c r="H127" i="102"/>
  <c r="M127" i="102" s="1"/>
  <c r="H123" i="102"/>
  <c r="M123" i="102" s="1"/>
  <c r="H115" i="102"/>
  <c r="M115" i="102" s="1"/>
  <c r="H111" i="102"/>
  <c r="M111" i="102" s="1"/>
  <c r="H103" i="102"/>
  <c r="M103" i="102" s="1"/>
  <c r="H95" i="102"/>
  <c r="M95" i="102" s="1"/>
  <c r="H91" i="102"/>
  <c r="M91" i="102" s="1"/>
  <c r="H79" i="102"/>
  <c r="M79" i="102" s="1"/>
  <c r="H75" i="102"/>
  <c r="M75" i="102" s="1"/>
  <c r="H71" i="102"/>
  <c r="M71" i="102" s="1"/>
  <c r="H59" i="102"/>
  <c r="M59" i="102" s="1"/>
  <c r="H55" i="102"/>
  <c r="M55" i="102" s="1"/>
  <c r="H43" i="102"/>
  <c r="M43" i="102" s="1"/>
  <c r="H31" i="102"/>
  <c r="M31" i="102" s="1"/>
  <c r="H19" i="102"/>
  <c r="M19" i="102" s="1"/>
  <c r="H7" i="102"/>
  <c r="M7" i="102" s="1"/>
  <c r="H3" i="102"/>
  <c r="G147" i="102"/>
  <c r="H132" i="102"/>
  <c r="M132" i="102" s="1"/>
  <c r="H120" i="102"/>
  <c r="M120" i="102" s="1"/>
  <c r="H112" i="102"/>
  <c r="M112" i="102" s="1"/>
  <c r="H100" i="102"/>
  <c r="M100" i="102" s="1"/>
  <c r="H88" i="102"/>
  <c r="M88" i="102" s="1"/>
  <c r="H60" i="102"/>
  <c r="M60" i="102" s="1"/>
  <c r="H52" i="102"/>
  <c r="M52" i="102" s="1"/>
  <c r="H44" i="102"/>
  <c r="M44" i="102" s="1"/>
  <c r="H36" i="102"/>
  <c r="M36" i="102" s="1"/>
  <c r="H28" i="102"/>
  <c r="M28" i="102" s="1"/>
  <c r="H20" i="102"/>
  <c r="M20" i="102" s="1"/>
  <c r="H8" i="102"/>
  <c r="M8" i="102" s="1"/>
  <c r="J17" i="102"/>
  <c r="K17" i="102" s="1"/>
  <c r="L17" i="102" s="1"/>
  <c r="H146" i="102"/>
  <c r="M146" i="102" s="1"/>
  <c r="H142" i="102"/>
  <c r="M142" i="102" s="1"/>
  <c r="H134" i="102"/>
  <c r="M134" i="102" s="1"/>
  <c r="H130" i="102"/>
  <c r="M130" i="102" s="1"/>
  <c r="H126" i="102"/>
  <c r="M126" i="102" s="1"/>
  <c r="H122" i="102"/>
  <c r="M122" i="102" s="1"/>
  <c r="H118" i="102"/>
  <c r="M118" i="102" s="1"/>
  <c r="H114" i="102"/>
  <c r="M114" i="102" s="1"/>
  <c r="H110" i="102"/>
  <c r="M110" i="102" s="1"/>
  <c r="H106" i="102"/>
  <c r="M106" i="102" s="1"/>
  <c r="H102" i="102"/>
  <c r="M102" i="102" s="1"/>
  <c r="H98" i="102"/>
  <c r="M98" i="102" s="1"/>
  <c r="H94" i="102"/>
  <c r="M94" i="102" s="1"/>
  <c r="H90" i="102"/>
  <c r="M90" i="102" s="1"/>
  <c r="H82" i="102"/>
  <c r="M82" i="102" s="1"/>
  <c r="H78" i="102"/>
  <c r="M78" i="102" s="1"/>
  <c r="H70" i="102"/>
  <c r="M70" i="102" s="1"/>
  <c r="H62" i="102"/>
  <c r="M62" i="102" s="1"/>
  <c r="H58" i="102"/>
  <c r="M58" i="102" s="1"/>
  <c r="H54" i="102"/>
  <c r="M54" i="102" s="1"/>
  <c r="H50" i="102"/>
  <c r="M50" i="102" s="1"/>
  <c r="H46" i="102"/>
  <c r="M46" i="102" s="1"/>
  <c r="H42" i="102"/>
  <c r="M42" i="102" s="1"/>
  <c r="H38" i="102"/>
  <c r="M38" i="102" s="1"/>
  <c r="H34" i="102"/>
  <c r="M34" i="102" s="1"/>
  <c r="H30" i="102"/>
  <c r="M30" i="102" s="1"/>
  <c r="H26" i="102"/>
  <c r="M26" i="102" s="1"/>
  <c r="H22" i="102"/>
  <c r="M22" i="102" s="1"/>
  <c r="H18" i="102"/>
  <c r="M18" i="102" s="1"/>
  <c r="H14" i="102"/>
  <c r="M14" i="102" s="1"/>
  <c r="H10" i="102"/>
  <c r="M10" i="102" s="1"/>
  <c r="H6" i="102"/>
  <c r="M6" i="102" s="1"/>
  <c r="J9" i="102"/>
  <c r="K9" i="102" s="1"/>
  <c r="L9" i="102" s="1"/>
  <c r="I10" i="102"/>
  <c r="I11" i="102" s="1"/>
  <c r="I12" i="102" s="1"/>
  <c r="I13" i="102" s="1"/>
  <c r="I14" i="102" s="1"/>
  <c r="I15" i="102" s="1"/>
  <c r="I16" i="102" s="1"/>
  <c r="I17" i="102" s="1"/>
  <c r="I18" i="102" s="1"/>
  <c r="I19" i="102" s="1"/>
  <c r="I20" i="102" s="1"/>
  <c r="I21" i="102" s="1"/>
  <c r="I22" i="102" s="1"/>
  <c r="I23" i="102" s="1"/>
  <c r="I24" i="102" s="1"/>
  <c r="I25" i="102" s="1"/>
  <c r="I26" i="102" s="1"/>
  <c r="I27" i="102" s="1"/>
  <c r="M229" i="87"/>
  <c r="I4" i="106"/>
  <c r="I10" i="104"/>
  <c r="J10" i="104" s="1"/>
  <c r="K10" i="104" s="1"/>
  <c r="L10" i="104" s="1"/>
  <c r="I9" i="103"/>
  <c r="J9" i="103" s="1"/>
  <c r="K9" i="103" s="1"/>
  <c r="L9" i="103" s="1"/>
  <c r="G229" i="87"/>
  <c r="J2" i="87"/>
  <c r="K2" i="87" s="1"/>
  <c r="H2" i="87"/>
  <c r="J3" i="87"/>
  <c r="J4" i="87"/>
  <c r="K4" i="87" s="1"/>
  <c r="I5" i="87"/>
  <c r="L9" i="97"/>
  <c r="L8" i="97"/>
  <c r="H8" i="97"/>
  <c r="L7" i="97"/>
  <c r="L6" i="97"/>
  <c r="H5" i="97"/>
  <c r="L5" i="97"/>
  <c r="J10" i="102" l="1"/>
  <c r="K10" i="102" s="1"/>
  <c r="L10" i="102" s="1"/>
  <c r="J19" i="102"/>
  <c r="K19" i="102" s="1"/>
  <c r="L19" i="102" s="1"/>
  <c r="J13" i="102"/>
  <c r="K13" i="102" s="1"/>
  <c r="L13" i="102" s="1"/>
  <c r="J26" i="102"/>
  <c r="K26" i="102" s="1"/>
  <c r="L26" i="102" s="1"/>
  <c r="J23" i="102"/>
  <c r="K23" i="102" s="1"/>
  <c r="L23" i="102" s="1"/>
  <c r="J20" i="102"/>
  <c r="K20" i="102" s="1"/>
  <c r="L20" i="102" s="1"/>
  <c r="H176" i="108"/>
  <c r="M6" i="108"/>
  <c r="M176" i="108" s="1"/>
  <c r="J98" i="108"/>
  <c r="K98" i="108" s="1"/>
  <c r="L98" i="108" s="1"/>
  <c r="J99" i="108"/>
  <c r="K99" i="108" s="1"/>
  <c r="L99" i="108" s="1"/>
  <c r="J93" i="108"/>
  <c r="K93" i="108" s="1"/>
  <c r="L93" i="108" s="1"/>
  <c r="J102" i="108"/>
  <c r="K102" i="108" s="1"/>
  <c r="L102" i="108" s="1"/>
  <c r="J95" i="108"/>
  <c r="K95" i="108" s="1"/>
  <c r="L95" i="108" s="1"/>
  <c r="I104" i="108"/>
  <c r="J103" i="108"/>
  <c r="K103" i="108" s="1"/>
  <c r="L103" i="108" s="1"/>
  <c r="J100" i="108"/>
  <c r="K100" i="108" s="1"/>
  <c r="L100" i="108" s="1"/>
  <c r="J97" i="108"/>
  <c r="K97" i="108" s="1"/>
  <c r="L97" i="108" s="1"/>
  <c r="L3" i="108"/>
  <c r="J96" i="108"/>
  <c r="K96" i="108" s="1"/>
  <c r="L96" i="108" s="1"/>
  <c r="J101" i="108"/>
  <c r="K101" i="108" s="1"/>
  <c r="L101" i="108" s="1"/>
  <c r="J94" i="108"/>
  <c r="K94" i="108" s="1"/>
  <c r="L94" i="108" s="1"/>
  <c r="L3" i="104"/>
  <c r="K3" i="103"/>
  <c r="M3" i="103"/>
  <c r="M229" i="103" s="1"/>
  <c r="H229" i="103"/>
  <c r="J25" i="102"/>
  <c r="K25" i="102" s="1"/>
  <c r="L25" i="102" s="1"/>
  <c r="J14" i="102"/>
  <c r="K14" i="102" s="1"/>
  <c r="L14" i="102" s="1"/>
  <c r="J12" i="102"/>
  <c r="K12" i="102" s="1"/>
  <c r="L12" i="102" s="1"/>
  <c r="J15" i="102"/>
  <c r="K15" i="102" s="1"/>
  <c r="L15" i="102" s="1"/>
  <c r="J18" i="102"/>
  <c r="K18" i="102" s="1"/>
  <c r="L18" i="102" s="1"/>
  <c r="J16" i="102"/>
  <c r="K16" i="102" s="1"/>
  <c r="L16" i="102" s="1"/>
  <c r="H147" i="102"/>
  <c r="M3" i="102"/>
  <c r="M147" i="102" s="1"/>
  <c r="I28" i="102"/>
  <c r="J27" i="102"/>
  <c r="K27" i="102" s="1"/>
  <c r="L27" i="102" s="1"/>
  <c r="J21" i="102"/>
  <c r="K21" i="102" s="1"/>
  <c r="L21" i="102" s="1"/>
  <c r="J11" i="102"/>
  <c r="K11" i="102" s="1"/>
  <c r="L11" i="102" s="1"/>
  <c r="J22" i="102"/>
  <c r="K22" i="102" s="1"/>
  <c r="L22" i="102" s="1"/>
  <c r="J24" i="102"/>
  <c r="K24" i="102" s="1"/>
  <c r="L24" i="102" s="1"/>
  <c r="K3" i="87"/>
  <c r="I5" i="106"/>
  <c r="I11" i="104"/>
  <c r="J11" i="104" s="1"/>
  <c r="K11" i="104" s="1"/>
  <c r="L11" i="104" s="1"/>
  <c r="I10" i="103"/>
  <c r="J10" i="103" s="1"/>
  <c r="K10" i="103" s="1"/>
  <c r="L10" i="103" s="1"/>
  <c r="M2" i="87"/>
  <c r="H229" i="87"/>
  <c r="L3" i="87"/>
  <c r="I6" i="87"/>
  <c r="J5" i="87"/>
  <c r="K5" i="87" s="1"/>
  <c r="L4" i="87"/>
  <c r="L2" i="87"/>
  <c r="I105" i="108" l="1"/>
  <c r="J104" i="108"/>
  <c r="K104" i="108" s="1"/>
  <c r="L104" i="108" s="1"/>
  <c r="L3" i="103"/>
  <c r="I29" i="102"/>
  <c r="J28" i="102"/>
  <c r="K28" i="102" s="1"/>
  <c r="L28" i="102" s="1"/>
  <c r="I6" i="106"/>
  <c r="I12" i="104"/>
  <c r="J12" i="104" s="1"/>
  <c r="K12" i="104" s="1"/>
  <c r="L12" i="104" s="1"/>
  <c r="I11" i="103"/>
  <c r="J11" i="103" s="1"/>
  <c r="K11" i="103" s="1"/>
  <c r="L11" i="103" s="1"/>
  <c r="L5" i="87"/>
  <c r="I7" i="87"/>
  <c r="J6" i="87"/>
  <c r="K6" i="87" s="1"/>
  <c r="I106" i="108" l="1"/>
  <c r="J105" i="108"/>
  <c r="K105" i="108" s="1"/>
  <c r="L105" i="108" s="1"/>
  <c r="I30" i="102"/>
  <c r="J29" i="102"/>
  <c r="K29" i="102" s="1"/>
  <c r="L29" i="102" s="1"/>
  <c r="I7" i="106"/>
  <c r="I13" i="104"/>
  <c r="J13" i="104" s="1"/>
  <c r="K13" i="104" s="1"/>
  <c r="L13" i="104" s="1"/>
  <c r="I12" i="103"/>
  <c r="J12" i="103" s="1"/>
  <c r="K12" i="103" s="1"/>
  <c r="L6" i="87"/>
  <c r="I8" i="87"/>
  <c r="J7" i="87"/>
  <c r="K7" i="87" s="1"/>
  <c r="L6" i="107"/>
  <c r="I107" i="108" l="1"/>
  <c r="J106" i="108"/>
  <c r="L12" i="103"/>
  <c r="I31" i="102"/>
  <c r="J30" i="102"/>
  <c r="K30" i="102" s="1"/>
  <c r="L30" i="102" s="1"/>
  <c r="I8" i="106"/>
  <c r="I14" i="104"/>
  <c r="J14" i="104" s="1"/>
  <c r="K14" i="104" s="1"/>
  <c r="L14" i="104" s="1"/>
  <c r="I13" i="103"/>
  <c r="J13" i="103" s="1"/>
  <c r="K13" i="103" s="1"/>
  <c r="L13" i="103" s="1"/>
  <c r="L7" i="87"/>
  <c r="J8" i="87"/>
  <c r="K8" i="87" s="1"/>
  <c r="I9" i="87"/>
  <c r="I10" i="87" s="1"/>
  <c r="K106" i="108" l="1"/>
  <c r="I108" i="108"/>
  <c r="J107" i="108"/>
  <c r="K107" i="108" s="1"/>
  <c r="L107" i="108" s="1"/>
  <c r="I32" i="102"/>
  <c r="J31" i="102"/>
  <c r="I9" i="106"/>
  <c r="I15" i="104"/>
  <c r="J15" i="104" s="1"/>
  <c r="K15" i="104" s="1"/>
  <c r="L15" i="104" s="1"/>
  <c r="I14" i="103"/>
  <c r="J14" i="103" s="1"/>
  <c r="K14" i="103" s="1"/>
  <c r="L14" i="103" s="1"/>
  <c r="L8" i="87"/>
  <c r="J9" i="87"/>
  <c r="K9" i="87" s="1"/>
  <c r="I109" i="108" l="1"/>
  <c r="J108" i="108"/>
  <c r="L106" i="108"/>
  <c r="K31" i="102"/>
  <c r="I33" i="102"/>
  <c r="J32" i="102"/>
  <c r="K32" i="102" s="1"/>
  <c r="L32" i="102" s="1"/>
  <c r="I10" i="106"/>
  <c r="I16" i="104"/>
  <c r="J16" i="104" s="1"/>
  <c r="K16" i="104" s="1"/>
  <c r="L16" i="104" s="1"/>
  <c r="I15" i="103"/>
  <c r="J15" i="103" s="1"/>
  <c r="K15" i="103" s="1"/>
  <c r="L15" i="103" s="1"/>
  <c r="L9" i="87"/>
  <c r="I11" i="87"/>
  <c r="J10" i="87"/>
  <c r="K10" i="87" s="1"/>
  <c r="K108" i="108" l="1"/>
  <c r="L108" i="108" s="1"/>
  <c r="I110" i="108"/>
  <c r="J109" i="108"/>
  <c r="K109" i="108" s="1"/>
  <c r="L109" i="108" s="1"/>
  <c r="I34" i="102"/>
  <c r="J33" i="102"/>
  <c r="K33" i="102" s="1"/>
  <c r="L33" i="102" s="1"/>
  <c r="L31" i="102"/>
  <c r="I11" i="106"/>
  <c r="I17" i="104"/>
  <c r="J17" i="104" s="1"/>
  <c r="K17" i="104" s="1"/>
  <c r="L17" i="104" s="1"/>
  <c r="I16" i="103"/>
  <c r="J16" i="103" s="1"/>
  <c r="K16" i="103" s="1"/>
  <c r="L16" i="103" s="1"/>
  <c r="L10" i="87"/>
  <c r="I12" i="87"/>
  <c r="J11" i="87"/>
  <c r="K11" i="87" s="1"/>
  <c r="I111" i="108" l="1"/>
  <c r="J110" i="108"/>
  <c r="K110" i="108" s="1"/>
  <c r="L110" i="108" s="1"/>
  <c r="I35" i="102"/>
  <c r="J34" i="102"/>
  <c r="I12" i="106"/>
  <c r="I18" i="104"/>
  <c r="J18" i="104" s="1"/>
  <c r="K18" i="104" s="1"/>
  <c r="L18" i="104" s="1"/>
  <c r="I17" i="103"/>
  <c r="J17" i="103" s="1"/>
  <c r="K17" i="103" s="1"/>
  <c r="L17" i="103" s="1"/>
  <c r="L11" i="87"/>
  <c r="J12" i="87"/>
  <c r="K12" i="87" s="1"/>
  <c r="I13" i="87"/>
  <c r="I112" i="108" l="1"/>
  <c r="J111" i="108"/>
  <c r="K111" i="108" s="1"/>
  <c r="L111" i="108" s="1"/>
  <c r="I36" i="102"/>
  <c r="J35" i="102"/>
  <c r="K35" i="102" s="1"/>
  <c r="L35" i="102" s="1"/>
  <c r="K34" i="102"/>
  <c r="I13" i="106"/>
  <c r="I19" i="104"/>
  <c r="J19" i="104" s="1"/>
  <c r="K19" i="104" s="1"/>
  <c r="L19" i="104" s="1"/>
  <c r="I18" i="103"/>
  <c r="J18" i="103" s="1"/>
  <c r="K18" i="103" s="1"/>
  <c r="L18" i="103" s="1"/>
  <c r="I14" i="87"/>
  <c r="J13" i="87"/>
  <c r="K13" i="87" s="1"/>
  <c r="L12" i="87"/>
  <c r="J112" i="108" l="1"/>
  <c r="K112" i="108" s="1"/>
  <c r="L112" i="108" s="1"/>
  <c r="I113" i="108"/>
  <c r="L34" i="102"/>
  <c r="I37" i="102"/>
  <c r="J36" i="102"/>
  <c r="I14" i="106"/>
  <c r="I20" i="104"/>
  <c r="J20" i="104" s="1"/>
  <c r="K20" i="104" s="1"/>
  <c r="L20" i="104" s="1"/>
  <c r="I19" i="103"/>
  <c r="J19" i="103" s="1"/>
  <c r="K19" i="103" s="1"/>
  <c r="L19" i="103" s="1"/>
  <c r="L13" i="87"/>
  <c r="I15" i="87"/>
  <c r="J14" i="87"/>
  <c r="K14" i="87" s="1"/>
  <c r="I114" i="108" l="1"/>
  <c r="J113" i="108"/>
  <c r="K113" i="108" s="1"/>
  <c r="L113" i="108" s="1"/>
  <c r="I38" i="102"/>
  <c r="J37" i="102"/>
  <c r="K37" i="102" s="1"/>
  <c r="L37" i="102" s="1"/>
  <c r="K36" i="102"/>
  <c r="I15" i="106"/>
  <c r="I21" i="104"/>
  <c r="J21" i="104" s="1"/>
  <c r="K21" i="104" s="1"/>
  <c r="L21" i="104" s="1"/>
  <c r="I20" i="103"/>
  <c r="J20" i="103" s="1"/>
  <c r="K20" i="103" s="1"/>
  <c r="L20" i="103" s="1"/>
  <c r="I16" i="87"/>
  <c r="J15" i="87"/>
  <c r="K15" i="87" s="1"/>
  <c r="L14" i="87"/>
  <c r="I115" i="108" l="1"/>
  <c r="J114" i="108"/>
  <c r="K114" i="108" s="1"/>
  <c r="L114" i="108" s="1"/>
  <c r="L36" i="102"/>
  <c r="I39" i="102"/>
  <c r="J38" i="102"/>
  <c r="I16" i="106"/>
  <c r="I22" i="104"/>
  <c r="J22" i="104" s="1"/>
  <c r="K22" i="104" s="1"/>
  <c r="L22" i="104" s="1"/>
  <c r="I21" i="103"/>
  <c r="J21" i="103" s="1"/>
  <c r="K21" i="103" s="1"/>
  <c r="L21" i="103" s="1"/>
  <c r="L15" i="87"/>
  <c r="J16" i="87"/>
  <c r="K16" i="87" s="1"/>
  <c r="I17" i="87"/>
  <c r="I116" i="108" l="1"/>
  <c r="J115" i="108"/>
  <c r="K115" i="108" s="1"/>
  <c r="L115" i="108" s="1"/>
  <c r="I40" i="102"/>
  <c r="J39" i="102"/>
  <c r="K39" i="102" s="1"/>
  <c r="L39" i="102" s="1"/>
  <c r="K38" i="102"/>
  <c r="I17" i="106"/>
  <c r="I23" i="104"/>
  <c r="J23" i="104" s="1"/>
  <c r="K23" i="104" s="1"/>
  <c r="L23" i="104" s="1"/>
  <c r="I22" i="103"/>
  <c r="J22" i="103" s="1"/>
  <c r="K22" i="103" s="1"/>
  <c r="L22" i="103" s="1"/>
  <c r="I18" i="87"/>
  <c r="I19" i="87" s="1"/>
  <c r="I20" i="87" s="1"/>
  <c r="I21" i="87" s="1"/>
  <c r="I22" i="87" s="1"/>
  <c r="I23" i="87" s="1"/>
  <c r="I24" i="87" s="1"/>
  <c r="L16" i="87"/>
  <c r="J17" i="87"/>
  <c r="K17" i="87" s="1"/>
  <c r="I117" i="108" l="1"/>
  <c r="J116" i="108"/>
  <c r="K116" i="108" s="1"/>
  <c r="L116" i="108" s="1"/>
  <c r="L38" i="102"/>
  <c r="I41" i="102"/>
  <c r="J40" i="102"/>
  <c r="K40" i="102" s="1"/>
  <c r="L40" i="102" s="1"/>
  <c r="I18" i="106"/>
  <c r="I24" i="104"/>
  <c r="J24" i="104" s="1"/>
  <c r="K24" i="104" s="1"/>
  <c r="L24" i="104" s="1"/>
  <c r="I23" i="103"/>
  <c r="J23" i="103" s="1"/>
  <c r="K23" i="103" s="1"/>
  <c r="L23" i="103" s="1"/>
  <c r="L17" i="87"/>
  <c r="I25" i="87"/>
  <c r="I26" i="87" s="1"/>
  <c r="I27" i="87" s="1"/>
  <c r="I28" i="87" s="1"/>
  <c r="I29" i="87" s="1"/>
  <c r="I30" i="87" s="1"/>
  <c r="I31" i="87" s="1"/>
  <c r="I32" i="87" s="1"/>
  <c r="I33" i="87" s="1"/>
  <c r="I34" i="87" s="1"/>
  <c r="I35" i="87" s="1"/>
  <c r="I36" i="87" s="1"/>
  <c r="I37" i="87" s="1"/>
  <c r="I38" i="87" s="1"/>
  <c r="I39" i="87" s="1"/>
  <c r="I40" i="87" s="1"/>
  <c r="I41" i="87" s="1"/>
  <c r="I42" i="87" s="1"/>
  <c r="I43" i="87" s="1"/>
  <c r="I44" i="87" s="1"/>
  <c r="I45" i="87" s="1"/>
  <c r="I46" i="87" s="1"/>
  <c r="I47" i="87" s="1"/>
  <c r="I48" i="87" s="1"/>
  <c r="J18" i="87"/>
  <c r="K18" i="87" s="1"/>
  <c r="I118" i="108" l="1"/>
  <c r="J117" i="108"/>
  <c r="K117" i="108" s="1"/>
  <c r="L117" i="108" s="1"/>
  <c r="I42" i="102"/>
  <c r="J41" i="102"/>
  <c r="K41" i="102" s="1"/>
  <c r="L41" i="102" s="1"/>
  <c r="I19" i="106"/>
  <c r="I25" i="104"/>
  <c r="J25" i="104" s="1"/>
  <c r="K25" i="104" s="1"/>
  <c r="L25" i="104" s="1"/>
  <c r="I24" i="103"/>
  <c r="J24" i="103" s="1"/>
  <c r="K24" i="103" s="1"/>
  <c r="L24" i="103" s="1"/>
  <c r="I49" i="87"/>
  <c r="I50" i="87" s="1"/>
  <c r="I51" i="87" s="1"/>
  <c r="I52" i="87" s="1"/>
  <c r="I53" i="87" s="1"/>
  <c r="I54" i="87" s="1"/>
  <c r="I55" i="87" s="1"/>
  <c r="I56" i="87" s="1"/>
  <c r="L18" i="87"/>
  <c r="J19" i="87"/>
  <c r="K19" i="87" s="1"/>
  <c r="I119" i="108" l="1"/>
  <c r="J118" i="108"/>
  <c r="K118" i="108" s="1"/>
  <c r="L118" i="108" s="1"/>
  <c r="I43" i="102"/>
  <c r="J42" i="102"/>
  <c r="K42" i="102" s="1"/>
  <c r="L42" i="102" s="1"/>
  <c r="I20" i="106"/>
  <c r="I26" i="104"/>
  <c r="J26" i="104" s="1"/>
  <c r="K26" i="104" s="1"/>
  <c r="L26" i="104" s="1"/>
  <c r="I25" i="103"/>
  <c r="J25" i="103" s="1"/>
  <c r="K25" i="103" s="1"/>
  <c r="L25" i="103" s="1"/>
  <c r="L19" i="87"/>
  <c r="I57" i="87"/>
  <c r="I58" i="87" s="1"/>
  <c r="I59" i="87" s="1"/>
  <c r="I60" i="87" s="1"/>
  <c r="I61" i="87" s="1"/>
  <c r="I62" i="87" s="1"/>
  <c r="I63" i="87" s="1"/>
  <c r="J20" i="87"/>
  <c r="K20" i="87" s="1"/>
  <c r="I120" i="108" l="1"/>
  <c r="J119" i="108"/>
  <c r="K119" i="108" s="1"/>
  <c r="L119" i="108" s="1"/>
  <c r="I44" i="102"/>
  <c r="J43" i="102"/>
  <c r="K43" i="102" s="1"/>
  <c r="L43" i="102" s="1"/>
  <c r="I21" i="106"/>
  <c r="I27" i="104"/>
  <c r="J27" i="104" s="1"/>
  <c r="K27" i="104" s="1"/>
  <c r="L27" i="104" s="1"/>
  <c r="I26" i="103"/>
  <c r="J26" i="103" s="1"/>
  <c r="K26" i="103" s="1"/>
  <c r="L26" i="103" s="1"/>
  <c r="I64" i="87"/>
  <c r="I65" i="87" s="1"/>
  <c r="I66" i="87" s="1"/>
  <c r="I67" i="87" s="1"/>
  <c r="I68" i="87" s="1"/>
  <c r="I69" i="87" s="1"/>
  <c r="I70" i="87" s="1"/>
  <c r="I71" i="87" s="1"/>
  <c r="L20" i="87"/>
  <c r="J21" i="87"/>
  <c r="K21" i="87" s="1"/>
  <c r="I121" i="108" l="1"/>
  <c r="J120" i="108"/>
  <c r="K120" i="108" s="1"/>
  <c r="L120" i="108" s="1"/>
  <c r="I45" i="102"/>
  <c r="J44" i="102"/>
  <c r="K44" i="102" s="1"/>
  <c r="L44" i="102" s="1"/>
  <c r="I22" i="106"/>
  <c r="I28" i="104"/>
  <c r="J28" i="104" s="1"/>
  <c r="K28" i="104" s="1"/>
  <c r="L28" i="104" s="1"/>
  <c r="I27" i="103"/>
  <c r="J27" i="103" s="1"/>
  <c r="K27" i="103" s="1"/>
  <c r="L27" i="103" s="1"/>
  <c r="I72" i="87"/>
  <c r="I73" i="87" s="1"/>
  <c r="I74" i="87" s="1"/>
  <c r="I75" i="87" s="1"/>
  <c r="I76" i="87" s="1"/>
  <c r="I77" i="87" s="1"/>
  <c r="I78" i="87" s="1"/>
  <c r="I79" i="87" s="1"/>
  <c r="L21" i="87"/>
  <c r="J22" i="87"/>
  <c r="K22" i="87" s="1"/>
  <c r="I122" i="108" l="1"/>
  <c r="J121" i="108"/>
  <c r="K121" i="108" s="1"/>
  <c r="L121" i="108" s="1"/>
  <c r="I46" i="102"/>
  <c r="J45" i="102"/>
  <c r="K45" i="102" s="1"/>
  <c r="L45" i="102" s="1"/>
  <c r="I23" i="106"/>
  <c r="I29" i="104"/>
  <c r="J29" i="104" s="1"/>
  <c r="K29" i="104" s="1"/>
  <c r="L29" i="104" s="1"/>
  <c r="I28" i="103"/>
  <c r="J28" i="103" s="1"/>
  <c r="K28" i="103" s="1"/>
  <c r="L28" i="103" s="1"/>
  <c r="L22" i="87"/>
  <c r="I80" i="87"/>
  <c r="I81" i="87" s="1"/>
  <c r="I82" i="87" s="1"/>
  <c r="I83" i="87" s="1"/>
  <c r="I84" i="87" s="1"/>
  <c r="I85" i="87" s="1"/>
  <c r="I86" i="87" s="1"/>
  <c r="I87" i="87" s="1"/>
  <c r="J23" i="87"/>
  <c r="K23" i="87" s="1"/>
  <c r="I123" i="108" l="1"/>
  <c r="J122" i="108"/>
  <c r="K122" i="108" s="1"/>
  <c r="L122" i="108" s="1"/>
  <c r="I47" i="102"/>
  <c r="J46" i="102"/>
  <c r="K46" i="102" s="1"/>
  <c r="L46" i="102" s="1"/>
  <c r="I24" i="106"/>
  <c r="I30" i="104"/>
  <c r="J30" i="104" s="1"/>
  <c r="K30" i="104" s="1"/>
  <c r="L30" i="104" s="1"/>
  <c r="I29" i="103"/>
  <c r="J29" i="103" s="1"/>
  <c r="K29" i="103" s="1"/>
  <c r="L29" i="103" s="1"/>
  <c r="I88" i="87"/>
  <c r="I89" i="87" s="1"/>
  <c r="I90" i="87" s="1"/>
  <c r="I91" i="87" s="1"/>
  <c r="I92" i="87" s="1"/>
  <c r="I93" i="87" s="1"/>
  <c r="I94" i="87" s="1"/>
  <c r="I95" i="87" s="1"/>
  <c r="L23" i="87"/>
  <c r="J24" i="87"/>
  <c r="K24" i="87" s="1"/>
  <c r="I124" i="108" l="1"/>
  <c r="J123" i="108"/>
  <c r="K123" i="108" s="1"/>
  <c r="L123" i="108" s="1"/>
  <c r="I48" i="102"/>
  <c r="J47" i="102"/>
  <c r="K47" i="102" s="1"/>
  <c r="L47" i="102" s="1"/>
  <c r="I25" i="106"/>
  <c r="I31" i="104"/>
  <c r="J31" i="104" s="1"/>
  <c r="K31" i="104" s="1"/>
  <c r="L31" i="104" s="1"/>
  <c r="I30" i="103"/>
  <c r="J30" i="103" s="1"/>
  <c r="K30" i="103" s="1"/>
  <c r="L30" i="103" s="1"/>
  <c r="I96" i="87"/>
  <c r="I97" i="87" s="1"/>
  <c r="I98" i="87" s="1"/>
  <c r="I99" i="87" s="1"/>
  <c r="I100" i="87" s="1"/>
  <c r="I101" i="87" s="1"/>
  <c r="I102" i="87" s="1"/>
  <c r="I103" i="87" s="1"/>
  <c r="L24" i="87"/>
  <c r="J25" i="87"/>
  <c r="K25" i="87" s="1"/>
  <c r="I125" i="108" l="1"/>
  <c r="J124" i="108"/>
  <c r="K124" i="108" s="1"/>
  <c r="L124" i="108" s="1"/>
  <c r="I49" i="102"/>
  <c r="J48" i="102"/>
  <c r="K48" i="102" s="1"/>
  <c r="L48" i="102" s="1"/>
  <c r="I26" i="106"/>
  <c r="I32" i="104"/>
  <c r="J32" i="104" s="1"/>
  <c r="K32" i="104" s="1"/>
  <c r="L32" i="104" s="1"/>
  <c r="I31" i="103"/>
  <c r="J31" i="103" s="1"/>
  <c r="K31" i="103" s="1"/>
  <c r="L31" i="103" s="1"/>
  <c r="I104" i="87"/>
  <c r="I105" i="87" s="1"/>
  <c r="I106" i="87" s="1"/>
  <c r="I107" i="87" s="1"/>
  <c r="I108" i="87" s="1"/>
  <c r="I109" i="87" s="1"/>
  <c r="I110" i="87" s="1"/>
  <c r="L25" i="87"/>
  <c r="J26" i="87"/>
  <c r="K26" i="87" s="1"/>
  <c r="I126" i="108" l="1"/>
  <c r="J125" i="108"/>
  <c r="K125" i="108" s="1"/>
  <c r="L125" i="108" s="1"/>
  <c r="I50" i="102"/>
  <c r="J49" i="102"/>
  <c r="K49" i="102" s="1"/>
  <c r="L49" i="102" s="1"/>
  <c r="I27" i="106"/>
  <c r="I33" i="104"/>
  <c r="J33" i="104" s="1"/>
  <c r="K33" i="104" s="1"/>
  <c r="L33" i="104" s="1"/>
  <c r="I32" i="103"/>
  <c r="J32" i="103" s="1"/>
  <c r="K32" i="103" s="1"/>
  <c r="L32" i="103" s="1"/>
  <c r="I111" i="87"/>
  <c r="I112" i="87" s="1"/>
  <c r="I113" i="87" s="1"/>
  <c r="I114" i="87" s="1"/>
  <c r="I115" i="87" s="1"/>
  <c r="I116" i="87" s="1"/>
  <c r="I117" i="87" s="1"/>
  <c r="I118" i="87" s="1"/>
  <c r="L26" i="87"/>
  <c r="J27" i="87"/>
  <c r="K27" i="87" s="1"/>
  <c r="I127" i="108" l="1"/>
  <c r="J126" i="108"/>
  <c r="K126" i="108" s="1"/>
  <c r="L126" i="108" s="1"/>
  <c r="I51" i="102"/>
  <c r="J50" i="102"/>
  <c r="K50" i="102" s="1"/>
  <c r="L50" i="102" s="1"/>
  <c r="I28" i="106"/>
  <c r="I34" i="104"/>
  <c r="J34" i="104" s="1"/>
  <c r="K34" i="104" s="1"/>
  <c r="L34" i="104" s="1"/>
  <c r="I33" i="103"/>
  <c r="J33" i="103" s="1"/>
  <c r="K33" i="103" s="1"/>
  <c r="L33" i="103" s="1"/>
  <c r="I119" i="87"/>
  <c r="I120" i="87" s="1"/>
  <c r="I121" i="87" s="1"/>
  <c r="I122" i="87" s="1"/>
  <c r="I123" i="87" s="1"/>
  <c r="I124" i="87" s="1"/>
  <c r="I125" i="87" s="1"/>
  <c r="I126" i="87" s="1"/>
  <c r="L27" i="87"/>
  <c r="J28" i="87"/>
  <c r="K28" i="87" s="1"/>
  <c r="I128" i="108" l="1"/>
  <c r="J127" i="108"/>
  <c r="K127" i="108" s="1"/>
  <c r="L127" i="108" s="1"/>
  <c r="I52" i="102"/>
  <c r="J51" i="102"/>
  <c r="K51" i="102" s="1"/>
  <c r="L51" i="102" s="1"/>
  <c r="I29" i="106"/>
  <c r="I35" i="104"/>
  <c r="J35" i="104" s="1"/>
  <c r="K35" i="104" s="1"/>
  <c r="L35" i="104" s="1"/>
  <c r="I34" i="103"/>
  <c r="J34" i="103" s="1"/>
  <c r="K34" i="103" s="1"/>
  <c r="L34" i="103" s="1"/>
  <c r="I127" i="87"/>
  <c r="I128" i="87" s="1"/>
  <c r="I129" i="87" s="1"/>
  <c r="I130" i="87" s="1"/>
  <c r="I131" i="87" s="1"/>
  <c r="I132" i="87" s="1"/>
  <c r="I133" i="87" s="1"/>
  <c r="I134" i="87" s="1"/>
  <c r="L28" i="87"/>
  <c r="J29" i="87"/>
  <c r="K29" i="87" s="1"/>
  <c r="I129" i="108" l="1"/>
  <c r="J128" i="108"/>
  <c r="K128" i="108" s="1"/>
  <c r="L128" i="108" s="1"/>
  <c r="I53" i="102"/>
  <c r="J52" i="102"/>
  <c r="K52" i="102" s="1"/>
  <c r="L52" i="102" s="1"/>
  <c r="I30" i="106"/>
  <c r="I36" i="104"/>
  <c r="J36" i="104" s="1"/>
  <c r="K36" i="104" s="1"/>
  <c r="L36" i="104" s="1"/>
  <c r="I35" i="103"/>
  <c r="J35" i="103" s="1"/>
  <c r="K35" i="103" s="1"/>
  <c r="L35" i="103" s="1"/>
  <c r="I135" i="87"/>
  <c r="I136" i="87" s="1"/>
  <c r="I137" i="87" s="1"/>
  <c r="I138" i="87" s="1"/>
  <c r="I139" i="87" s="1"/>
  <c r="I140" i="87" s="1"/>
  <c r="I141" i="87" s="1"/>
  <c r="I142" i="87" s="1"/>
  <c r="L29" i="87"/>
  <c r="J30" i="87"/>
  <c r="K30" i="87" s="1"/>
  <c r="I130" i="108" l="1"/>
  <c r="J129" i="108"/>
  <c r="K129" i="108" s="1"/>
  <c r="L129" i="108" s="1"/>
  <c r="I54" i="102"/>
  <c r="J53" i="102"/>
  <c r="K53" i="102" s="1"/>
  <c r="L53" i="102" s="1"/>
  <c r="I31" i="106"/>
  <c r="I37" i="104"/>
  <c r="J37" i="104" s="1"/>
  <c r="K37" i="104" s="1"/>
  <c r="L37" i="104" s="1"/>
  <c r="I36" i="103"/>
  <c r="J36" i="103" s="1"/>
  <c r="K36" i="103" s="1"/>
  <c r="L36" i="103" s="1"/>
  <c r="I143" i="87"/>
  <c r="I144" i="87" s="1"/>
  <c r="I145" i="87" s="1"/>
  <c r="I146" i="87" s="1"/>
  <c r="I147" i="87" s="1"/>
  <c r="I148" i="87" s="1"/>
  <c r="I149" i="87" s="1"/>
  <c r="I150" i="87" s="1"/>
  <c r="L30" i="87"/>
  <c r="J31" i="87"/>
  <c r="K31" i="87" s="1"/>
  <c r="I131" i="108" l="1"/>
  <c r="J130" i="108"/>
  <c r="K130" i="108" s="1"/>
  <c r="L130" i="108" s="1"/>
  <c r="I55" i="102"/>
  <c r="J54" i="102"/>
  <c r="K54" i="102" s="1"/>
  <c r="L54" i="102" s="1"/>
  <c r="I32" i="106"/>
  <c r="I38" i="104"/>
  <c r="J38" i="104" s="1"/>
  <c r="K38" i="104" s="1"/>
  <c r="L38" i="104" s="1"/>
  <c r="I37" i="103"/>
  <c r="J37" i="103" s="1"/>
  <c r="K37" i="103" s="1"/>
  <c r="L37" i="103" s="1"/>
  <c r="I151" i="87"/>
  <c r="I152" i="87" s="1"/>
  <c r="I153" i="87" s="1"/>
  <c r="I154" i="87" s="1"/>
  <c r="I155" i="87" s="1"/>
  <c r="I156" i="87" s="1"/>
  <c r="I157" i="87" s="1"/>
  <c r="L31" i="87"/>
  <c r="J32" i="87"/>
  <c r="K32" i="87" s="1"/>
  <c r="I132" i="108" l="1"/>
  <c r="J131" i="108"/>
  <c r="K131" i="108" s="1"/>
  <c r="L131" i="108" s="1"/>
  <c r="I56" i="102"/>
  <c r="J55" i="102"/>
  <c r="K55" i="102" s="1"/>
  <c r="L55" i="102" s="1"/>
  <c r="I33" i="106"/>
  <c r="I39" i="104"/>
  <c r="J39" i="104" s="1"/>
  <c r="K39" i="104" s="1"/>
  <c r="L39" i="104" s="1"/>
  <c r="I38" i="103"/>
  <c r="J38" i="103" s="1"/>
  <c r="K38" i="103" s="1"/>
  <c r="L38" i="103" s="1"/>
  <c r="I158" i="87"/>
  <c r="I159" i="87" s="1"/>
  <c r="I160" i="87" s="1"/>
  <c r="I161" i="87" s="1"/>
  <c r="I162" i="87" s="1"/>
  <c r="I163" i="87" s="1"/>
  <c r="I164" i="87" s="1"/>
  <c r="I165" i="87" s="1"/>
  <c r="L32" i="87"/>
  <c r="J33" i="87"/>
  <c r="K33" i="87" s="1"/>
  <c r="I133" i="108" l="1"/>
  <c r="J132" i="108"/>
  <c r="K132" i="108" s="1"/>
  <c r="L132" i="108" s="1"/>
  <c r="I57" i="102"/>
  <c r="J56" i="102"/>
  <c r="K56" i="102" s="1"/>
  <c r="L56" i="102" s="1"/>
  <c r="I34" i="106"/>
  <c r="I40" i="104"/>
  <c r="J40" i="104" s="1"/>
  <c r="K40" i="104" s="1"/>
  <c r="L40" i="104" s="1"/>
  <c r="I39" i="103"/>
  <c r="J39" i="103" s="1"/>
  <c r="K39" i="103" s="1"/>
  <c r="L39" i="103" s="1"/>
  <c r="I166" i="87"/>
  <c r="I167" i="87" s="1"/>
  <c r="I168" i="87" s="1"/>
  <c r="I169" i="87" s="1"/>
  <c r="I170" i="87" s="1"/>
  <c r="I171" i="87" s="1"/>
  <c r="I172" i="87" s="1"/>
  <c r="I173" i="87" s="1"/>
  <c r="L33" i="87"/>
  <c r="J34" i="87"/>
  <c r="K34" i="87" s="1"/>
  <c r="I134" i="108" l="1"/>
  <c r="J133" i="108"/>
  <c r="K133" i="108" s="1"/>
  <c r="L133" i="108" s="1"/>
  <c r="I58" i="102"/>
  <c r="J57" i="102"/>
  <c r="K57" i="102" s="1"/>
  <c r="L57" i="102" s="1"/>
  <c r="I35" i="106"/>
  <c r="I41" i="104"/>
  <c r="J41" i="104" s="1"/>
  <c r="K41" i="104" s="1"/>
  <c r="L41" i="104" s="1"/>
  <c r="I40" i="103"/>
  <c r="J40" i="103" s="1"/>
  <c r="K40" i="103" s="1"/>
  <c r="L40" i="103" s="1"/>
  <c r="I174" i="87"/>
  <c r="I175" i="87" s="1"/>
  <c r="I176" i="87" s="1"/>
  <c r="I177" i="87" s="1"/>
  <c r="I178" i="87" s="1"/>
  <c r="I179" i="87" s="1"/>
  <c r="I180" i="87" s="1"/>
  <c r="I181" i="87" s="1"/>
  <c r="L34" i="87"/>
  <c r="J35" i="87"/>
  <c r="K35" i="87" s="1"/>
  <c r="I135" i="108" l="1"/>
  <c r="J134" i="108"/>
  <c r="K134" i="108" s="1"/>
  <c r="L134" i="108" s="1"/>
  <c r="I59" i="102"/>
  <c r="J58" i="102"/>
  <c r="K58" i="102" s="1"/>
  <c r="L58" i="102" s="1"/>
  <c r="I36" i="106"/>
  <c r="I42" i="104"/>
  <c r="J42" i="104" s="1"/>
  <c r="K42" i="104" s="1"/>
  <c r="L42" i="104" s="1"/>
  <c r="I41" i="103"/>
  <c r="J41" i="103" s="1"/>
  <c r="K41" i="103" s="1"/>
  <c r="L41" i="103" s="1"/>
  <c r="I182" i="87"/>
  <c r="I183" i="87" s="1"/>
  <c r="I184" i="87" s="1"/>
  <c r="I185" i="87" s="1"/>
  <c r="I186" i="87" s="1"/>
  <c r="I187" i="87" s="1"/>
  <c r="I188" i="87" s="1"/>
  <c r="I189" i="87" s="1"/>
  <c r="L35" i="87"/>
  <c r="J36" i="87"/>
  <c r="K36" i="87" s="1"/>
  <c r="I136" i="108" l="1"/>
  <c r="J135" i="108"/>
  <c r="K135" i="108" s="1"/>
  <c r="L135" i="108" s="1"/>
  <c r="I60" i="102"/>
  <c r="J59" i="102"/>
  <c r="K59" i="102" s="1"/>
  <c r="L59" i="102" s="1"/>
  <c r="I37" i="106"/>
  <c r="I43" i="104"/>
  <c r="J43" i="104" s="1"/>
  <c r="K43" i="104" s="1"/>
  <c r="L43" i="104" s="1"/>
  <c r="I42" i="103"/>
  <c r="J42" i="103" s="1"/>
  <c r="K42" i="103" s="1"/>
  <c r="L42" i="103" s="1"/>
  <c r="I190" i="87"/>
  <c r="I191" i="87" s="1"/>
  <c r="I192" i="87" s="1"/>
  <c r="I193" i="87" s="1"/>
  <c r="I194" i="87" s="1"/>
  <c r="I195" i="87" s="1"/>
  <c r="I196" i="87" s="1"/>
  <c r="I197" i="87" s="1"/>
  <c r="L36" i="87"/>
  <c r="J37" i="87"/>
  <c r="K37" i="87" s="1"/>
  <c r="I137" i="108" l="1"/>
  <c r="J136" i="108"/>
  <c r="K136" i="108" s="1"/>
  <c r="L136" i="108" s="1"/>
  <c r="I61" i="102"/>
  <c r="J60" i="102"/>
  <c r="K60" i="102" s="1"/>
  <c r="L60" i="102" s="1"/>
  <c r="I38" i="106"/>
  <c r="I44" i="104"/>
  <c r="J44" i="104" s="1"/>
  <c r="K44" i="104" s="1"/>
  <c r="L44" i="104" s="1"/>
  <c r="I43" i="103"/>
  <c r="J43" i="103" s="1"/>
  <c r="K43" i="103" s="1"/>
  <c r="L43" i="103" s="1"/>
  <c r="I198" i="87"/>
  <c r="I199" i="87" s="1"/>
  <c r="I200" i="87" s="1"/>
  <c r="I201" i="87" s="1"/>
  <c r="I202" i="87" s="1"/>
  <c r="I203" i="87" s="1"/>
  <c r="I204" i="87" s="1"/>
  <c r="L37" i="87"/>
  <c r="J38" i="87"/>
  <c r="K38" i="87" s="1"/>
  <c r="I138" i="108" l="1"/>
  <c r="J137" i="108"/>
  <c r="K137" i="108" s="1"/>
  <c r="L137" i="108" s="1"/>
  <c r="I62" i="102"/>
  <c r="J61" i="102"/>
  <c r="K61" i="102" s="1"/>
  <c r="L61" i="102" s="1"/>
  <c r="I39" i="106"/>
  <c r="I45" i="104"/>
  <c r="J45" i="104" s="1"/>
  <c r="K45" i="104" s="1"/>
  <c r="L45" i="104" s="1"/>
  <c r="I44" i="103"/>
  <c r="J44" i="103" s="1"/>
  <c r="K44" i="103" s="1"/>
  <c r="L44" i="103" s="1"/>
  <c r="I205" i="87"/>
  <c r="I206" i="87" s="1"/>
  <c r="I207" i="87" s="1"/>
  <c r="I208" i="87" s="1"/>
  <c r="I209" i="87" s="1"/>
  <c r="I210" i="87" s="1"/>
  <c r="I211" i="87" s="1"/>
  <c r="I212" i="87" s="1"/>
  <c r="L38" i="87"/>
  <c r="J39" i="87"/>
  <c r="K39" i="87" s="1"/>
  <c r="I139" i="108" l="1"/>
  <c r="J138" i="108"/>
  <c r="K138" i="108" s="1"/>
  <c r="L138" i="108" s="1"/>
  <c r="I63" i="102"/>
  <c r="J62" i="102"/>
  <c r="K62" i="102" s="1"/>
  <c r="L62" i="102" s="1"/>
  <c r="I40" i="106"/>
  <c r="I46" i="104"/>
  <c r="J46" i="104" s="1"/>
  <c r="K46" i="104" s="1"/>
  <c r="L46" i="104" s="1"/>
  <c r="I45" i="103"/>
  <c r="J45" i="103" s="1"/>
  <c r="K45" i="103" s="1"/>
  <c r="L45" i="103" s="1"/>
  <c r="I213" i="87"/>
  <c r="I214" i="87" s="1"/>
  <c r="I215" i="87" s="1"/>
  <c r="I216" i="87" s="1"/>
  <c r="I217" i="87" s="1"/>
  <c r="I218" i="87" s="1"/>
  <c r="I219" i="87" s="1"/>
  <c r="I220" i="87" s="1"/>
  <c r="L39" i="87"/>
  <c r="J40" i="87"/>
  <c r="K40" i="87" s="1"/>
  <c r="I140" i="108" l="1"/>
  <c r="J139" i="108"/>
  <c r="K139" i="108" s="1"/>
  <c r="L139" i="108" s="1"/>
  <c r="I64" i="102"/>
  <c r="J63" i="102"/>
  <c r="K63" i="102" s="1"/>
  <c r="L63" i="102" s="1"/>
  <c r="I41" i="106"/>
  <c r="I47" i="104"/>
  <c r="J47" i="104" s="1"/>
  <c r="K47" i="104" s="1"/>
  <c r="L47" i="104" s="1"/>
  <c r="I46" i="103"/>
  <c r="J46" i="103" s="1"/>
  <c r="K46" i="103" s="1"/>
  <c r="L46" i="103" s="1"/>
  <c r="I221" i="87"/>
  <c r="I222" i="87" s="1"/>
  <c r="I223" i="87" s="1"/>
  <c r="I224" i="87" s="1"/>
  <c r="I225" i="87" s="1"/>
  <c r="I226" i="87" s="1"/>
  <c r="I227" i="87" s="1"/>
  <c r="I228" i="87" s="1"/>
  <c r="L40" i="87"/>
  <c r="J41" i="87"/>
  <c r="K41" i="87" s="1"/>
  <c r="I141" i="108" l="1"/>
  <c r="J140" i="108"/>
  <c r="K140" i="108" s="1"/>
  <c r="L140" i="108" s="1"/>
  <c r="I65" i="102"/>
  <c r="J64" i="102"/>
  <c r="K64" i="102" s="1"/>
  <c r="L64" i="102" s="1"/>
  <c r="I42" i="106"/>
  <c r="I48" i="104"/>
  <c r="J48" i="104" s="1"/>
  <c r="K48" i="104" s="1"/>
  <c r="L48" i="104" s="1"/>
  <c r="I47" i="103"/>
  <c r="J47" i="103" s="1"/>
  <c r="K47" i="103" s="1"/>
  <c r="L47" i="103" s="1"/>
  <c r="L41" i="87"/>
  <c r="J42" i="87"/>
  <c r="K42" i="87" s="1"/>
  <c r="I142" i="108" l="1"/>
  <c r="J141" i="108"/>
  <c r="K141" i="108" s="1"/>
  <c r="L141" i="108" s="1"/>
  <c r="J65" i="102"/>
  <c r="K65" i="102" s="1"/>
  <c r="L65" i="102" s="1"/>
  <c r="I66" i="102"/>
  <c r="I43" i="106"/>
  <c r="I49" i="104"/>
  <c r="J49" i="104" s="1"/>
  <c r="K49" i="104" s="1"/>
  <c r="L49" i="104" s="1"/>
  <c r="I48" i="103"/>
  <c r="J48" i="103" s="1"/>
  <c r="K48" i="103" s="1"/>
  <c r="L48" i="103" s="1"/>
  <c r="L42" i="87"/>
  <c r="J43" i="87"/>
  <c r="K43" i="87" s="1"/>
  <c r="I143" i="108" l="1"/>
  <c r="J142" i="108"/>
  <c r="K142" i="108" s="1"/>
  <c r="L142" i="108" s="1"/>
  <c r="J66" i="102"/>
  <c r="K66" i="102" s="1"/>
  <c r="L66" i="102" s="1"/>
  <c r="I67" i="102"/>
  <c r="I44" i="106"/>
  <c r="I50" i="104"/>
  <c r="J50" i="104" s="1"/>
  <c r="K50" i="104" s="1"/>
  <c r="L50" i="104" s="1"/>
  <c r="I49" i="103"/>
  <c r="J49" i="103" s="1"/>
  <c r="K49" i="103" s="1"/>
  <c r="L49" i="103" s="1"/>
  <c r="L43" i="87"/>
  <c r="J44" i="87"/>
  <c r="K44" i="87" s="1"/>
  <c r="I144" i="108" l="1"/>
  <c r="J143" i="108"/>
  <c r="K143" i="108" s="1"/>
  <c r="L143" i="108" s="1"/>
  <c r="J67" i="102"/>
  <c r="K67" i="102" s="1"/>
  <c r="L67" i="102" s="1"/>
  <c r="I68" i="102"/>
  <c r="I45" i="106"/>
  <c r="I51" i="104"/>
  <c r="J51" i="104" s="1"/>
  <c r="K51" i="104" s="1"/>
  <c r="L51" i="104" s="1"/>
  <c r="I50" i="103"/>
  <c r="J50" i="103" s="1"/>
  <c r="K50" i="103" s="1"/>
  <c r="L50" i="103" s="1"/>
  <c r="L44" i="87"/>
  <c r="J45" i="87"/>
  <c r="K45" i="87" s="1"/>
  <c r="I145" i="108" l="1"/>
  <c r="J144" i="108"/>
  <c r="K144" i="108" s="1"/>
  <c r="L144" i="108" s="1"/>
  <c r="J68" i="102"/>
  <c r="K68" i="102" s="1"/>
  <c r="L68" i="102" s="1"/>
  <c r="I69" i="102"/>
  <c r="I46" i="106"/>
  <c r="I52" i="104"/>
  <c r="J52" i="104" s="1"/>
  <c r="K52" i="104" s="1"/>
  <c r="L52" i="104" s="1"/>
  <c r="I51" i="103"/>
  <c r="J51" i="103" s="1"/>
  <c r="K51" i="103" s="1"/>
  <c r="L51" i="103" s="1"/>
  <c r="L45" i="87"/>
  <c r="J46" i="87"/>
  <c r="K46" i="87" s="1"/>
  <c r="I146" i="108" l="1"/>
  <c r="J145" i="108"/>
  <c r="K145" i="108" s="1"/>
  <c r="L145" i="108" s="1"/>
  <c r="I70" i="102"/>
  <c r="J69" i="102"/>
  <c r="K69" i="102" s="1"/>
  <c r="L69" i="102" s="1"/>
  <c r="I47" i="106"/>
  <c r="I53" i="104"/>
  <c r="J53" i="104" s="1"/>
  <c r="K53" i="104" s="1"/>
  <c r="L53" i="104" s="1"/>
  <c r="I52" i="103"/>
  <c r="J52" i="103" s="1"/>
  <c r="K52" i="103" s="1"/>
  <c r="L52" i="103" s="1"/>
  <c r="L46" i="87"/>
  <c r="J47" i="87"/>
  <c r="K47" i="87" s="1"/>
  <c r="I147" i="108" l="1"/>
  <c r="J146" i="108"/>
  <c r="K146" i="108" s="1"/>
  <c r="L146" i="108" s="1"/>
  <c r="I71" i="102"/>
  <c r="J70" i="102"/>
  <c r="K70" i="102" s="1"/>
  <c r="L70" i="102" s="1"/>
  <c r="I48" i="106"/>
  <c r="I54" i="104"/>
  <c r="J54" i="104" s="1"/>
  <c r="K54" i="104" s="1"/>
  <c r="L54" i="104" s="1"/>
  <c r="I53" i="103"/>
  <c r="J53" i="103" s="1"/>
  <c r="K53" i="103" s="1"/>
  <c r="L53" i="103" s="1"/>
  <c r="L47" i="87"/>
  <c r="J48" i="87"/>
  <c r="K48" i="87" s="1"/>
  <c r="I148" i="108" l="1"/>
  <c r="J147" i="108"/>
  <c r="K147" i="108" s="1"/>
  <c r="L147" i="108" s="1"/>
  <c r="I72" i="102"/>
  <c r="J71" i="102"/>
  <c r="K71" i="102" s="1"/>
  <c r="L71" i="102" s="1"/>
  <c r="I49" i="106"/>
  <c r="I55" i="104"/>
  <c r="J55" i="104" s="1"/>
  <c r="K55" i="104" s="1"/>
  <c r="L55" i="104" s="1"/>
  <c r="I54" i="103"/>
  <c r="J54" i="103" s="1"/>
  <c r="K54" i="103" s="1"/>
  <c r="L54" i="103" s="1"/>
  <c r="L48" i="87"/>
  <c r="J49" i="87"/>
  <c r="K49" i="87" s="1"/>
  <c r="I149" i="108" l="1"/>
  <c r="J148" i="108"/>
  <c r="K148" i="108" s="1"/>
  <c r="L148" i="108" s="1"/>
  <c r="I73" i="102"/>
  <c r="J72" i="102"/>
  <c r="K72" i="102" s="1"/>
  <c r="L72" i="102" s="1"/>
  <c r="I50" i="106"/>
  <c r="I56" i="104"/>
  <c r="J56" i="104" s="1"/>
  <c r="K56" i="104" s="1"/>
  <c r="L56" i="104" s="1"/>
  <c r="I55" i="103"/>
  <c r="J55" i="103" s="1"/>
  <c r="K55" i="103" s="1"/>
  <c r="L55" i="103" s="1"/>
  <c r="L49" i="87"/>
  <c r="J50" i="87"/>
  <c r="K50" i="87" s="1"/>
  <c r="I150" i="108" l="1"/>
  <c r="J149" i="108"/>
  <c r="K149" i="108" s="1"/>
  <c r="L149" i="108" s="1"/>
  <c r="I74" i="102"/>
  <c r="J73" i="102"/>
  <c r="K73" i="102" s="1"/>
  <c r="L73" i="102" s="1"/>
  <c r="I51" i="106"/>
  <c r="I57" i="104"/>
  <c r="J57" i="104" s="1"/>
  <c r="K57" i="104" s="1"/>
  <c r="L57" i="104" s="1"/>
  <c r="I56" i="103"/>
  <c r="J56" i="103" s="1"/>
  <c r="K56" i="103" s="1"/>
  <c r="L56" i="103" s="1"/>
  <c r="L50" i="87"/>
  <c r="J51" i="87"/>
  <c r="K51" i="87" s="1"/>
  <c r="I151" i="108" l="1"/>
  <c r="J150" i="108"/>
  <c r="K150" i="108" s="1"/>
  <c r="L150" i="108" s="1"/>
  <c r="I75" i="102"/>
  <c r="J74" i="102"/>
  <c r="K74" i="102" s="1"/>
  <c r="L74" i="102" s="1"/>
  <c r="I52" i="106"/>
  <c r="I58" i="104"/>
  <c r="J58" i="104" s="1"/>
  <c r="K58" i="104" s="1"/>
  <c r="L58" i="104" s="1"/>
  <c r="I57" i="103"/>
  <c r="J57" i="103" s="1"/>
  <c r="K57" i="103" s="1"/>
  <c r="L57" i="103" s="1"/>
  <c r="L51" i="87"/>
  <c r="J52" i="87"/>
  <c r="K52" i="87" s="1"/>
  <c r="I152" i="108" l="1"/>
  <c r="J151" i="108"/>
  <c r="K151" i="108" s="1"/>
  <c r="L151" i="108" s="1"/>
  <c r="I76" i="102"/>
  <c r="J75" i="102"/>
  <c r="K75" i="102" s="1"/>
  <c r="L75" i="102" s="1"/>
  <c r="I53" i="106"/>
  <c r="I59" i="104"/>
  <c r="J59" i="104" s="1"/>
  <c r="K59" i="104" s="1"/>
  <c r="L59" i="104" s="1"/>
  <c r="I58" i="103"/>
  <c r="J58" i="103" s="1"/>
  <c r="K58" i="103" s="1"/>
  <c r="L58" i="103" s="1"/>
  <c r="L52" i="87"/>
  <c r="J53" i="87"/>
  <c r="K53" i="87" s="1"/>
  <c r="I153" i="108" l="1"/>
  <c r="J152" i="108"/>
  <c r="K152" i="108" s="1"/>
  <c r="L152" i="108" s="1"/>
  <c r="I77" i="102"/>
  <c r="J76" i="102"/>
  <c r="K76" i="102" s="1"/>
  <c r="L76" i="102" s="1"/>
  <c r="I54" i="106"/>
  <c r="I60" i="104"/>
  <c r="J60" i="104" s="1"/>
  <c r="K60" i="104" s="1"/>
  <c r="L60" i="104" s="1"/>
  <c r="I59" i="103"/>
  <c r="J59" i="103" s="1"/>
  <c r="K59" i="103" s="1"/>
  <c r="L59" i="103" s="1"/>
  <c r="L53" i="87"/>
  <c r="J54" i="87"/>
  <c r="K54" i="87" s="1"/>
  <c r="I154" i="108" l="1"/>
  <c r="J153" i="108"/>
  <c r="K153" i="108" s="1"/>
  <c r="L153" i="108" s="1"/>
  <c r="I78" i="102"/>
  <c r="J77" i="102"/>
  <c r="K77" i="102" s="1"/>
  <c r="L77" i="102" s="1"/>
  <c r="I55" i="106"/>
  <c r="I61" i="104"/>
  <c r="J61" i="104" s="1"/>
  <c r="K61" i="104" s="1"/>
  <c r="L61" i="104" s="1"/>
  <c r="I60" i="103"/>
  <c r="J60" i="103" s="1"/>
  <c r="K60" i="103" s="1"/>
  <c r="L60" i="103" s="1"/>
  <c r="L54" i="87"/>
  <c r="J55" i="87"/>
  <c r="K55" i="87" s="1"/>
  <c r="I155" i="108" l="1"/>
  <c r="J154" i="108"/>
  <c r="K154" i="108" s="1"/>
  <c r="L154" i="108" s="1"/>
  <c r="I79" i="102"/>
  <c r="J78" i="102"/>
  <c r="K78" i="102" s="1"/>
  <c r="L78" i="102" s="1"/>
  <c r="I56" i="106"/>
  <c r="I62" i="104"/>
  <c r="J62" i="104" s="1"/>
  <c r="K62" i="104" s="1"/>
  <c r="L62" i="104" s="1"/>
  <c r="I61" i="103"/>
  <c r="J61" i="103" s="1"/>
  <c r="K61" i="103" s="1"/>
  <c r="L61" i="103" s="1"/>
  <c r="L55" i="87"/>
  <c r="J56" i="87"/>
  <c r="K56" i="87" s="1"/>
  <c r="I156" i="108" l="1"/>
  <c r="J155" i="108"/>
  <c r="K155" i="108" s="1"/>
  <c r="L155" i="108" s="1"/>
  <c r="I80" i="102"/>
  <c r="J79" i="102"/>
  <c r="K79" i="102" s="1"/>
  <c r="L79" i="102" s="1"/>
  <c r="I57" i="106"/>
  <c r="I63" i="104"/>
  <c r="J63" i="104" s="1"/>
  <c r="K63" i="104" s="1"/>
  <c r="L63" i="104" s="1"/>
  <c r="I62" i="103"/>
  <c r="J62" i="103" s="1"/>
  <c r="K62" i="103" s="1"/>
  <c r="L62" i="103" s="1"/>
  <c r="L56" i="87"/>
  <c r="J57" i="87"/>
  <c r="K57" i="87" s="1"/>
  <c r="I157" i="108" l="1"/>
  <c r="J156" i="108"/>
  <c r="K156" i="108" s="1"/>
  <c r="L156" i="108" s="1"/>
  <c r="I81" i="102"/>
  <c r="J80" i="102"/>
  <c r="K80" i="102" s="1"/>
  <c r="L80" i="102" s="1"/>
  <c r="I58" i="106"/>
  <c r="I64" i="104"/>
  <c r="J64" i="104" s="1"/>
  <c r="K64" i="104" s="1"/>
  <c r="L64" i="104" s="1"/>
  <c r="I63" i="103"/>
  <c r="J63" i="103" s="1"/>
  <c r="K63" i="103" s="1"/>
  <c r="L63" i="103" s="1"/>
  <c r="L57" i="87"/>
  <c r="J58" i="87"/>
  <c r="K58" i="87" s="1"/>
  <c r="I158" i="108" l="1"/>
  <c r="J157" i="108"/>
  <c r="K157" i="108" s="1"/>
  <c r="L157" i="108" s="1"/>
  <c r="I82" i="102"/>
  <c r="J81" i="102"/>
  <c r="K81" i="102" s="1"/>
  <c r="L81" i="102" s="1"/>
  <c r="I59" i="106"/>
  <c r="I65" i="104"/>
  <c r="J65" i="104" s="1"/>
  <c r="K65" i="104" s="1"/>
  <c r="L65" i="104" s="1"/>
  <c r="I64" i="103"/>
  <c r="J64" i="103" s="1"/>
  <c r="K64" i="103" s="1"/>
  <c r="L64" i="103" s="1"/>
  <c r="L58" i="87"/>
  <c r="J59" i="87"/>
  <c r="K59" i="87" s="1"/>
  <c r="I159" i="108" l="1"/>
  <c r="J158" i="108"/>
  <c r="K158" i="108" s="1"/>
  <c r="L158" i="108" s="1"/>
  <c r="I83" i="102"/>
  <c r="J82" i="102"/>
  <c r="K82" i="102" s="1"/>
  <c r="L82" i="102" s="1"/>
  <c r="I60" i="106"/>
  <c r="I66" i="104"/>
  <c r="J66" i="104" s="1"/>
  <c r="K66" i="104" s="1"/>
  <c r="L66" i="104" s="1"/>
  <c r="I65" i="103"/>
  <c r="J65" i="103" s="1"/>
  <c r="K65" i="103" s="1"/>
  <c r="L65" i="103" s="1"/>
  <c r="L59" i="87"/>
  <c r="J60" i="87"/>
  <c r="K60" i="87" s="1"/>
  <c r="I160" i="108" l="1"/>
  <c r="J159" i="108"/>
  <c r="K159" i="108" s="1"/>
  <c r="L159" i="108" s="1"/>
  <c r="I84" i="102"/>
  <c r="J83" i="102"/>
  <c r="K83" i="102" s="1"/>
  <c r="L83" i="102" s="1"/>
  <c r="I61" i="106"/>
  <c r="I67" i="104"/>
  <c r="J67" i="104" s="1"/>
  <c r="K67" i="104" s="1"/>
  <c r="L67" i="104" s="1"/>
  <c r="I66" i="103"/>
  <c r="J66" i="103" s="1"/>
  <c r="K66" i="103" s="1"/>
  <c r="L66" i="103" s="1"/>
  <c r="L60" i="87"/>
  <c r="J61" i="87"/>
  <c r="K61" i="87" s="1"/>
  <c r="I161" i="108" l="1"/>
  <c r="J160" i="108"/>
  <c r="K160" i="108" s="1"/>
  <c r="L160" i="108" s="1"/>
  <c r="I85" i="102"/>
  <c r="J84" i="102"/>
  <c r="K84" i="102" s="1"/>
  <c r="L84" i="102" s="1"/>
  <c r="I62" i="106"/>
  <c r="I68" i="104"/>
  <c r="J68" i="104" s="1"/>
  <c r="K68" i="104" s="1"/>
  <c r="L68" i="104" s="1"/>
  <c r="I67" i="103"/>
  <c r="J67" i="103" s="1"/>
  <c r="K67" i="103" s="1"/>
  <c r="L67" i="103" s="1"/>
  <c r="L61" i="87"/>
  <c r="J62" i="87"/>
  <c r="K62" i="87" s="1"/>
  <c r="I162" i="108" l="1"/>
  <c r="J161" i="108"/>
  <c r="K161" i="108" s="1"/>
  <c r="L161" i="108" s="1"/>
  <c r="I86" i="102"/>
  <c r="J85" i="102"/>
  <c r="K85" i="102" s="1"/>
  <c r="L85" i="102" s="1"/>
  <c r="I63" i="106"/>
  <c r="I69" i="104"/>
  <c r="J69" i="104" s="1"/>
  <c r="K69" i="104" s="1"/>
  <c r="L69" i="104" s="1"/>
  <c r="I68" i="103"/>
  <c r="J68" i="103" s="1"/>
  <c r="K68" i="103" s="1"/>
  <c r="L68" i="103" s="1"/>
  <c r="L62" i="87"/>
  <c r="J63" i="87"/>
  <c r="K63" i="87" s="1"/>
  <c r="I163" i="108" l="1"/>
  <c r="J162" i="108"/>
  <c r="K162" i="108" s="1"/>
  <c r="L162" i="108" s="1"/>
  <c r="I87" i="102"/>
  <c r="J86" i="102"/>
  <c r="K86" i="102" s="1"/>
  <c r="L86" i="102" s="1"/>
  <c r="I64" i="106"/>
  <c r="I70" i="104"/>
  <c r="J70" i="104" s="1"/>
  <c r="K70" i="104" s="1"/>
  <c r="L70" i="104" s="1"/>
  <c r="I69" i="103"/>
  <c r="J69" i="103" s="1"/>
  <c r="K69" i="103" s="1"/>
  <c r="L69" i="103" s="1"/>
  <c r="L63" i="87"/>
  <c r="J64" i="87"/>
  <c r="K64" i="87" s="1"/>
  <c r="I164" i="108" l="1"/>
  <c r="J163" i="108"/>
  <c r="K163" i="108" s="1"/>
  <c r="L163" i="108" s="1"/>
  <c r="I88" i="102"/>
  <c r="J87" i="102"/>
  <c r="K87" i="102" s="1"/>
  <c r="L87" i="102" s="1"/>
  <c r="I65" i="106"/>
  <c r="I71" i="104"/>
  <c r="J71" i="104" s="1"/>
  <c r="K71" i="104" s="1"/>
  <c r="L71" i="104" s="1"/>
  <c r="I70" i="103"/>
  <c r="J70" i="103" s="1"/>
  <c r="K70" i="103" s="1"/>
  <c r="L70" i="103" s="1"/>
  <c r="L64" i="87"/>
  <c r="J65" i="87"/>
  <c r="K65" i="87" s="1"/>
  <c r="I165" i="108" l="1"/>
  <c r="J164" i="108"/>
  <c r="K164" i="108" s="1"/>
  <c r="L164" i="108" s="1"/>
  <c r="I89" i="102"/>
  <c r="J88" i="102"/>
  <c r="K88" i="102" s="1"/>
  <c r="L88" i="102" s="1"/>
  <c r="I66" i="106"/>
  <c r="I72" i="104"/>
  <c r="J72" i="104" s="1"/>
  <c r="K72" i="104" s="1"/>
  <c r="L72" i="104" s="1"/>
  <c r="I71" i="103"/>
  <c r="J71" i="103" s="1"/>
  <c r="K71" i="103" s="1"/>
  <c r="L71" i="103" s="1"/>
  <c r="L65" i="87"/>
  <c r="J66" i="87"/>
  <c r="K66" i="87" s="1"/>
  <c r="J165" i="108" l="1"/>
  <c r="K165" i="108" s="1"/>
  <c r="L165" i="108" s="1"/>
  <c r="I166" i="108"/>
  <c r="I90" i="102"/>
  <c r="J89" i="102"/>
  <c r="K89" i="102" s="1"/>
  <c r="L89" i="102" s="1"/>
  <c r="I67" i="106"/>
  <c r="I73" i="104"/>
  <c r="J73" i="104" s="1"/>
  <c r="K73" i="104" s="1"/>
  <c r="L73" i="104" s="1"/>
  <c r="I72" i="103"/>
  <c r="J72" i="103" s="1"/>
  <c r="K72" i="103" s="1"/>
  <c r="L72" i="103" s="1"/>
  <c r="L66" i="87"/>
  <c r="J67" i="87"/>
  <c r="K67" i="87" s="1"/>
  <c r="I167" i="108" l="1"/>
  <c r="J166" i="108"/>
  <c r="K166" i="108" s="1"/>
  <c r="L166" i="108" s="1"/>
  <c r="I91" i="102"/>
  <c r="J90" i="102"/>
  <c r="K90" i="102" s="1"/>
  <c r="L90" i="102" s="1"/>
  <c r="I68" i="106"/>
  <c r="I74" i="104"/>
  <c r="J74" i="104" s="1"/>
  <c r="K74" i="104" s="1"/>
  <c r="L74" i="104" s="1"/>
  <c r="I73" i="103"/>
  <c r="J73" i="103" s="1"/>
  <c r="K73" i="103" s="1"/>
  <c r="L73" i="103" s="1"/>
  <c r="L67" i="87"/>
  <c r="J68" i="87"/>
  <c r="K68" i="87" s="1"/>
  <c r="I168" i="108" l="1"/>
  <c r="J167" i="108"/>
  <c r="K167" i="108" s="1"/>
  <c r="L167" i="108" s="1"/>
  <c r="I92" i="102"/>
  <c r="J91" i="102"/>
  <c r="K91" i="102" s="1"/>
  <c r="L91" i="102" s="1"/>
  <c r="I69" i="106"/>
  <c r="I75" i="104"/>
  <c r="J75" i="104" s="1"/>
  <c r="K75" i="104" s="1"/>
  <c r="L75" i="104" s="1"/>
  <c r="I74" i="103"/>
  <c r="J74" i="103" s="1"/>
  <c r="K74" i="103" s="1"/>
  <c r="L74" i="103" s="1"/>
  <c r="L68" i="87"/>
  <c r="J69" i="87"/>
  <c r="K69" i="87" s="1"/>
  <c r="I169" i="108" l="1"/>
  <c r="J168" i="108"/>
  <c r="K168" i="108" s="1"/>
  <c r="L168" i="108" s="1"/>
  <c r="I93" i="102"/>
  <c r="J92" i="102"/>
  <c r="K92" i="102" s="1"/>
  <c r="L92" i="102" s="1"/>
  <c r="I70" i="106"/>
  <c r="I76" i="104"/>
  <c r="J76" i="104" s="1"/>
  <c r="K76" i="104" s="1"/>
  <c r="L76" i="104" s="1"/>
  <c r="I75" i="103"/>
  <c r="J75" i="103" s="1"/>
  <c r="K75" i="103" s="1"/>
  <c r="L75" i="103" s="1"/>
  <c r="L69" i="87"/>
  <c r="J70" i="87"/>
  <c r="K70" i="87" s="1"/>
  <c r="I170" i="108" l="1"/>
  <c r="J169" i="108"/>
  <c r="K169" i="108" s="1"/>
  <c r="L169" i="108" s="1"/>
  <c r="I94" i="102"/>
  <c r="J93" i="102"/>
  <c r="K93" i="102" s="1"/>
  <c r="L93" i="102" s="1"/>
  <c r="I71" i="106"/>
  <c r="I77" i="104"/>
  <c r="J77" i="104" s="1"/>
  <c r="K77" i="104" s="1"/>
  <c r="L77" i="104" s="1"/>
  <c r="I76" i="103"/>
  <c r="J76" i="103" s="1"/>
  <c r="K76" i="103" s="1"/>
  <c r="L76" i="103" s="1"/>
  <c r="L70" i="87"/>
  <c r="J71" i="87"/>
  <c r="K71" i="87" s="1"/>
  <c r="I171" i="108" l="1"/>
  <c r="J170" i="108"/>
  <c r="K170" i="108" s="1"/>
  <c r="L170" i="108" s="1"/>
  <c r="I95" i="102"/>
  <c r="J94" i="102"/>
  <c r="K94" i="102" s="1"/>
  <c r="L94" i="102" s="1"/>
  <c r="I72" i="106"/>
  <c r="I78" i="104"/>
  <c r="J78" i="104" s="1"/>
  <c r="K78" i="104" s="1"/>
  <c r="L78" i="104" s="1"/>
  <c r="I77" i="103"/>
  <c r="J77" i="103" s="1"/>
  <c r="K77" i="103" s="1"/>
  <c r="L77" i="103" s="1"/>
  <c r="L71" i="87"/>
  <c r="J72" i="87"/>
  <c r="K72" i="87" s="1"/>
  <c r="I172" i="108" l="1"/>
  <c r="J171" i="108"/>
  <c r="K171" i="108" s="1"/>
  <c r="L171" i="108" s="1"/>
  <c r="I96" i="102"/>
  <c r="J95" i="102"/>
  <c r="K95" i="102" s="1"/>
  <c r="L95" i="102" s="1"/>
  <c r="I73" i="106"/>
  <c r="I79" i="104"/>
  <c r="J79" i="104" s="1"/>
  <c r="K79" i="104" s="1"/>
  <c r="L79" i="104" s="1"/>
  <c r="I78" i="103"/>
  <c r="J78" i="103" s="1"/>
  <c r="K78" i="103" s="1"/>
  <c r="L78" i="103" s="1"/>
  <c r="L72" i="87"/>
  <c r="J73" i="87"/>
  <c r="K73" i="87" s="1"/>
  <c r="I173" i="108" l="1"/>
  <c r="J172" i="108"/>
  <c r="K172" i="108" s="1"/>
  <c r="L172" i="108" s="1"/>
  <c r="I97" i="102"/>
  <c r="J96" i="102"/>
  <c r="K96" i="102" s="1"/>
  <c r="L96" i="102" s="1"/>
  <c r="I74" i="106"/>
  <c r="I80" i="104"/>
  <c r="J80" i="104" s="1"/>
  <c r="K80" i="104" s="1"/>
  <c r="L80" i="104" s="1"/>
  <c r="I79" i="103"/>
  <c r="J79" i="103" s="1"/>
  <c r="K79" i="103" s="1"/>
  <c r="L79" i="103" s="1"/>
  <c r="L73" i="87"/>
  <c r="J74" i="87"/>
  <c r="K74" i="87" s="1"/>
  <c r="I174" i="108" l="1"/>
  <c r="J173" i="108"/>
  <c r="K173" i="108" s="1"/>
  <c r="L173" i="108" s="1"/>
  <c r="I98" i="102"/>
  <c r="J97" i="102"/>
  <c r="K97" i="102" s="1"/>
  <c r="L97" i="102" s="1"/>
  <c r="I75" i="106"/>
  <c r="I81" i="104"/>
  <c r="J81" i="104" s="1"/>
  <c r="K81" i="104" s="1"/>
  <c r="L81" i="104" s="1"/>
  <c r="I80" i="103"/>
  <c r="J80" i="103" s="1"/>
  <c r="K80" i="103" s="1"/>
  <c r="L80" i="103" s="1"/>
  <c r="L74" i="87"/>
  <c r="J75" i="87"/>
  <c r="K75" i="87" s="1"/>
  <c r="I175" i="108" l="1"/>
  <c r="J175" i="108" s="1"/>
  <c r="J174" i="108"/>
  <c r="K174" i="108" s="1"/>
  <c r="L174" i="108" s="1"/>
  <c r="I99" i="102"/>
  <c r="J98" i="102"/>
  <c r="K98" i="102" s="1"/>
  <c r="L98" i="102" s="1"/>
  <c r="I76" i="106"/>
  <c r="I82" i="104"/>
  <c r="J82" i="104" s="1"/>
  <c r="K82" i="104" s="1"/>
  <c r="L82" i="104" s="1"/>
  <c r="I81" i="103"/>
  <c r="J81" i="103" s="1"/>
  <c r="K81" i="103" s="1"/>
  <c r="L81" i="103" s="1"/>
  <c r="L75" i="87"/>
  <c r="J76" i="87"/>
  <c r="K76" i="87" s="1"/>
  <c r="K175" i="108" l="1"/>
  <c r="J176" i="108"/>
  <c r="G7" i="107" s="1"/>
  <c r="I100" i="102"/>
  <c r="J99" i="102"/>
  <c r="K99" i="102" s="1"/>
  <c r="L99" i="102" s="1"/>
  <c r="I77" i="106"/>
  <c r="I83" i="104"/>
  <c r="J83" i="104" s="1"/>
  <c r="K83" i="104" s="1"/>
  <c r="L83" i="104" s="1"/>
  <c r="I82" i="103"/>
  <c r="J82" i="103" s="1"/>
  <c r="K82" i="103" s="1"/>
  <c r="L82" i="103" s="1"/>
  <c r="L76" i="87"/>
  <c r="J77" i="87"/>
  <c r="K77" i="87" s="1"/>
  <c r="L175" i="108" l="1"/>
  <c r="K176" i="108"/>
  <c r="H7" i="107" s="1"/>
  <c r="I101" i="102"/>
  <c r="J100" i="102"/>
  <c r="K100" i="102" s="1"/>
  <c r="L100" i="102" s="1"/>
  <c r="I78" i="106"/>
  <c r="I84" i="104"/>
  <c r="J84" i="104" s="1"/>
  <c r="K84" i="104" s="1"/>
  <c r="L84" i="104" s="1"/>
  <c r="I83" i="103"/>
  <c r="J83" i="103" s="1"/>
  <c r="K83" i="103" s="1"/>
  <c r="L83" i="103" s="1"/>
  <c r="L77" i="87"/>
  <c r="J78" i="87"/>
  <c r="K78" i="87" s="1"/>
  <c r="I102" i="102" l="1"/>
  <c r="J101" i="102"/>
  <c r="K101" i="102" s="1"/>
  <c r="L101" i="102" s="1"/>
  <c r="I79" i="106"/>
  <c r="I85" i="104"/>
  <c r="J85" i="104" s="1"/>
  <c r="K85" i="104" s="1"/>
  <c r="L85" i="104" s="1"/>
  <c r="I84" i="103"/>
  <c r="J84" i="103" s="1"/>
  <c r="K84" i="103" s="1"/>
  <c r="L84" i="103" s="1"/>
  <c r="L78" i="87"/>
  <c r="J79" i="87"/>
  <c r="K79" i="87" s="1"/>
  <c r="I103" i="102" l="1"/>
  <c r="J102" i="102"/>
  <c r="K102" i="102" s="1"/>
  <c r="L102" i="102" s="1"/>
  <c r="I80" i="106"/>
  <c r="I86" i="104"/>
  <c r="J86" i="104" s="1"/>
  <c r="K86" i="104" s="1"/>
  <c r="L86" i="104" s="1"/>
  <c r="I85" i="103"/>
  <c r="J85" i="103" s="1"/>
  <c r="K85" i="103" s="1"/>
  <c r="L85" i="103" s="1"/>
  <c r="L79" i="87"/>
  <c r="J80" i="87"/>
  <c r="K80" i="87" s="1"/>
  <c r="I104" i="102" l="1"/>
  <c r="J103" i="102"/>
  <c r="K103" i="102" s="1"/>
  <c r="L103" i="102" s="1"/>
  <c r="I81" i="106"/>
  <c r="I87" i="104"/>
  <c r="J87" i="104" s="1"/>
  <c r="K87" i="104" s="1"/>
  <c r="L87" i="104" s="1"/>
  <c r="I86" i="103"/>
  <c r="J86" i="103" s="1"/>
  <c r="K86" i="103" s="1"/>
  <c r="L86" i="103" s="1"/>
  <c r="L80" i="87"/>
  <c r="J81" i="87"/>
  <c r="K81" i="87" s="1"/>
  <c r="I105" i="102" l="1"/>
  <c r="J104" i="102"/>
  <c r="K104" i="102" s="1"/>
  <c r="L104" i="102" s="1"/>
  <c r="I82" i="106"/>
  <c r="I88" i="104"/>
  <c r="J88" i="104" s="1"/>
  <c r="K88" i="104" s="1"/>
  <c r="L88" i="104" s="1"/>
  <c r="I87" i="103"/>
  <c r="J87" i="103" s="1"/>
  <c r="K87" i="103" s="1"/>
  <c r="L87" i="103" s="1"/>
  <c r="L81" i="87"/>
  <c r="J82" i="87"/>
  <c r="K82" i="87" s="1"/>
  <c r="I106" i="102" l="1"/>
  <c r="J105" i="102"/>
  <c r="K105" i="102" s="1"/>
  <c r="L105" i="102" s="1"/>
  <c r="I83" i="106"/>
  <c r="I89" i="104"/>
  <c r="J89" i="104" s="1"/>
  <c r="K89" i="104" s="1"/>
  <c r="L89" i="104" s="1"/>
  <c r="I88" i="103"/>
  <c r="J88" i="103" s="1"/>
  <c r="K88" i="103" s="1"/>
  <c r="L88" i="103" s="1"/>
  <c r="L82" i="87"/>
  <c r="J83" i="87"/>
  <c r="K83" i="87" s="1"/>
  <c r="I107" i="102" l="1"/>
  <c r="J106" i="102"/>
  <c r="K106" i="102" s="1"/>
  <c r="L106" i="102" s="1"/>
  <c r="I84" i="106"/>
  <c r="I90" i="104"/>
  <c r="J90" i="104" s="1"/>
  <c r="K90" i="104" s="1"/>
  <c r="L90" i="104" s="1"/>
  <c r="I89" i="103"/>
  <c r="J89" i="103" s="1"/>
  <c r="K89" i="103" s="1"/>
  <c r="L89" i="103" s="1"/>
  <c r="L83" i="87"/>
  <c r="J84" i="87"/>
  <c r="K84" i="87" s="1"/>
  <c r="I108" i="102" l="1"/>
  <c r="J107" i="102"/>
  <c r="K107" i="102" s="1"/>
  <c r="L107" i="102" s="1"/>
  <c r="I85" i="106"/>
  <c r="I91" i="104"/>
  <c r="J91" i="104" s="1"/>
  <c r="K91" i="104" s="1"/>
  <c r="L91" i="104" s="1"/>
  <c r="I90" i="103"/>
  <c r="J90" i="103" s="1"/>
  <c r="K90" i="103" s="1"/>
  <c r="L90" i="103" s="1"/>
  <c r="L84" i="87"/>
  <c r="J85" i="87"/>
  <c r="K85" i="87" s="1"/>
  <c r="I109" i="102" l="1"/>
  <c r="J108" i="102"/>
  <c r="K108" i="102" s="1"/>
  <c r="L108" i="102" s="1"/>
  <c r="I86" i="106"/>
  <c r="I92" i="104"/>
  <c r="J92" i="104" s="1"/>
  <c r="K92" i="104" s="1"/>
  <c r="L92" i="104" s="1"/>
  <c r="I91" i="103"/>
  <c r="J91" i="103" s="1"/>
  <c r="K91" i="103" s="1"/>
  <c r="L91" i="103" s="1"/>
  <c r="L85" i="87"/>
  <c r="J86" i="87"/>
  <c r="K86" i="87" s="1"/>
  <c r="I110" i="102" l="1"/>
  <c r="J109" i="102"/>
  <c r="K109" i="102" s="1"/>
  <c r="L109" i="102" s="1"/>
  <c r="I87" i="106"/>
  <c r="I93" i="104"/>
  <c r="J93" i="104" s="1"/>
  <c r="K93" i="104" s="1"/>
  <c r="L93" i="104" s="1"/>
  <c r="I92" i="103"/>
  <c r="J92" i="103" s="1"/>
  <c r="K92" i="103" s="1"/>
  <c r="L92" i="103" s="1"/>
  <c r="L86" i="87"/>
  <c r="J87" i="87"/>
  <c r="K87" i="87" s="1"/>
  <c r="I111" i="102" l="1"/>
  <c r="J110" i="102"/>
  <c r="K110" i="102" s="1"/>
  <c r="L110" i="102" s="1"/>
  <c r="I88" i="106"/>
  <c r="I94" i="104"/>
  <c r="J94" i="104" s="1"/>
  <c r="K94" i="104" s="1"/>
  <c r="L94" i="104" s="1"/>
  <c r="I93" i="103"/>
  <c r="J93" i="103" s="1"/>
  <c r="K93" i="103" s="1"/>
  <c r="L93" i="103" s="1"/>
  <c r="L87" i="87"/>
  <c r="J88" i="87"/>
  <c r="K88" i="87" s="1"/>
  <c r="I112" i="102" l="1"/>
  <c r="J111" i="102"/>
  <c r="K111" i="102" s="1"/>
  <c r="L111" i="102" s="1"/>
  <c r="I89" i="106"/>
  <c r="I95" i="104"/>
  <c r="J95" i="104" s="1"/>
  <c r="K95" i="104" s="1"/>
  <c r="L95" i="104" s="1"/>
  <c r="I94" i="103"/>
  <c r="J94" i="103" s="1"/>
  <c r="K94" i="103" s="1"/>
  <c r="L94" i="103" s="1"/>
  <c r="L88" i="87"/>
  <c r="J89" i="87"/>
  <c r="K89" i="87" s="1"/>
  <c r="I113" i="102" l="1"/>
  <c r="J112" i="102"/>
  <c r="K112" i="102" s="1"/>
  <c r="L112" i="102" s="1"/>
  <c r="I90" i="106"/>
  <c r="I96" i="104"/>
  <c r="J96" i="104" s="1"/>
  <c r="K96" i="104" s="1"/>
  <c r="L96" i="104" s="1"/>
  <c r="I95" i="103"/>
  <c r="J95" i="103" s="1"/>
  <c r="K95" i="103" s="1"/>
  <c r="L95" i="103" s="1"/>
  <c r="L89" i="87"/>
  <c r="J90" i="87"/>
  <c r="K90" i="87" s="1"/>
  <c r="I114" i="102" l="1"/>
  <c r="J113" i="102"/>
  <c r="K113" i="102" s="1"/>
  <c r="L113" i="102" s="1"/>
  <c r="I91" i="106"/>
  <c r="I97" i="104"/>
  <c r="J97" i="104" s="1"/>
  <c r="K97" i="104" s="1"/>
  <c r="L97" i="104" s="1"/>
  <c r="I96" i="103"/>
  <c r="J96" i="103" s="1"/>
  <c r="K96" i="103" s="1"/>
  <c r="L96" i="103" s="1"/>
  <c r="L90" i="87"/>
  <c r="J91" i="87"/>
  <c r="K91" i="87" s="1"/>
  <c r="I115" i="102" l="1"/>
  <c r="J114" i="102"/>
  <c r="K114" i="102" s="1"/>
  <c r="L114" i="102" s="1"/>
  <c r="I92" i="106"/>
  <c r="I98" i="104"/>
  <c r="J98" i="104" s="1"/>
  <c r="K98" i="104" s="1"/>
  <c r="L98" i="104" s="1"/>
  <c r="I97" i="103"/>
  <c r="J97" i="103" s="1"/>
  <c r="K97" i="103" s="1"/>
  <c r="L97" i="103" s="1"/>
  <c r="L91" i="87"/>
  <c r="J92" i="87"/>
  <c r="K92" i="87" s="1"/>
  <c r="I116" i="102" l="1"/>
  <c r="J115" i="102"/>
  <c r="K115" i="102" s="1"/>
  <c r="L115" i="102" s="1"/>
  <c r="I93" i="106"/>
  <c r="I99" i="104"/>
  <c r="J99" i="104" s="1"/>
  <c r="K99" i="104" s="1"/>
  <c r="L99" i="104" s="1"/>
  <c r="I98" i="103"/>
  <c r="J98" i="103" s="1"/>
  <c r="K98" i="103" s="1"/>
  <c r="L98" i="103" s="1"/>
  <c r="L92" i="87"/>
  <c r="J93" i="87"/>
  <c r="K93" i="87" s="1"/>
  <c r="I117" i="102" l="1"/>
  <c r="J116" i="102"/>
  <c r="K116" i="102" s="1"/>
  <c r="L116" i="102" s="1"/>
  <c r="I94" i="106"/>
  <c r="I100" i="104"/>
  <c r="J100" i="104" s="1"/>
  <c r="K100" i="104" s="1"/>
  <c r="L100" i="104" s="1"/>
  <c r="I99" i="103"/>
  <c r="J99" i="103" s="1"/>
  <c r="K99" i="103" s="1"/>
  <c r="L99" i="103" s="1"/>
  <c r="L93" i="87"/>
  <c r="J94" i="87"/>
  <c r="K94" i="87" s="1"/>
  <c r="I118" i="102" l="1"/>
  <c r="J117" i="102"/>
  <c r="K117" i="102" s="1"/>
  <c r="L117" i="102" s="1"/>
  <c r="I95" i="106"/>
  <c r="I101" i="104"/>
  <c r="J101" i="104" s="1"/>
  <c r="K101" i="104" s="1"/>
  <c r="L101" i="104" s="1"/>
  <c r="I100" i="103"/>
  <c r="J100" i="103" s="1"/>
  <c r="K100" i="103" s="1"/>
  <c r="L100" i="103" s="1"/>
  <c r="L94" i="87"/>
  <c r="J95" i="87"/>
  <c r="K95" i="87" s="1"/>
  <c r="I119" i="102" l="1"/>
  <c r="J118" i="102"/>
  <c r="K118" i="102" s="1"/>
  <c r="L118" i="102" s="1"/>
  <c r="I96" i="106"/>
  <c r="I102" i="104"/>
  <c r="J102" i="104" s="1"/>
  <c r="K102" i="104" s="1"/>
  <c r="L102" i="104" s="1"/>
  <c r="I101" i="103"/>
  <c r="J101" i="103" s="1"/>
  <c r="K101" i="103" s="1"/>
  <c r="L101" i="103" s="1"/>
  <c r="L95" i="87"/>
  <c r="J96" i="87"/>
  <c r="K96" i="87" s="1"/>
  <c r="I120" i="102" l="1"/>
  <c r="J119" i="102"/>
  <c r="K119" i="102" s="1"/>
  <c r="L119" i="102" s="1"/>
  <c r="I97" i="106"/>
  <c r="I103" i="104"/>
  <c r="J103" i="104" s="1"/>
  <c r="K103" i="104" s="1"/>
  <c r="L103" i="104" s="1"/>
  <c r="I102" i="103"/>
  <c r="J102" i="103" s="1"/>
  <c r="K102" i="103" s="1"/>
  <c r="L102" i="103" s="1"/>
  <c r="L96" i="87"/>
  <c r="J97" i="87"/>
  <c r="K97" i="87" s="1"/>
  <c r="I121" i="102" l="1"/>
  <c r="J120" i="102"/>
  <c r="K120" i="102" s="1"/>
  <c r="L120" i="102" s="1"/>
  <c r="I98" i="106"/>
  <c r="I104" i="104"/>
  <c r="J104" i="104" s="1"/>
  <c r="K104" i="104" s="1"/>
  <c r="L104" i="104" s="1"/>
  <c r="I103" i="103"/>
  <c r="J103" i="103" s="1"/>
  <c r="K103" i="103" s="1"/>
  <c r="L103" i="103" s="1"/>
  <c r="L97" i="87"/>
  <c r="J98" i="87"/>
  <c r="K98" i="87" s="1"/>
  <c r="I122" i="102" l="1"/>
  <c r="J121" i="102"/>
  <c r="K121" i="102" s="1"/>
  <c r="L121" i="102" s="1"/>
  <c r="I99" i="106"/>
  <c r="I105" i="104"/>
  <c r="J105" i="104" s="1"/>
  <c r="K105" i="104" s="1"/>
  <c r="L105" i="104" s="1"/>
  <c r="I104" i="103"/>
  <c r="J104" i="103" s="1"/>
  <c r="K104" i="103" s="1"/>
  <c r="L104" i="103" s="1"/>
  <c r="L98" i="87"/>
  <c r="J99" i="87"/>
  <c r="K99" i="87" s="1"/>
  <c r="I123" i="102" l="1"/>
  <c r="J122" i="102"/>
  <c r="K122" i="102" s="1"/>
  <c r="L122" i="102" s="1"/>
  <c r="I100" i="106"/>
  <c r="I106" i="104"/>
  <c r="J106" i="104" s="1"/>
  <c r="K106" i="104" s="1"/>
  <c r="L106" i="104" s="1"/>
  <c r="I105" i="103"/>
  <c r="J105" i="103" s="1"/>
  <c r="K105" i="103" s="1"/>
  <c r="L105" i="103" s="1"/>
  <c r="L99" i="87"/>
  <c r="J100" i="87"/>
  <c r="K100" i="87" s="1"/>
  <c r="I124" i="102" l="1"/>
  <c r="J123" i="102"/>
  <c r="K123" i="102" s="1"/>
  <c r="L123" i="102" s="1"/>
  <c r="I101" i="106"/>
  <c r="I107" i="104"/>
  <c r="J107" i="104" s="1"/>
  <c r="K107" i="104" s="1"/>
  <c r="L107" i="104" s="1"/>
  <c r="I106" i="103"/>
  <c r="J106" i="103" s="1"/>
  <c r="K106" i="103" s="1"/>
  <c r="L106" i="103" s="1"/>
  <c r="L100" i="87"/>
  <c r="J101" i="87"/>
  <c r="K101" i="87" s="1"/>
  <c r="I125" i="102" l="1"/>
  <c r="J124" i="102"/>
  <c r="K124" i="102" s="1"/>
  <c r="L124" i="102" s="1"/>
  <c r="I102" i="106"/>
  <c r="I108" i="104"/>
  <c r="J108" i="104" s="1"/>
  <c r="K108" i="104" s="1"/>
  <c r="L108" i="104" s="1"/>
  <c r="I107" i="103"/>
  <c r="J107" i="103" s="1"/>
  <c r="K107" i="103" s="1"/>
  <c r="L107" i="103" s="1"/>
  <c r="L101" i="87"/>
  <c r="J102" i="87"/>
  <c r="K102" i="87" s="1"/>
  <c r="I126" i="102" l="1"/>
  <c r="J125" i="102"/>
  <c r="K125" i="102" s="1"/>
  <c r="L125" i="102" s="1"/>
  <c r="I103" i="106"/>
  <c r="I109" i="104"/>
  <c r="J109" i="104" s="1"/>
  <c r="K109" i="104" s="1"/>
  <c r="L109" i="104" s="1"/>
  <c r="I108" i="103"/>
  <c r="J108" i="103" s="1"/>
  <c r="K108" i="103" s="1"/>
  <c r="L108" i="103" s="1"/>
  <c r="L102" i="87"/>
  <c r="J103" i="87"/>
  <c r="K103" i="87" s="1"/>
  <c r="I127" i="102" l="1"/>
  <c r="J126" i="102"/>
  <c r="K126" i="102" s="1"/>
  <c r="L126" i="102" s="1"/>
  <c r="I104" i="106"/>
  <c r="I110" i="104"/>
  <c r="J110" i="104" s="1"/>
  <c r="K110" i="104" s="1"/>
  <c r="L110" i="104" s="1"/>
  <c r="I109" i="103"/>
  <c r="J109" i="103" s="1"/>
  <c r="K109" i="103" s="1"/>
  <c r="L109" i="103" s="1"/>
  <c r="L103" i="87"/>
  <c r="J104" i="87"/>
  <c r="K104" i="87" s="1"/>
  <c r="I128" i="102" l="1"/>
  <c r="J127" i="102"/>
  <c r="K127" i="102" s="1"/>
  <c r="L127" i="102" s="1"/>
  <c r="I105" i="106"/>
  <c r="I111" i="104"/>
  <c r="J111" i="104" s="1"/>
  <c r="K111" i="104" s="1"/>
  <c r="L111" i="104" s="1"/>
  <c r="I110" i="103"/>
  <c r="J110" i="103" s="1"/>
  <c r="K110" i="103" s="1"/>
  <c r="L110" i="103" s="1"/>
  <c r="L104" i="87"/>
  <c r="J105" i="87"/>
  <c r="K105" i="87" s="1"/>
  <c r="I129" i="102" l="1"/>
  <c r="J128" i="102"/>
  <c r="K128" i="102" s="1"/>
  <c r="L128" i="102" s="1"/>
  <c r="I106" i="106"/>
  <c r="I112" i="104"/>
  <c r="J112" i="104" s="1"/>
  <c r="K112" i="104" s="1"/>
  <c r="L112" i="104" s="1"/>
  <c r="I111" i="103"/>
  <c r="J111" i="103" s="1"/>
  <c r="K111" i="103" s="1"/>
  <c r="L111" i="103" s="1"/>
  <c r="L105" i="87"/>
  <c r="J106" i="87"/>
  <c r="K106" i="87" s="1"/>
  <c r="I130" i="102" l="1"/>
  <c r="J129" i="102"/>
  <c r="K129" i="102" s="1"/>
  <c r="L129" i="102" s="1"/>
  <c r="I107" i="106"/>
  <c r="I113" i="104"/>
  <c r="J113" i="104" s="1"/>
  <c r="K113" i="104" s="1"/>
  <c r="L113" i="104" s="1"/>
  <c r="I112" i="103"/>
  <c r="J112" i="103" s="1"/>
  <c r="K112" i="103" s="1"/>
  <c r="L112" i="103" s="1"/>
  <c r="L106" i="87"/>
  <c r="J107" i="87"/>
  <c r="K107" i="87" s="1"/>
  <c r="I131" i="102" l="1"/>
  <c r="J130" i="102"/>
  <c r="K130" i="102" s="1"/>
  <c r="L130" i="102" s="1"/>
  <c r="I108" i="106"/>
  <c r="I114" i="104"/>
  <c r="J114" i="104" s="1"/>
  <c r="K114" i="104" s="1"/>
  <c r="L114" i="104" s="1"/>
  <c r="I113" i="103"/>
  <c r="J113" i="103" s="1"/>
  <c r="K113" i="103" s="1"/>
  <c r="L113" i="103" s="1"/>
  <c r="L107" i="87"/>
  <c r="J108" i="87"/>
  <c r="K108" i="87" s="1"/>
  <c r="I132" i="102" l="1"/>
  <c r="J131" i="102"/>
  <c r="K131" i="102" s="1"/>
  <c r="L131" i="102" s="1"/>
  <c r="I109" i="106"/>
  <c r="I115" i="104"/>
  <c r="J115" i="104" s="1"/>
  <c r="K115" i="104" s="1"/>
  <c r="L115" i="104" s="1"/>
  <c r="I114" i="103"/>
  <c r="J114" i="103" s="1"/>
  <c r="K114" i="103" s="1"/>
  <c r="L114" i="103" s="1"/>
  <c r="L108" i="87"/>
  <c r="J109" i="87"/>
  <c r="K109" i="87" s="1"/>
  <c r="I133" i="102" l="1"/>
  <c r="J132" i="102"/>
  <c r="K132" i="102" s="1"/>
  <c r="L132" i="102" s="1"/>
  <c r="I110" i="106"/>
  <c r="I116" i="104"/>
  <c r="J116" i="104" s="1"/>
  <c r="K116" i="104" s="1"/>
  <c r="L116" i="104" s="1"/>
  <c r="I115" i="103"/>
  <c r="J115" i="103" s="1"/>
  <c r="K115" i="103" s="1"/>
  <c r="L115" i="103" s="1"/>
  <c r="L109" i="87"/>
  <c r="J110" i="87"/>
  <c r="K110" i="87" s="1"/>
  <c r="I134" i="102" l="1"/>
  <c r="J133" i="102"/>
  <c r="K133" i="102" s="1"/>
  <c r="L133" i="102" s="1"/>
  <c r="I111" i="106"/>
  <c r="I117" i="104"/>
  <c r="J117" i="104" s="1"/>
  <c r="K117" i="104" s="1"/>
  <c r="L117" i="104" s="1"/>
  <c r="I116" i="103"/>
  <c r="J116" i="103" s="1"/>
  <c r="K116" i="103" s="1"/>
  <c r="L116" i="103" s="1"/>
  <c r="L110" i="87"/>
  <c r="J111" i="87"/>
  <c r="K111" i="87" s="1"/>
  <c r="I135" i="102" l="1"/>
  <c r="J134" i="102"/>
  <c r="K134" i="102" s="1"/>
  <c r="L134" i="102" s="1"/>
  <c r="I112" i="106"/>
  <c r="I118" i="104"/>
  <c r="J118" i="104" s="1"/>
  <c r="K118" i="104" s="1"/>
  <c r="L118" i="104" s="1"/>
  <c r="I117" i="103"/>
  <c r="J117" i="103" s="1"/>
  <c r="K117" i="103" s="1"/>
  <c r="L117" i="103" s="1"/>
  <c r="L111" i="87"/>
  <c r="J112" i="87"/>
  <c r="K112" i="87" s="1"/>
  <c r="I136" i="102" l="1"/>
  <c r="J135" i="102"/>
  <c r="K135" i="102" s="1"/>
  <c r="L135" i="102" s="1"/>
  <c r="I113" i="106"/>
  <c r="I119" i="104"/>
  <c r="J119" i="104" s="1"/>
  <c r="K119" i="104" s="1"/>
  <c r="L119" i="104" s="1"/>
  <c r="I118" i="103"/>
  <c r="J118" i="103" s="1"/>
  <c r="K118" i="103" s="1"/>
  <c r="L118" i="103" s="1"/>
  <c r="L112" i="87"/>
  <c r="J113" i="87"/>
  <c r="K113" i="87" s="1"/>
  <c r="I137" i="102" l="1"/>
  <c r="J136" i="102"/>
  <c r="K136" i="102" s="1"/>
  <c r="L136" i="102" s="1"/>
  <c r="I114" i="106"/>
  <c r="I120" i="104"/>
  <c r="J120" i="104" s="1"/>
  <c r="K120" i="104" s="1"/>
  <c r="L120" i="104" s="1"/>
  <c r="I119" i="103"/>
  <c r="J119" i="103" s="1"/>
  <c r="K119" i="103" s="1"/>
  <c r="L119" i="103" s="1"/>
  <c r="L113" i="87"/>
  <c r="J114" i="87"/>
  <c r="K114" i="87" s="1"/>
  <c r="I138" i="102" l="1"/>
  <c r="J137" i="102"/>
  <c r="K137" i="102" s="1"/>
  <c r="L137" i="102" s="1"/>
  <c r="I115" i="106"/>
  <c r="I121" i="104"/>
  <c r="J121" i="104" s="1"/>
  <c r="K121" i="104" s="1"/>
  <c r="L121" i="104" s="1"/>
  <c r="I120" i="103"/>
  <c r="J120" i="103" s="1"/>
  <c r="K120" i="103" s="1"/>
  <c r="L120" i="103" s="1"/>
  <c r="L114" i="87"/>
  <c r="J115" i="87"/>
  <c r="K115" i="87" s="1"/>
  <c r="I139" i="102" l="1"/>
  <c r="J138" i="102"/>
  <c r="K138" i="102" s="1"/>
  <c r="L138" i="102" s="1"/>
  <c r="I116" i="106"/>
  <c r="I122" i="104"/>
  <c r="J122" i="104" s="1"/>
  <c r="K122" i="104" s="1"/>
  <c r="L122" i="104" s="1"/>
  <c r="I121" i="103"/>
  <c r="J121" i="103" s="1"/>
  <c r="K121" i="103" s="1"/>
  <c r="L121" i="103" s="1"/>
  <c r="L115" i="87"/>
  <c r="J116" i="87"/>
  <c r="K116" i="87" s="1"/>
  <c r="I140" i="102" l="1"/>
  <c r="J139" i="102"/>
  <c r="K139" i="102" s="1"/>
  <c r="L139" i="102" s="1"/>
  <c r="I117" i="106"/>
  <c r="I123" i="104"/>
  <c r="J123" i="104" s="1"/>
  <c r="K123" i="104" s="1"/>
  <c r="L123" i="104" s="1"/>
  <c r="I122" i="103"/>
  <c r="J122" i="103" s="1"/>
  <c r="K122" i="103" s="1"/>
  <c r="L122" i="103" s="1"/>
  <c r="L116" i="87"/>
  <c r="J117" i="87"/>
  <c r="K117" i="87" s="1"/>
  <c r="I141" i="102" l="1"/>
  <c r="J140" i="102"/>
  <c r="K140" i="102" s="1"/>
  <c r="L140" i="102" s="1"/>
  <c r="I118" i="106"/>
  <c r="I124" i="104"/>
  <c r="J124" i="104" s="1"/>
  <c r="K124" i="104" s="1"/>
  <c r="L124" i="104" s="1"/>
  <c r="I123" i="103"/>
  <c r="J123" i="103" s="1"/>
  <c r="K123" i="103" s="1"/>
  <c r="L123" i="103" s="1"/>
  <c r="L117" i="87"/>
  <c r="J118" i="87"/>
  <c r="K118" i="87" s="1"/>
  <c r="I142" i="102" l="1"/>
  <c r="J141" i="102"/>
  <c r="K141" i="102" s="1"/>
  <c r="L141" i="102" s="1"/>
  <c r="I119" i="106"/>
  <c r="I125" i="104"/>
  <c r="J125" i="104" s="1"/>
  <c r="K125" i="104" s="1"/>
  <c r="L125" i="104" s="1"/>
  <c r="I124" i="103"/>
  <c r="J124" i="103" s="1"/>
  <c r="K124" i="103" s="1"/>
  <c r="L124" i="103" s="1"/>
  <c r="L118" i="87"/>
  <c r="J119" i="87"/>
  <c r="K119" i="87" s="1"/>
  <c r="I143" i="102" l="1"/>
  <c r="J142" i="102"/>
  <c r="K142" i="102" s="1"/>
  <c r="L142" i="102" s="1"/>
  <c r="I120" i="106"/>
  <c r="I126" i="104"/>
  <c r="J126" i="104" s="1"/>
  <c r="K126" i="104" s="1"/>
  <c r="L126" i="104" s="1"/>
  <c r="I125" i="103"/>
  <c r="J125" i="103" s="1"/>
  <c r="K125" i="103" s="1"/>
  <c r="L125" i="103" s="1"/>
  <c r="L119" i="87"/>
  <c r="J120" i="87"/>
  <c r="K120" i="87" s="1"/>
  <c r="I144" i="102" l="1"/>
  <c r="J143" i="102"/>
  <c r="K143" i="102" s="1"/>
  <c r="L143" i="102" s="1"/>
  <c r="I121" i="106"/>
  <c r="I127" i="104"/>
  <c r="J127" i="104" s="1"/>
  <c r="K127" i="104" s="1"/>
  <c r="L127" i="104" s="1"/>
  <c r="I126" i="103"/>
  <c r="J126" i="103" s="1"/>
  <c r="K126" i="103" s="1"/>
  <c r="L126" i="103" s="1"/>
  <c r="L120" i="87"/>
  <c r="J121" i="87"/>
  <c r="K121" i="87" s="1"/>
  <c r="I145" i="102" l="1"/>
  <c r="J144" i="102"/>
  <c r="K144" i="102" s="1"/>
  <c r="L144" i="102" s="1"/>
  <c r="I122" i="106"/>
  <c r="I128" i="104"/>
  <c r="J128" i="104" s="1"/>
  <c r="K128" i="104" s="1"/>
  <c r="L128" i="104" s="1"/>
  <c r="I127" i="103"/>
  <c r="J127" i="103" s="1"/>
  <c r="K127" i="103" s="1"/>
  <c r="L127" i="103" s="1"/>
  <c r="L121" i="87"/>
  <c r="J122" i="87"/>
  <c r="K122" i="87" s="1"/>
  <c r="I146" i="102" l="1"/>
  <c r="J146" i="102" s="1"/>
  <c r="J145" i="102"/>
  <c r="K145" i="102" s="1"/>
  <c r="L145" i="102" s="1"/>
  <c r="I123" i="106"/>
  <c r="I129" i="104"/>
  <c r="J129" i="104" s="1"/>
  <c r="K129" i="104" s="1"/>
  <c r="L129" i="104" s="1"/>
  <c r="I128" i="103"/>
  <c r="J128" i="103" s="1"/>
  <c r="K128" i="103" s="1"/>
  <c r="L128" i="103" s="1"/>
  <c r="L122" i="87"/>
  <c r="J123" i="87"/>
  <c r="K123" i="87" s="1"/>
  <c r="K146" i="102" l="1"/>
  <c r="J147" i="102"/>
  <c r="G3" i="107" s="1"/>
  <c r="I124" i="106"/>
  <c r="I130" i="104"/>
  <c r="J130" i="104" s="1"/>
  <c r="K130" i="104" s="1"/>
  <c r="L130" i="104" s="1"/>
  <c r="I129" i="103"/>
  <c r="J129" i="103" s="1"/>
  <c r="K129" i="103" s="1"/>
  <c r="L129" i="103" s="1"/>
  <c r="L123" i="87"/>
  <c r="J124" i="87"/>
  <c r="K124" i="87" s="1"/>
  <c r="L146" i="102" l="1"/>
  <c r="K147" i="102"/>
  <c r="H3" i="107" s="1"/>
  <c r="I125" i="106"/>
  <c r="I131" i="104"/>
  <c r="J131" i="104" s="1"/>
  <c r="K131" i="104" s="1"/>
  <c r="L131" i="104" s="1"/>
  <c r="I130" i="103"/>
  <c r="J130" i="103" s="1"/>
  <c r="K130" i="103" s="1"/>
  <c r="L130" i="103" s="1"/>
  <c r="L124" i="87"/>
  <c r="J125" i="87"/>
  <c r="K125" i="87" s="1"/>
  <c r="I126" i="106" l="1"/>
  <c r="I132" i="104"/>
  <c r="J132" i="104" s="1"/>
  <c r="K132" i="104" s="1"/>
  <c r="L132" i="104" s="1"/>
  <c r="I131" i="103"/>
  <c r="J131" i="103" s="1"/>
  <c r="K131" i="103" s="1"/>
  <c r="L131" i="103" s="1"/>
  <c r="L125" i="87"/>
  <c r="J126" i="87"/>
  <c r="K126" i="87" s="1"/>
  <c r="I127" i="106" l="1"/>
  <c r="I133" i="104"/>
  <c r="J133" i="104" s="1"/>
  <c r="K133" i="104" s="1"/>
  <c r="L133" i="104" s="1"/>
  <c r="I132" i="103"/>
  <c r="J132" i="103" s="1"/>
  <c r="K132" i="103" s="1"/>
  <c r="L132" i="103" s="1"/>
  <c r="L126" i="87"/>
  <c r="J127" i="87"/>
  <c r="K127" i="87" s="1"/>
  <c r="I128" i="106" l="1"/>
  <c r="I134" i="104"/>
  <c r="J134" i="104" s="1"/>
  <c r="K134" i="104" s="1"/>
  <c r="L134" i="104" s="1"/>
  <c r="I133" i="103"/>
  <c r="J133" i="103" s="1"/>
  <c r="K133" i="103" s="1"/>
  <c r="L133" i="103" s="1"/>
  <c r="L127" i="87"/>
  <c r="J128" i="87"/>
  <c r="K128" i="87" s="1"/>
  <c r="I129" i="106" l="1"/>
  <c r="I135" i="104"/>
  <c r="J135" i="104" s="1"/>
  <c r="K135" i="104" s="1"/>
  <c r="L135" i="104" s="1"/>
  <c r="I134" i="103"/>
  <c r="J134" i="103" s="1"/>
  <c r="K134" i="103" s="1"/>
  <c r="L134" i="103" s="1"/>
  <c r="L128" i="87"/>
  <c r="J129" i="87"/>
  <c r="K129" i="87" s="1"/>
  <c r="I130" i="106" l="1"/>
  <c r="I136" i="104"/>
  <c r="J136" i="104" s="1"/>
  <c r="K136" i="104" s="1"/>
  <c r="L136" i="104" s="1"/>
  <c r="I135" i="103"/>
  <c r="J135" i="103" s="1"/>
  <c r="K135" i="103" s="1"/>
  <c r="L135" i="103" s="1"/>
  <c r="L129" i="87"/>
  <c r="J130" i="87"/>
  <c r="K130" i="87" s="1"/>
  <c r="I131" i="106" l="1"/>
  <c r="I137" i="104"/>
  <c r="J137" i="104" s="1"/>
  <c r="K137" i="104" s="1"/>
  <c r="L137" i="104" s="1"/>
  <c r="I136" i="103"/>
  <c r="J136" i="103" s="1"/>
  <c r="K136" i="103" s="1"/>
  <c r="L136" i="103" s="1"/>
  <c r="L130" i="87"/>
  <c r="J131" i="87"/>
  <c r="K131" i="87" s="1"/>
  <c r="I132" i="106" l="1"/>
  <c r="I138" i="104"/>
  <c r="J138" i="104" s="1"/>
  <c r="K138" i="104" s="1"/>
  <c r="L138" i="104" s="1"/>
  <c r="I137" i="103"/>
  <c r="J137" i="103" s="1"/>
  <c r="K137" i="103" s="1"/>
  <c r="L137" i="103" s="1"/>
  <c r="L131" i="87"/>
  <c r="J132" i="87"/>
  <c r="K132" i="87" s="1"/>
  <c r="I133" i="106" l="1"/>
  <c r="I139" i="104"/>
  <c r="J139" i="104" s="1"/>
  <c r="K139" i="104" s="1"/>
  <c r="L139" i="104" s="1"/>
  <c r="I138" i="103"/>
  <c r="J138" i="103" s="1"/>
  <c r="K138" i="103" s="1"/>
  <c r="L138" i="103" s="1"/>
  <c r="L132" i="87"/>
  <c r="J133" i="87"/>
  <c r="K133" i="87" s="1"/>
  <c r="I134" i="106" l="1"/>
  <c r="I140" i="104"/>
  <c r="J140" i="104" s="1"/>
  <c r="K140" i="104" s="1"/>
  <c r="L140" i="104" s="1"/>
  <c r="I139" i="103"/>
  <c r="J139" i="103" s="1"/>
  <c r="K139" i="103" s="1"/>
  <c r="L139" i="103" s="1"/>
  <c r="L133" i="87"/>
  <c r="J134" i="87"/>
  <c r="K134" i="87" s="1"/>
  <c r="I135" i="106" l="1"/>
  <c r="I141" i="104"/>
  <c r="J141" i="104" s="1"/>
  <c r="K141" i="104" s="1"/>
  <c r="L141" i="104" s="1"/>
  <c r="I140" i="103"/>
  <c r="J140" i="103" s="1"/>
  <c r="K140" i="103" s="1"/>
  <c r="L140" i="103" s="1"/>
  <c r="L134" i="87"/>
  <c r="J135" i="87"/>
  <c r="K135" i="87" s="1"/>
  <c r="I136" i="106" l="1"/>
  <c r="I142" i="104"/>
  <c r="J142" i="104" s="1"/>
  <c r="K142" i="104" s="1"/>
  <c r="L142" i="104" s="1"/>
  <c r="I141" i="103"/>
  <c r="J141" i="103" s="1"/>
  <c r="K141" i="103" s="1"/>
  <c r="L141" i="103" s="1"/>
  <c r="L135" i="87"/>
  <c r="J136" i="87"/>
  <c r="K136" i="87" s="1"/>
  <c r="I137" i="106" l="1"/>
  <c r="I143" i="104"/>
  <c r="J143" i="104" s="1"/>
  <c r="K143" i="104" s="1"/>
  <c r="L143" i="104" s="1"/>
  <c r="I142" i="103"/>
  <c r="J142" i="103" s="1"/>
  <c r="K142" i="103" s="1"/>
  <c r="L142" i="103" s="1"/>
  <c r="L136" i="87"/>
  <c r="J137" i="87"/>
  <c r="K137" i="87" s="1"/>
  <c r="I138" i="106" l="1"/>
  <c r="I144" i="104"/>
  <c r="J144" i="104" s="1"/>
  <c r="K144" i="104" s="1"/>
  <c r="L144" i="104" s="1"/>
  <c r="I143" i="103"/>
  <c r="J143" i="103" s="1"/>
  <c r="K143" i="103" s="1"/>
  <c r="L143" i="103" s="1"/>
  <c r="L137" i="87"/>
  <c r="J138" i="87"/>
  <c r="K138" i="87" s="1"/>
  <c r="I139" i="106" l="1"/>
  <c r="I145" i="104"/>
  <c r="J145" i="104" s="1"/>
  <c r="K145" i="104" s="1"/>
  <c r="L145" i="104" s="1"/>
  <c r="I144" i="103"/>
  <c r="J144" i="103" s="1"/>
  <c r="K144" i="103" s="1"/>
  <c r="L144" i="103" s="1"/>
  <c r="L138" i="87"/>
  <c r="J139" i="87"/>
  <c r="K139" i="87" s="1"/>
  <c r="I140" i="106" l="1"/>
  <c r="I146" i="104"/>
  <c r="J146" i="104" s="1"/>
  <c r="K146" i="104" s="1"/>
  <c r="L146" i="104" s="1"/>
  <c r="I145" i="103"/>
  <c r="J145" i="103" s="1"/>
  <c r="K145" i="103" s="1"/>
  <c r="L145" i="103" s="1"/>
  <c r="L139" i="87"/>
  <c r="J140" i="87"/>
  <c r="K140" i="87" s="1"/>
  <c r="I141" i="106" l="1"/>
  <c r="I147" i="104"/>
  <c r="J147" i="104" s="1"/>
  <c r="K147" i="104" s="1"/>
  <c r="L147" i="104" s="1"/>
  <c r="I146" i="103"/>
  <c r="J146" i="103" s="1"/>
  <c r="K146" i="103" s="1"/>
  <c r="L146" i="103" s="1"/>
  <c r="L140" i="87"/>
  <c r="J141" i="87"/>
  <c r="K141" i="87" s="1"/>
  <c r="I142" i="106" l="1"/>
  <c r="I148" i="104"/>
  <c r="J148" i="104" s="1"/>
  <c r="K148" i="104" s="1"/>
  <c r="L148" i="104" s="1"/>
  <c r="I147" i="103"/>
  <c r="J147" i="103" s="1"/>
  <c r="K147" i="103" s="1"/>
  <c r="L147" i="103" s="1"/>
  <c r="L141" i="87"/>
  <c r="J142" i="87"/>
  <c r="K142" i="87" s="1"/>
  <c r="I143" i="106" l="1"/>
  <c r="I149" i="104"/>
  <c r="J149" i="104" s="1"/>
  <c r="K149" i="104" s="1"/>
  <c r="L149" i="104" s="1"/>
  <c r="I148" i="103"/>
  <c r="J148" i="103" s="1"/>
  <c r="K148" i="103" s="1"/>
  <c r="L148" i="103" s="1"/>
  <c r="L142" i="87"/>
  <c r="J143" i="87"/>
  <c r="K143" i="87" s="1"/>
  <c r="I144" i="106" l="1"/>
  <c r="I150" i="104"/>
  <c r="J150" i="104" s="1"/>
  <c r="K150" i="104" s="1"/>
  <c r="L150" i="104" s="1"/>
  <c r="I149" i="103"/>
  <c r="J149" i="103" s="1"/>
  <c r="K149" i="103" s="1"/>
  <c r="L149" i="103" s="1"/>
  <c r="L143" i="87"/>
  <c r="J144" i="87"/>
  <c r="K144" i="87" s="1"/>
  <c r="I145" i="106" l="1"/>
  <c r="I151" i="104"/>
  <c r="J151" i="104" s="1"/>
  <c r="K151" i="104" s="1"/>
  <c r="L151" i="104" s="1"/>
  <c r="I150" i="103"/>
  <c r="J150" i="103" s="1"/>
  <c r="K150" i="103" s="1"/>
  <c r="L150" i="103" s="1"/>
  <c r="L144" i="87"/>
  <c r="J145" i="87"/>
  <c r="K145" i="87" s="1"/>
  <c r="I146" i="106" l="1"/>
  <c r="I152" i="104"/>
  <c r="J152" i="104" s="1"/>
  <c r="K152" i="104" s="1"/>
  <c r="L152" i="104" s="1"/>
  <c r="I151" i="103"/>
  <c r="J151" i="103" s="1"/>
  <c r="K151" i="103" s="1"/>
  <c r="L151" i="103" s="1"/>
  <c r="L145" i="87"/>
  <c r="J146" i="87"/>
  <c r="K146" i="87" s="1"/>
  <c r="I153" i="104" l="1"/>
  <c r="J153" i="104" s="1"/>
  <c r="K153" i="104" s="1"/>
  <c r="L153" i="104" s="1"/>
  <c r="I152" i="103"/>
  <c r="J152" i="103" s="1"/>
  <c r="K152" i="103" s="1"/>
  <c r="L152" i="103" s="1"/>
  <c r="L146" i="87"/>
  <c r="J147" i="87"/>
  <c r="K147" i="87" s="1"/>
  <c r="I154" i="104" l="1"/>
  <c r="J154" i="104" s="1"/>
  <c r="K154" i="104" s="1"/>
  <c r="L154" i="104" s="1"/>
  <c r="I153" i="103"/>
  <c r="J153" i="103" s="1"/>
  <c r="K153" i="103" s="1"/>
  <c r="L153" i="103" s="1"/>
  <c r="L147" i="87"/>
  <c r="J148" i="87"/>
  <c r="K148" i="87" s="1"/>
  <c r="I155" i="104" l="1"/>
  <c r="J155" i="104" s="1"/>
  <c r="K155" i="104" s="1"/>
  <c r="L155" i="104" s="1"/>
  <c r="I154" i="103"/>
  <c r="J154" i="103" s="1"/>
  <c r="K154" i="103" s="1"/>
  <c r="L154" i="103" s="1"/>
  <c r="L148" i="87"/>
  <c r="J149" i="87"/>
  <c r="K149" i="87" s="1"/>
  <c r="I156" i="104" l="1"/>
  <c r="J156" i="104" s="1"/>
  <c r="K156" i="104" s="1"/>
  <c r="L156" i="104" s="1"/>
  <c r="I155" i="103"/>
  <c r="J155" i="103" s="1"/>
  <c r="K155" i="103" s="1"/>
  <c r="L155" i="103" s="1"/>
  <c r="L149" i="87"/>
  <c r="J150" i="87"/>
  <c r="K150" i="87" s="1"/>
  <c r="I157" i="104" l="1"/>
  <c r="J157" i="104" s="1"/>
  <c r="K157" i="104" s="1"/>
  <c r="L157" i="104" s="1"/>
  <c r="I156" i="103"/>
  <c r="J156" i="103" s="1"/>
  <c r="K156" i="103" s="1"/>
  <c r="L156" i="103" s="1"/>
  <c r="L150" i="87"/>
  <c r="J151" i="87"/>
  <c r="K151" i="87" s="1"/>
  <c r="I158" i="104" l="1"/>
  <c r="J158" i="104" s="1"/>
  <c r="K158" i="104" s="1"/>
  <c r="L158" i="104" s="1"/>
  <c r="I157" i="103"/>
  <c r="J157" i="103" s="1"/>
  <c r="K157" i="103" s="1"/>
  <c r="L157" i="103" s="1"/>
  <c r="L151" i="87"/>
  <c r="J152" i="87"/>
  <c r="K152" i="87" s="1"/>
  <c r="I159" i="104" l="1"/>
  <c r="J159" i="104" s="1"/>
  <c r="K159" i="104" s="1"/>
  <c r="L159" i="104" s="1"/>
  <c r="I158" i="103"/>
  <c r="J158" i="103" s="1"/>
  <c r="K158" i="103" s="1"/>
  <c r="L158" i="103" s="1"/>
  <c r="L152" i="87"/>
  <c r="J153" i="87"/>
  <c r="K153" i="87" s="1"/>
  <c r="I160" i="104" l="1"/>
  <c r="J160" i="104" s="1"/>
  <c r="K160" i="104" s="1"/>
  <c r="L160" i="104" s="1"/>
  <c r="I159" i="103"/>
  <c r="J159" i="103" s="1"/>
  <c r="K159" i="103" s="1"/>
  <c r="L159" i="103" s="1"/>
  <c r="L153" i="87"/>
  <c r="J154" i="87"/>
  <c r="K154" i="87" s="1"/>
  <c r="I161" i="104" l="1"/>
  <c r="J161" i="104" s="1"/>
  <c r="K161" i="104" s="1"/>
  <c r="L161" i="104" s="1"/>
  <c r="I160" i="103"/>
  <c r="J160" i="103" s="1"/>
  <c r="K160" i="103" s="1"/>
  <c r="L160" i="103" s="1"/>
  <c r="L154" i="87"/>
  <c r="J155" i="87"/>
  <c r="K155" i="87" s="1"/>
  <c r="I162" i="104" l="1"/>
  <c r="J162" i="104" s="1"/>
  <c r="K162" i="104" s="1"/>
  <c r="L162" i="104" s="1"/>
  <c r="I161" i="103"/>
  <c r="J161" i="103" s="1"/>
  <c r="K161" i="103" s="1"/>
  <c r="L161" i="103" s="1"/>
  <c r="L155" i="87"/>
  <c r="J156" i="87"/>
  <c r="K156" i="87" s="1"/>
  <c r="I163" i="104" l="1"/>
  <c r="J163" i="104" s="1"/>
  <c r="K163" i="104" s="1"/>
  <c r="L163" i="104" s="1"/>
  <c r="I162" i="103"/>
  <c r="J162" i="103" s="1"/>
  <c r="K162" i="103" s="1"/>
  <c r="L162" i="103" s="1"/>
  <c r="L156" i="87"/>
  <c r="J157" i="87"/>
  <c r="K157" i="87" s="1"/>
  <c r="I164" i="104" l="1"/>
  <c r="J164" i="104" s="1"/>
  <c r="K164" i="104" s="1"/>
  <c r="L164" i="104" s="1"/>
  <c r="I163" i="103"/>
  <c r="J163" i="103" s="1"/>
  <c r="K163" i="103" s="1"/>
  <c r="L163" i="103" s="1"/>
  <c r="L157" i="87"/>
  <c r="J158" i="87"/>
  <c r="K158" i="87" s="1"/>
  <c r="I165" i="104" l="1"/>
  <c r="J165" i="104" s="1"/>
  <c r="K165" i="104" s="1"/>
  <c r="L165" i="104" s="1"/>
  <c r="I164" i="103"/>
  <c r="J164" i="103" s="1"/>
  <c r="K164" i="103" s="1"/>
  <c r="L164" i="103" s="1"/>
  <c r="L158" i="87"/>
  <c r="J159" i="87"/>
  <c r="K159" i="87" s="1"/>
  <c r="I166" i="104" l="1"/>
  <c r="J166" i="104" s="1"/>
  <c r="K166" i="104" s="1"/>
  <c r="L166" i="104" s="1"/>
  <c r="I165" i="103"/>
  <c r="J165" i="103" s="1"/>
  <c r="K165" i="103" s="1"/>
  <c r="L165" i="103" s="1"/>
  <c r="L159" i="87"/>
  <c r="J160" i="87"/>
  <c r="K160" i="87" s="1"/>
  <c r="I167" i="104" l="1"/>
  <c r="J167" i="104" s="1"/>
  <c r="K167" i="104" s="1"/>
  <c r="L167" i="104" s="1"/>
  <c r="I166" i="103"/>
  <c r="J166" i="103" s="1"/>
  <c r="K166" i="103" s="1"/>
  <c r="L166" i="103" s="1"/>
  <c r="L160" i="87"/>
  <c r="J161" i="87"/>
  <c r="K161" i="87" s="1"/>
  <c r="I168" i="104" l="1"/>
  <c r="J168" i="104" s="1"/>
  <c r="K168" i="104" s="1"/>
  <c r="L168" i="104" s="1"/>
  <c r="I167" i="103"/>
  <c r="J167" i="103" s="1"/>
  <c r="K167" i="103" s="1"/>
  <c r="L167" i="103" s="1"/>
  <c r="L161" i="87"/>
  <c r="J162" i="87"/>
  <c r="K162" i="87" s="1"/>
  <c r="I169" i="104" l="1"/>
  <c r="J169" i="104" s="1"/>
  <c r="K169" i="104" s="1"/>
  <c r="L169" i="104" s="1"/>
  <c r="I168" i="103"/>
  <c r="J168" i="103" s="1"/>
  <c r="K168" i="103" s="1"/>
  <c r="L168" i="103" s="1"/>
  <c r="L162" i="87"/>
  <c r="J163" i="87"/>
  <c r="K163" i="87" s="1"/>
  <c r="I170" i="104" l="1"/>
  <c r="J170" i="104" s="1"/>
  <c r="K170" i="104" s="1"/>
  <c r="L170" i="104" s="1"/>
  <c r="I169" i="103"/>
  <c r="J169" i="103" s="1"/>
  <c r="K169" i="103" s="1"/>
  <c r="L169" i="103" s="1"/>
  <c r="L163" i="87"/>
  <c r="J164" i="87"/>
  <c r="K164" i="87" s="1"/>
  <c r="I171" i="104" l="1"/>
  <c r="J171" i="104" s="1"/>
  <c r="K171" i="104" s="1"/>
  <c r="L171" i="104" s="1"/>
  <c r="I170" i="103"/>
  <c r="J170" i="103" s="1"/>
  <c r="K170" i="103" s="1"/>
  <c r="L170" i="103" s="1"/>
  <c r="L164" i="87"/>
  <c r="J165" i="87"/>
  <c r="K165" i="87" s="1"/>
  <c r="I172" i="104" l="1"/>
  <c r="J172" i="104" s="1"/>
  <c r="K172" i="104" s="1"/>
  <c r="L172" i="104" s="1"/>
  <c r="I171" i="103"/>
  <c r="J171" i="103" s="1"/>
  <c r="K171" i="103" s="1"/>
  <c r="L171" i="103" s="1"/>
  <c r="L165" i="87"/>
  <c r="J166" i="87"/>
  <c r="K166" i="87" s="1"/>
  <c r="I173" i="104" l="1"/>
  <c r="J173" i="104" s="1"/>
  <c r="K173" i="104" s="1"/>
  <c r="L173" i="104" s="1"/>
  <c r="I172" i="103"/>
  <c r="J172" i="103" s="1"/>
  <c r="K172" i="103" s="1"/>
  <c r="L172" i="103" s="1"/>
  <c r="L166" i="87"/>
  <c r="J167" i="87"/>
  <c r="K167" i="87" s="1"/>
  <c r="I174" i="104" l="1"/>
  <c r="J174" i="104" s="1"/>
  <c r="K174" i="104" s="1"/>
  <c r="L174" i="104" s="1"/>
  <c r="I173" i="103"/>
  <c r="J173" i="103" s="1"/>
  <c r="K173" i="103" s="1"/>
  <c r="L173" i="103" s="1"/>
  <c r="L167" i="87"/>
  <c r="J168" i="87"/>
  <c r="K168" i="87" s="1"/>
  <c r="I175" i="104" l="1"/>
  <c r="J175" i="104" s="1"/>
  <c r="K175" i="104" s="1"/>
  <c r="L175" i="104" s="1"/>
  <c r="I174" i="103"/>
  <c r="J174" i="103" s="1"/>
  <c r="K174" i="103" s="1"/>
  <c r="L174" i="103" s="1"/>
  <c r="L168" i="87"/>
  <c r="J169" i="87"/>
  <c r="K169" i="87" s="1"/>
  <c r="I176" i="104" l="1"/>
  <c r="J176" i="104" s="1"/>
  <c r="K176" i="104" s="1"/>
  <c r="L176" i="104" s="1"/>
  <c r="I175" i="103"/>
  <c r="J175" i="103" s="1"/>
  <c r="K175" i="103" s="1"/>
  <c r="L175" i="103" s="1"/>
  <c r="L169" i="87"/>
  <c r="J170" i="87"/>
  <c r="K170" i="87" s="1"/>
  <c r="I177" i="104" l="1"/>
  <c r="J177" i="104" s="1"/>
  <c r="K177" i="104" s="1"/>
  <c r="L177" i="104" s="1"/>
  <c r="I176" i="103"/>
  <c r="J176" i="103" s="1"/>
  <c r="K176" i="103" s="1"/>
  <c r="L176" i="103" s="1"/>
  <c r="L170" i="87"/>
  <c r="J171" i="87"/>
  <c r="K171" i="87" s="1"/>
  <c r="I178" i="104" l="1"/>
  <c r="J178" i="104" s="1"/>
  <c r="K178" i="104" s="1"/>
  <c r="L178" i="104" s="1"/>
  <c r="I177" i="103"/>
  <c r="J177" i="103" s="1"/>
  <c r="K177" i="103" s="1"/>
  <c r="L177" i="103" s="1"/>
  <c r="L171" i="87"/>
  <c r="J172" i="87"/>
  <c r="K172" i="87" s="1"/>
  <c r="I179" i="104" l="1"/>
  <c r="J179" i="104" s="1"/>
  <c r="K179" i="104" s="1"/>
  <c r="L179" i="104" s="1"/>
  <c r="I178" i="103"/>
  <c r="J178" i="103" s="1"/>
  <c r="K178" i="103" s="1"/>
  <c r="L178" i="103" s="1"/>
  <c r="L172" i="87"/>
  <c r="J173" i="87"/>
  <c r="K173" i="87" s="1"/>
  <c r="I180" i="104" l="1"/>
  <c r="J180" i="104" s="1"/>
  <c r="K180" i="104" s="1"/>
  <c r="L180" i="104" s="1"/>
  <c r="I179" i="103"/>
  <c r="J179" i="103" s="1"/>
  <c r="K179" i="103" s="1"/>
  <c r="L179" i="103" s="1"/>
  <c r="L173" i="87"/>
  <c r="J174" i="87"/>
  <c r="K174" i="87" s="1"/>
  <c r="I181" i="104" l="1"/>
  <c r="J181" i="104" s="1"/>
  <c r="K181" i="104" s="1"/>
  <c r="L181" i="104" s="1"/>
  <c r="I180" i="103"/>
  <c r="J180" i="103" s="1"/>
  <c r="K180" i="103" s="1"/>
  <c r="L180" i="103" s="1"/>
  <c r="L174" i="87"/>
  <c r="J175" i="87"/>
  <c r="K175" i="87" s="1"/>
  <c r="I182" i="104" l="1"/>
  <c r="J182" i="104" s="1"/>
  <c r="K182" i="104" s="1"/>
  <c r="L182" i="104" s="1"/>
  <c r="I181" i="103"/>
  <c r="J181" i="103" s="1"/>
  <c r="K181" i="103" s="1"/>
  <c r="L181" i="103" s="1"/>
  <c r="L175" i="87"/>
  <c r="J176" i="87"/>
  <c r="K176" i="87" s="1"/>
  <c r="I183" i="104" l="1"/>
  <c r="J183" i="104" s="1"/>
  <c r="K183" i="104" s="1"/>
  <c r="L183" i="104" s="1"/>
  <c r="I182" i="103"/>
  <c r="J182" i="103" s="1"/>
  <c r="K182" i="103" s="1"/>
  <c r="L182" i="103" s="1"/>
  <c r="L176" i="87"/>
  <c r="J177" i="87"/>
  <c r="K177" i="87" s="1"/>
  <c r="I184" i="104" l="1"/>
  <c r="J184" i="104" s="1"/>
  <c r="K184" i="104" s="1"/>
  <c r="L184" i="104" s="1"/>
  <c r="I183" i="103"/>
  <c r="J183" i="103" s="1"/>
  <c r="K183" i="103" s="1"/>
  <c r="L183" i="103" s="1"/>
  <c r="L177" i="87"/>
  <c r="J178" i="87"/>
  <c r="K178" i="87" s="1"/>
  <c r="I185" i="104" l="1"/>
  <c r="J185" i="104" s="1"/>
  <c r="K185" i="104" s="1"/>
  <c r="L185" i="104" s="1"/>
  <c r="I184" i="103"/>
  <c r="J184" i="103" s="1"/>
  <c r="K184" i="103" s="1"/>
  <c r="L184" i="103" s="1"/>
  <c r="L178" i="87"/>
  <c r="J179" i="87"/>
  <c r="K179" i="87" s="1"/>
  <c r="I186" i="104" l="1"/>
  <c r="J186" i="104" s="1"/>
  <c r="K186" i="104" s="1"/>
  <c r="L186" i="104" s="1"/>
  <c r="I185" i="103"/>
  <c r="J185" i="103" s="1"/>
  <c r="K185" i="103" s="1"/>
  <c r="L185" i="103" s="1"/>
  <c r="L179" i="87"/>
  <c r="J180" i="87"/>
  <c r="K180" i="87" s="1"/>
  <c r="I187" i="104" l="1"/>
  <c r="J187" i="104" s="1"/>
  <c r="K187" i="104" s="1"/>
  <c r="L187" i="104" s="1"/>
  <c r="I186" i="103"/>
  <c r="J186" i="103" s="1"/>
  <c r="K186" i="103" s="1"/>
  <c r="L186" i="103" s="1"/>
  <c r="L180" i="87"/>
  <c r="J181" i="87"/>
  <c r="K181" i="87" s="1"/>
  <c r="I188" i="104" l="1"/>
  <c r="J188" i="104" s="1"/>
  <c r="K188" i="104" s="1"/>
  <c r="L188" i="104" s="1"/>
  <c r="I187" i="103"/>
  <c r="J187" i="103" s="1"/>
  <c r="K187" i="103" s="1"/>
  <c r="L187" i="103" s="1"/>
  <c r="L181" i="87"/>
  <c r="J182" i="87"/>
  <c r="K182" i="87" s="1"/>
  <c r="I189" i="104" l="1"/>
  <c r="J189" i="104" s="1"/>
  <c r="K189" i="104" s="1"/>
  <c r="L189" i="104" s="1"/>
  <c r="I188" i="103"/>
  <c r="J188" i="103" s="1"/>
  <c r="K188" i="103" s="1"/>
  <c r="L188" i="103" s="1"/>
  <c r="L182" i="87"/>
  <c r="J183" i="87"/>
  <c r="K183" i="87" s="1"/>
  <c r="I190" i="104" l="1"/>
  <c r="J190" i="104" s="1"/>
  <c r="K190" i="104" s="1"/>
  <c r="L190" i="104" s="1"/>
  <c r="I189" i="103"/>
  <c r="J189" i="103" s="1"/>
  <c r="K189" i="103" s="1"/>
  <c r="L189" i="103" s="1"/>
  <c r="L183" i="87"/>
  <c r="J184" i="87"/>
  <c r="K184" i="87" s="1"/>
  <c r="I191" i="104" l="1"/>
  <c r="J191" i="104" s="1"/>
  <c r="K191" i="104" s="1"/>
  <c r="L191" i="104" s="1"/>
  <c r="I190" i="103"/>
  <c r="J190" i="103" s="1"/>
  <c r="K190" i="103" s="1"/>
  <c r="L190" i="103" s="1"/>
  <c r="L184" i="87"/>
  <c r="J185" i="87"/>
  <c r="K185" i="87" s="1"/>
  <c r="I192" i="104" l="1"/>
  <c r="J192" i="104" s="1"/>
  <c r="K192" i="104" s="1"/>
  <c r="L192" i="104" s="1"/>
  <c r="I191" i="103"/>
  <c r="J191" i="103" s="1"/>
  <c r="K191" i="103" s="1"/>
  <c r="L191" i="103" s="1"/>
  <c r="L185" i="87"/>
  <c r="J186" i="87"/>
  <c r="K186" i="87" s="1"/>
  <c r="I193" i="104" l="1"/>
  <c r="J193" i="104" s="1"/>
  <c r="K193" i="104" s="1"/>
  <c r="L193" i="104" s="1"/>
  <c r="I192" i="103"/>
  <c r="J192" i="103" s="1"/>
  <c r="K192" i="103" s="1"/>
  <c r="L192" i="103" s="1"/>
  <c r="L186" i="87"/>
  <c r="J187" i="87"/>
  <c r="K187" i="87" s="1"/>
  <c r="I194" i="104" l="1"/>
  <c r="J194" i="104" s="1"/>
  <c r="K194" i="104" s="1"/>
  <c r="L194" i="104" s="1"/>
  <c r="I193" i="103"/>
  <c r="J193" i="103" s="1"/>
  <c r="K193" i="103" s="1"/>
  <c r="L193" i="103" s="1"/>
  <c r="L187" i="87"/>
  <c r="J188" i="87"/>
  <c r="K188" i="87" s="1"/>
  <c r="I195" i="104" l="1"/>
  <c r="J195" i="104" s="1"/>
  <c r="K195" i="104" s="1"/>
  <c r="L195" i="104" s="1"/>
  <c r="I194" i="103"/>
  <c r="J194" i="103" s="1"/>
  <c r="K194" i="103" s="1"/>
  <c r="L194" i="103" s="1"/>
  <c r="L188" i="87"/>
  <c r="J189" i="87"/>
  <c r="K189" i="87" s="1"/>
  <c r="I196" i="104" l="1"/>
  <c r="J196" i="104" s="1"/>
  <c r="K196" i="104" s="1"/>
  <c r="L196" i="104" s="1"/>
  <c r="I195" i="103"/>
  <c r="J195" i="103" s="1"/>
  <c r="K195" i="103" s="1"/>
  <c r="L195" i="103" s="1"/>
  <c r="L189" i="87"/>
  <c r="J190" i="87"/>
  <c r="K190" i="87" s="1"/>
  <c r="I197" i="104" l="1"/>
  <c r="J197" i="104" s="1"/>
  <c r="K197" i="104" s="1"/>
  <c r="L197" i="104" s="1"/>
  <c r="I196" i="103"/>
  <c r="J196" i="103" s="1"/>
  <c r="K196" i="103" s="1"/>
  <c r="L196" i="103" s="1"/>
  <c r="L190" i="87"/>
  <c r="J191" i="87"/>
  <c r="K191" i="87" s="1"/>
  <c r="I198" i="104" l="1"/>
  <c r="J198" i="104" s="1"/>
  <c r="K198" i="104" s="1"/>
  <c r="L198" i="104" s="1"/>
  <c r="I197" i="103"/>
  <c r="J197" i="103" s="1"/>
  <c r="K197" i="103" s="1"/>
  <c r="L197" i="103" s="1"/>
  <c r="L191" i="87"/>
  <c r="J192" i="87"/>
  <c r="K192" i="87" s="1"/>
  <c r="I199" i="104" l="1"/>
  <c r="J199" i="104" s="1"/>
  <c r="K199" i="104" s="1"/>
  <c r="L199" i="104" s="1"/>
  <c r="I198" i="103"/>
  <c r="J198" i="103" s="1"/>
  <c r="K198" i="103" s="1"/>
  <c r="L198" i="103" s="1"/>
  <c r="L192" i="87"/>
  <c r="J193" i="87"/>
  <c r="K193" i="87" s="1"/>
  <c r="I200" i="104" l="1"/>
  <c r="J200" i="104" s="1"/>
  <c r="K200" i="104" s="1"/>
  <c r="L200" i="104" s="1"/>
  <c r="I199" i="103"/>
  <c r="J199" i="103" s="1"/>
  <c r="K199" i="103" s="1"/>
  <c r="L199" i="103" s="1"/>
  <c r="L193" i="87"/>
  <c r="J194" i="87"/>
  <c r="K194" i="87" s="1"/>
  <c r="I201" i="104" l="1"/>
  <c r="J201" i="104" s="1"/>
  <c r="K201" i="104" s="1"/>
  <c r="L201" i="104" s="1"/>
  <c r="I200" i="103"/>
  <c r="J200" i="103" s="1"/>
  <c r="K200" i="103" s="1"/>
  <c r="L200" i="103" s="1"/>
  <c r="L194" i="87"/>
  <c r="J195" i="87"/>
  <c r="K195" i="87" s="1"/>
  <c r="I202" i="104" l="1"/>
  <c r="J202" i="104" s="1"/>
  <c r="K202" i="104" s="1"/>
  <c r="L202" i="104" s="1"/>
  <c r="I201" i="103"/>
  <c r="J201" i="103" s="1"/>
  <c r="K201" i="103" s="1"/>
  <c r="L201" i="103" s="1"/>
  <c r="L195" i="87"/>
  <c r="J196" i="87"/>
  <c r="K196" i="87" s="1"/>
  <c r="I203" i="104" l="1"/>
  <c r="J203" i="104" s="1"/>
  <c r="K203" i="104" s="1"/>
  <c r="L203" i="104" s="1"/>
  <c r="I202" i="103"/>
  <c r="J202" i="103" s="1"/>
  <c r="K202" i="103" s="1"/>
  <c r="L202" i="103" s="1"/>
  <c r="L196" i="87"/>
  <c r="J197" i="87"/>
  <c r="K197" i="87" s="1"/>
  <c r="I204" i="104" l="1"/>
  <c r="J204" i="104" s="1"/>
  <c r="K204" i="104" s="1"/>
  <c r="L204" i="104" s="1"/>
  <c r="I203" i="103"/>
  <c r="J203" i="103" s="1"/>
  <c r="K203" i="103" s="1"/>
  <c r="L203" i="103" s="1"/>
  <c r="L197" i="87"/>
  <c r="J198" i="87"/>
  <c r="K198" i="87" s="1"/>
  <c r="I205" i="104" l="1"/>
  <c r="J205" i="104" s="1"/>
  <c r="K205" i="104" s="1"/>
  <c r="L205" i="104" s="1"/>
  <c r="I204" i="103"/>
  <c r="J204" i="103" s="1"/>
  <c r="K204" i="103" s="1"/>
  <c r="L204" i="103" s="1"/>
  <c r="L198" i="87"/>
  <c r="J199" i="87"/>
  <c r="K199" i="87" s="1"/>
  <c r="I206" i="104" l="1"/>
  <c r="J206" i="104" s="1"/>
  <c r="K206" i="104" s="1"/>
  <c r="L206" i="104" s="1"/>
  <c r="I205" i="103"/>
  <c r="J205" i="103" s="1"/>
  <c r="K205" i="103" s="1"/>
  <c r="L205" i="103" s="1"/>
  <c r="L199" i="87"/>
  <c r="J200" i="87"/>
  <c r="K200" i="87" s="1"/>
  <c r="I207" i="104" l="1"/>
  <c r="J207" i="104" s="1"/>
  <c r="K207" i="104" s="1"/>
  <c r="L207" i="104" s="1"/>
  <c r="I206" i="103"/>
  <c r="J206" i="103" s="1"/>
  <c r="K206" i="103" s="1"/>
  <c r="L206" i="103" s="1"/>
  <c r="L200" i="87"/>
  <c r="J201" i="87"/>
  <c r="K201" i="87" s="1"/>
  <c r="I208" i="104" l="1"/>
  <c r="J208" i="104" s="1"/>
  <c r="K208" i="104" s="1"/>
  <c r="L208" i="104" s="1"/>
  <c r="I207" i="103"/>
  <c r="J207" i="103" s="1"/>
  <c r="K207" i="103" s="1"/>
  <c r="L207" i="103" s="1"/>
  <c r="L201" i="87"/>
  <c r="J202" i="87"/>
  <c r="K202" i="87" s="1"/>
  <c r="I209" i="104" l="1"/>
  <c r="J209" i="104" s="1"/>
  <c r="K209" i="104" s="1"/>
  <c r="L209" i="104" s="1"/>
  <c r="I208" i="103"/>
  <c r="J208" i="103" s="1"/>
  <c r="K208" i="103" s="1"/>
  <c r="L208" i="103" s="1"/>
  <c r="L202" i="87"/>
  <c r="J203" i="87"/>
  <c r="K203" i="87" s="1"/>
  <c r="I210" i="104" l="1"/>
  <c r="J210" i="104" s="1"/>
  <c r="K210" i="104" s="1"/>
  <c r="L210" i="104" s="1"/>
  <c r="I209" i="103"/>
  <c r="J209" i="103" s="1"/>
  <c r="K209" i="103" s="1"/>
  <c r="L209" i="103" s="1"/>
  <c r="L203" i="87"/>
  <c r="J204" i="87"/>
  <c r="K204" i="87" s="1"/>
  <c r="I211" i="104" l="1"/>
  <c r="J211" i="104" s="1"/>
  <c r="K211" i="104" s="1"/>
  <c r="L211" i="104" s="1"/>
  <c r="I210" i="103"/>
  <c r="J210" i="103" s="1"/>
  <c r="K210" i="103" s="1"/>
  <c r="L210" i="103" s="1"/>
  <c r="L204" i="87"/>
  <c r="J205" i="87"/>
  <c r="K205" i="87" s="1"/>
  <c r="I212" i="104" l="1"/>
  <c r="J212" i="104" s="1"/>
  <c r="K212" i="104" s="1"/>
  <c r="L212" i="104" s="1"/>
  <c r="I211" i="103"/>
  <c r="J211" i="103" s="1"/>
  <c r="K211" i="103" s="1"/>
  <c r="L211" i="103" s="1"/>
  <c r="L205" i="87"/>
  <c r="J206" i="87"/>
  <c r="K206" i="87" s="1"/>
  <c r="I213" i="104" l="1"/>
  <c r="J213" i="104" s="1"/>
  <c r="K213" i="104" s="1"/>
  <c r="L213" i="104" s="1"/>
  <c r="I212" i="103"/>
  <c r="J212" i="103" s="1"/>
  <c r="K212" i="103" s="1"/>
  <c r="L212" i="103" s="1"/>
  <c r="L206" i="87"/>
  <c r="J207" i="87"/>
  <c r="K207" i="87" s="1"/>
  <c r="I214" i="104" l="1"/>
  <c r="J214" i="104" s="1"/>
  <c r="K214" i="104" s="1"/>
  <c r="L214" i="104" s="1"/>
  <c r="I213" i="103"/>
  <c r="J213" i="103" s="1"/>
  <c r="K213" i="103" s="1"/>
  <c r="L213" i="103" s="1"/>
  <c r="L207" i="87"/>
  <c r="J208" i="87"/>
  <c r="K208" i="87" s="1"/>
  <c r="I215" i="104" l="1"/>
  <c r="J215" i="104" s="1"/>
  <c r="K215" i="104" s="1"/>
  <c r="L215" i="104" s="1"/>
  <c r="I214" i="103"/>
  <c r="J214" i="103" s="1"/>
  <c r="K214" i="103" s="1"/>
  <c r="L214" i="103" s="1"/>
  <c r="L208" i="87"/>
  <c r="J209" i="87"/>
  <c r="K209" i="87" s="1"/>
  <c r="I216" i="104" l="1"/>
  <c r="J216" i="104" s="1"/>
  <c r="K216" i="104" s="1"/>
  <c r="L216" i="104" s="1"/>
  <c r="I215" i="103"/>
  <c r="J215" i="103" s="1"/>
  <c r="K215" i="103" s="1"/>
  <c r="L215" i="103" s="1"/>
  <c r="L209" i="87"/>
  <c r="J210" i="87"/>
  <c r="K210" i="87" s="1"/>
  <c r="I217" i="104" l="1"/>
  <c r="J217" i="104" s="1"/>
  <c r="K217" i="104" s="1"/>
  <c r="L217" i="104" s="1"/>
  <c r="I216" i="103"/>
  <c r="J216" i="103" s="1"/>
  <c r="K216" i="103" s="1"/>
  <c r="L216" i="103" s="1"/>
  <c r="L210" i="87"/>
  <c r="J211" i="87"/>
  <c r="K211" i="87" s="1"/>
  <c r="I218" i="104" l="1"/>
  <c r="J218" i="104" s="1"/>
  <c r="K218" i="104" s="1"/>
  <c r="L218" i="104" s="1"/>
  <c r="I217" i="103"/>
  <c r="J217" i="103" s="1"/>
  <c r="K217" i="103" s="1"/>
  <c r="L217" i="103" s="1"/>
  <c r="L211" i="87"/>
  <c r="J212" i="87"/>
  <c r="K212" i="87" s="1"/>
  <c r="I219" i="104" l="1"/>
  <c r="J219" i="104" s="1"/>
  <c r="K219" i="104" s="1"/>
  <c r="L219" i="104" s="1"/>
  <c r="I218" i="103"/>
  <c r="J218" i="103" s="1"/>
  <c r="K218" i="103" s="1"/>
  <c r="L218" i="103" s="1"/>
  <c r="L212" i="87"/>
  <c r="J213" i="87"/>
  <c r="K213" i="87" s="1"/>
  <c r="I220" i="104" l="1"/>
  <c r="J220" i="104" s="1"/>
  <c r="K220" i="104" s="1"/>
  <c r="L220" i="104" s="1"/>
  <c r="I219" i="103"/>
  <c r="J219" i="103" s="1"/>
  <c r="K219" i="103" s="1"/>
  <c r="L219" i="103" s="1"/>
  <c r="L213" i="87"/>
  <c r="J214" i="87"/>
  <c r="K214" i="87" s="1"/>
  <c r="I221" i="104" l="1"/>
  <c r="J221" i="104" s="1"/>
  <c r="K221" i="104" s="1"/>
  <c r="L221" i="104" s="1"/>
  <c r="I220" i="103"/>
  <c r="J220" i="103" s="1"/>
  <c r="K220" i="103" s="1"/>
  <c r="L220" i="103" s="1"/>
  <c r="L214" i="87"/>
  <c r="J215" i="87"/>
  <c r="K215" i="87" s="1"/>
  <c r="I222" i="104" l="1"/>
  <c r="J222" i="104" s="1"/>
  <c r="K222" i="104" s="1"/>
  <c r="L222" i="104" s="1"/>
  <c r="I221" i="103"/>
  <c r="J221" i="103" s="1"/>
  <c r="K221" i="103" s="1"/>
  <c r="L221" i="103" s="1"/>
  <c r="L215" i="87"/>
  <c r="J216" i="87"/>
  <c r="K216" i="87" s="1"/>
  <c r="I223" i="104" l="1"/>
  <c r="J223" i="104" s="1"/>
  <c r="K223" i="104" s="1"/>
  <c r="L223" i="104" s="1"/>
  <c r="I222" i="103"/>
  <c r="J222" i="103" s="1"/>
  <c r="K222" i="103" s="1"/>
  <c r="L222" i="103" s="1"/>
  <c r="L216" i="87"/>
  <c r="J217" i="87"/>
  <c r="K217" i="87" s="1"/>
  <c r="I224" i="104" l="1"/>
  <c r="J224" i="104" s="1"/>
  <c r="K224" i="104" s="1"/>
  <c r="L224" i="104" s="1"/>
  <c r="I223" i="103"/>
  <c r="J223" i="103" s="1"/>
  <c r="K223" i="103" s="1"/>
  <c r="L223" i="103" s="1"/>
  <c r="L217" i="87"/>
  <c r="J218" i="87"/>
  <c r="K218" i="87" s="1"/>
  <c r="I225" i="104" l="1"/>
  <c r="J225" i="104" s="1"/>
  <c r="K225" i="104" s="1"/>
  <c r="L225" i="104" s="1"/>
  <c r="I224" i="103"/>
  <c r="J224" i="103" s="1"/>
  <c r="K224" i="103" s="1"/>
  <c r="L224" i="103" s="1"/>
  <c r="L218" i="87"/>
  <c r="J219" i="87"/>
  <c r="K219" i="87" s="1"/>
  <c r="I226" i="104" l="1"/>
  <c r="J226" i="104" s="1"/>
  <c r="K226" i="104" s="1"/>
  <c r="L226" i="104" s="1"/>
  <c r="I225" i="103"/>
  <c r="J225" i="103" s="1"/>
  <c r="K225" i="103" s="1"/>
  <c r="L225" i="103" s="1"/>
  <c r="L219" i="87"/>
  <c r="J220" i="87"/>
  <c r="K220" i="87" s="1"/>
  <c r="I227" i="104" l="1"/>
  <c r="J227" i="104" s="1"/>
  <c r="K227" i="104" s="1"/>
  <c r="L227" i="104" s="1"/>
  <c r="I226" i="103"/>
  <c r="J226" i="103" s="1"/>
  <c r="K226" i="103" s="1"/>
  <c r="L226" i="103" s="1"/>
  <c r="L220" i="87"/>
  <c r="J221" i="87"/>
  <c r="K221" i="87" s="1"/>
  <c r="I228" i="104" l="1"/>
  <c r="J228" i="104" s="1"/>
  <c r="I227" i="103"/>
  <c r="J227" i="103" s="1"/>
  <c r="K227" i="103" s="1"/>
  <c r="L227" i="103" s="1"/>
  <c r="L221" i="87"/>
  <c r="J222" i="87"/>
  <c r="K222" i="87" s="1"/>
  <c r="K228" i="104" l="1"/>
  <c r="J229" i="104"/>
  <c r="G5" i="107" s="1"/>
  <c r="I228" i="103"/>
  <c r="J228" i="103" s="1"/>
  <c r="L222" i="87"/>
  <c r="J223" i="87"/>
  <c r="K223" i="87" s="1"/>
  <c r="L228" i="104" l="1"/>
  <c r="K229" i="104"/>
  <c r="H5" i="107" s="1"/>
  <c r="K228" i="103"/>
  <c r="J229" i="103"/>
  <c r="G4" i="107" s="1"/>
  <c r="G8" i="107" s="1"/>
  <c r="L223" i="87"/>
  <c r="J224" i="87"/>
  <c r="K224" i="87" s="1"/>
  <c r="L228" i="103" l="1"/>
  <c r="K229" i="103"/>
  <c r="H4" i="107" s="1"/>
  <c r="H8" i="107" s="1"/>
  <c r="L224" i="87"/>
  <c r="J225" i="87"/>
  <c r="K225" i="87" s="1"/>
  <c r="L225" i="87" l="1"/>
  <c r="J226" i="87"/>
  <c r="K226" i="87" s="1"/>
  <c r="L226" i="87" l="1"/>
  <c r="J228" i="87"/>
  <c r="J227" i="87"/>
  <c r="K227" i="87" s="1"/>
  <c r="K228" i="87" l="1"/>
  <c r="K229" i="87" s="1"/>
  <c r="J229" i="87"/>
  <c r="L227" i="87"/>
  <c r="L228" i="87"/>
</calcChain>
</file>

<file path=xl/sharedStrings.xml><?xml version="1.0" encoding="utf-8"?>
<sst xmlns="http://schemas.openxmlformats.org/spreadsheetml/2006/main" count="1517" uniqueCount="69">
  <si>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</si>
  <si>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</si>
  <si>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</si>
  <si>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</si>
  <si>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</si>
  <si>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</si>
  <si>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</si>
  <si>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</si>
  <si>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</si>
  <si>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</si>
  <si>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</si>
  <si>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</si>
  <si>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3 BHK</t>
  </si>
  <si>
    <t xml:space="preserve">Total </t>
  </si>
  <si>
    <t>2 BHK</t>
  </si>
  <si>
    <t>Wing A</t>
  </si>
  <si>
    <t>1BHK</t>
  </si>
  <si>
    <t>2BHK</t>
  </si>
  <si>
    <t>3BHK</t>
  </si>
  <si>
    <t>Sold</t>
  </si>
  <si>
    <t>Area</t>
  </si>
  <si>
    <t>Comp</t>
  </si>
  <si>
    <t>Sr.No</t>
  </si>
  <si>
    <t>Area SqM</t>
  </si>
  <si>
    <t>S</t>
  </si>
  <si>
    <t>Balc. Area</t>
  </si>
  <si>
    <t>Total Area</t>
  </si>
  <si>
    <t>Area in Sq.ft</t>
  </si>
  <si>
    <t>CA sq.M</t>
  </si>
  <si>
    <t>Rate</t>
  </si>
  <si>
    <t>Total Value</t>
  </si>
  <si>
    <t>Final Rate</t>
  </si>
  <si>
    <t>Avg</t>
  </si>
  <si>
    <t>1st floor</t>
  </si>
  <si>
    <t>total 8 flats</t>
  </si>
  <si>
    <t>1 BHK</t>
  </si>
  <si>
    <t>Wing B</t>
  </si>
  <si>
    <t>total 5 flats</t>
  </si>
  <si>
    <t xml:space="preserve">Wing C </t>
  </si>
  <si>
    <t>Wing D</t>
  </si>
  <si>
    <t>Wing E</t>
  </si>
  <si>
    <t>Wing F</t>
  </si>
  <si>
    <t>total 6 flats</t>
  </si>
  <si>
    <t>typical floor 2,4,5,6,7,9,10,11,12,13,15,16,17,18,19,21,22,23,24,25,27,28,29</t>
  </si>
  <si>
    <t>Refuge floor 3,8,14,20,26</t>
  </si>
  <si>
    <t>refuge</t>
  </si>
  <si>
    <t>total 7 flats</t>
  </si>
  <si>
    <t>Refuge</t>
  </si>
  <si>
    <t>Wing</t>
  </si>
  <si>
    <t>A</t>
  </si>
  <si>
    <t>B</t>
  </si>
  <si>
    <t>C</t>
  </si>
  <si>
    <t>D</t>
  </si>
  <si>
    <t>E</t>
  </si>
  <si>
    <t>F</t>
  </si>
  <si>
    <t xml:space="preserve">1 BHK - 53                    2 BHK - 145                                           3 BHK -  29                                                                                                                      </t>
  </si>
  <si>
    <t xml:space="preserve">1 BHK - 05                                             2 BHK -  140                                                                                                                      </t>
  </si>
  <si>
    <t xml:space="preserve">1 BHK - 111                   2 BHK - 87                                           3 BHK -  29                                                                                                                      </t>
  </si>
  <si>
    <t xml:space="preserve">2 BHK - 145                                             3 BHK -  29                                                                                                                      </t>
  </si>
  <si>
    <t>Bal</t>
  </si>
  <si>
    <t xml:space="preserve">As per Approved Plan /  RERA Carpet Area in 
Sq. Ft.                      
</t>
  </si>
  <si>
    <t xml:space="preserve">As per Builder Enclosed Balcony Area in 
Sq. Ft.                      
</t>
  </si>
  <si>
    <t xml:space="preserve">Total Area in 
Sq. Ft.                      
</t>
  </si>
  <si>
    <t>Comp.</t>
  </si>
  <si>
    <r>
      <t xml:space="preserve">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</si>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</sst>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0.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color rgb="FF333333"/>
      <name val="Open Sans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7"/>
      <color theme="1"/>
      <name val="Arial Narrow"/>
      <family val="2"/>
    </font>
    <font>
      <b/>
      <sz val="11"/>
      <color rgb="FF333333"/>
      <name val="Open Sans"/>
      <family val="2"/>
    </font>
    <font>
      <sz val="11"/>
      <name val="Calibri"/>
      <family val="2"/>
      <scheme val="minor"/>
    </font>
    <font>
      <sz val="10"/>
      <color rgb="FFFF0000"/>
      <name val="Arial Narrow"/>
      <family val="2"/>
    </font>
    <font>
      <b/>
      <sz val="11"/>
      <color theme="1"/>
      <name val="Arial Narrow"/>
      <family val="2"/>
    </font>
    <font>
      <sz val="8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9"/>
      <color theme="1"/>
      <name val="Arial Narrow"/>
      <family val="2"/>
    </font>
    <font>
      <sz val="10"/>
      <name val="Arial Narrow"/>
      <family val="2"/>
    </font>
    <font>
      <b/>
      <sz val="7"/>
      <name val="Arial Narrow"/>
      <family val="2"/>
    </font>
    <font>
      <b/>
      <sz val="10"/>
      <name val="Arial Narrow"/>
      <family val="2"/>
    </font>
    <font>
      <sz val="10"/>
      <color rgb="FFFF0000"/>
      <name val="Calibri"/>
      <family val="2"/>
      <scheme val="minor"/>
    </font>
    <font>
      <sz val="11"/>
      <name val="Arial Narrow"/>
      <family val="2"/>
    </font>
    <font>
      <sz val="11"/>
      <color rgb="FFFF0000"/>
      <name val="Arial Narrow"/>
      <family val="2"/>
    </font>
    <font>
      <sz val="11"/>
      <color rgb="FF333333"/>
      <name val="Arial Narrow"/>
      <family val="2"/>
    </font>
    <font>
      <b/>
      <sz val="14"/>
      <color theme="1"/>
      <name val="Arial Narrow"/>
      <family val="2"/>
    </font>
    <font>
      <b/>
      <sz val="11"/>
      <color rgb="FFFFFFFF"/>
      <name val="Arial Narrow"/>
      <family val="2"/>
    </font>
    <font>
      <b/>
      <sz val="11"/>
      <color rgb="FF333333"/>
      <name val="Arial Narrow"/>
      <family val="2"/>
    </font>
    <font>
      <sz val="10"/>
      <color rgb="FF333333"/>
      <name val="Arial Narrow"/>
      <family val="2"/>
    </font>
    <font>
      <sz val="12"/>
      <color rgb="FF333333"/>
      <name val="Arial Narrow"/>
      <family val="2"/>
    </font>
    <font>
      <sz val="12"/>
      <color theme="1"/>
      <name val="Arial Narrow"/>
      <family val="2"/>
    </font>
    <font>
      <b/>
      <sz val="11"/>
      <name val="Arial Narrow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sz val="10"/>
      <color theme="1"/>
      <name val="Calibri"/>
      <family val="2"/>
      <scheme val="minor"/>
    </font>
    <font>
      <sz val="9"/>
      <name val="Arial Narrow"/>
      <family val="2"/>
    </font>
    <font>
      <sz val="9"/>
      <color rgb="FF000000"/>
      <name val="Arial Narrow"/>
      <family val="2"/>
    </font>
    <font>
      <b/>
      <sz val="9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11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0" fontId="3" fillId="0" borderId="0" xfId="0" applyFont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 vertical="center"/>
    </xf>
    <xf numFmtId="2" fontId="0" fillId="0" borderId="0" xfId="0" applyNumberFormat="1"/>
    <xf numFmtId="1" fontId="9" fillId="0" borderId="0" xfId="0" applyNumberFormat="1" applyFont="1"/>
    <xf numFmtId="1" fontId="0" fillId="0" borderId="5" xfId="0" applyNumberFormat="1" applyBorder="1" applyAlignment="1">
      <alignment horizontal="left" vertical="top" wrapText="1"/>
    </xf>
    <xf numFmtId="1" fontId="9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/>
    </xf>
    <xf numFmtId="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164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0" borderId="1" xfId="0" applyFont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9" fillId="0" borderId="0" xfId="0" applyFont="1"/>
    <xf numFmtId="1" fontId="6" fillId="0" borderId="1" xfId="0" applyNumberFormat="1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1" fontId="10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0" fillId="0" borderId="0" xfId="0" applyFont="1"/>
    <xf numFmtId="2" fontId="10" fillId="0" borderId="0" xfId="0" applyNumberFormat="1" applyFont="1"/>
    <xf numFmtId="0" fontId="9" fillId="0" borderId="0" xfId="0" applyFont="1"/>
    <xf numFmtId="0" fontId="20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" fontId="16" fillId="0" borderId="0" xfId="0" applyNumberFormat="1" applyFont="1" applyAlignment="1">
      <alignment vertical="center"/>
    </xf>
    <xf numFmtId="43" fontId="19" fillId="0" borderId="0" xfId="1" applyFont="1"/>
    <xf numFmtId="1" fontId="0" fillId="0" borderId="0" xfId="0" applyNumberFormat="1" applyAlignment="1">
      <alignment horizontal="left" vertical="top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1" fontId="16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65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top" wrapText="1"/>
    </xf>
    <xf numFmtId="1" fontId="28" fillId="0" borderId="0" xfId="0" applyNumberFormat="1" applyFont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165" fontId="28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left" vertical="top" wrapText="1"/>
    </xf>
    <xf numFmtId="1" fontId="3" fillId="0" borderId="1" xfId="0" applyNumberFormat="1" applyFont="1" applyBorder="1" applyAlignment="1">
      <alignment horizontal="center" vertical="center"/>
    </xf>
    <xf numFmtId="0" fontId="24" fillId="0" borderId="0" xfId="0" applyFont="1" applyAlignment="1">
      <alignment horizontal="left" vertical="top" wrapText="1"/>
    </xf>
    <xf numFmtId="0" fontId="20" fillId="0" borderId="0" xfId="0" applyFont="1" applyAlignment="1">
      <alignment horizontal="center" vertical="center"/>
    </xf>
    <xf numFmtId="43" fontId="20" fillId="0" borderId="0" xfId="1" applyFont="1" applyAlignment="1">
      <alignment horizontal="center" vertical="center"/>
    </xf>
    <xf numFmtId="43" fontId="20" fillId="0" borderId="0" xfId="0" applyNumberFormat="1" applyFont="1" applyAlignment="1">
      <alignment horizontal="center" vertical="center"/>
    </xf>
    <xf numFmtId="43" fontId="16" fillId="0" borderId="1" xfId="0" applyNumberFormat="1" applyFont="1" applyBorder="1" applyAlignment="1">
      <alignment horizontal="center" vertical="center"/>
    </xf>
    <xf numFmtId="43" fontId="16" fillId="0" borderId="2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43" fontId="20" fillId="0" borderId="1" xfId="0" applyNumberFormat="1" applyFont="1" applyBorder="1" applyAlignment="1">
      <alignment horizontal="center" vertical="center"/>
    </xf>
    <xf numFmtId="43" fontId="20" fillId="4" borderId="9" xfId="0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43" fontId="20" fillId="0" borderId="1" xfId="1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" fontId="6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6" fillId="0" borderId="0" xfId="0" applyNumberFormat="1" applyFont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16" fillId="3" borderId="1" xfId="0" applyFont="1" applyFill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43" fontId="18" fillId="0" borderId="1" xfId="1" applyFont="1" applyBorder="1" applyAlignment="1">
      <alignment horizontal="center" vertical="center"/>
    </xf>
    <xf numFmtId="2" fontId="16" fillId="0" borderId="0" xfId="0" applyNumberFormat="1" applyFont="1"/>
    <xf numFmtId="0" fontId="30" fillId="0" borderId="0" xfId="0" applyFont="1"/>
    <xf numFmtId="164" fontId="18" fillId="0" borderId="1" xfId="0" applyNumberFormat="1" applyFont="1" applyBorder="1" applyAlignment="1">
      <alignment horizontal="center" vertical="center"/>
    </xf>
    <xf numFmtId="43" fontId="6" fillId="0" borderId="1" xfId="1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20" fillId="4" borderId="9" xfId="0" applyFont="1" applyFill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 vertical="center"/>
    </xf>
    <xf numFmtId="1" fontId="32" fillId="0" borderId="1" xfId="0" applyNumberFormat="1" applyFont="1" applyBorder="1" applyAlignment="1">
      <alignment horizontal="center" vertical="center"/>
    </xf>
    <xf numFmtId="1" fontId="32" fillId="0" borderId="9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2" fontId="6" fillId="6" borderId="1" xfId="0" applyNumberFormat="1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43" fontId="7" fillId="0" borderId="2" xfId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64" fontId="6" fillId="0" borderId="1" xfId="1" applyNumberFormat="1" applyFont="1" applyBorder="1" applyAlignment="1">
      <alignment horizontal="left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Fill="1" applyBorder="1" applyAlignment="1">
      <alignment horizontal="center"/>
    </xf>
    <xf numFmtId="164" fontId="5" fillId="0" borderId="1" xfId="0" applyNumberFormat="1" applyFont="1" applyBorder="1" applyAlignment="1">
      <alignment horizontal="center" vertical="center"/>
    </xf>
    <xf numFmtId="43" fontId="5" fillId="0" borderId="1" xfId="1" applyFont="1" applyBorder="1" applyAlignment="1">
      <alignment horizontal="center" vertical="center"/>
    </xf>
    <xf numFmtId="0" fontId="36" fillId="0" borderId="0" xfId="0" applyFont="1"/>
    <xf numFmtId="43" fontId="36" fillId="0" borderId="0" xfId="1" applyFont="1"/>
    <xf numFmtId="2" fontId="6" fillId="0" borderId="2" xfId="0" applyNumberFormat="1" applyFont="1" applyBorder="1" applyAlignment="1">
      <alignment horizontal="center" vertical="center"/>
    </xf>
    <xf numFmtId="1" fontId="32" fillId="0" borderId="2" xfId="0" applyNumberFormat="1" applyFont="1" applyBorder="1" applyAlignment="1">
      <alignment horizontal="center" vertical="center"/>
    </xf>
    <xf numFmtId="1" fontId="32" fillId="0" borderId="10" xfId="0" applyNumberFormat="1" applyFont="1" applyBorder="1" applyAlignment="1">
      <alignment horizontal="center" vertical="center"/>
    </xf>
    <xf numFmtId="164" fontId="6" fillId="0" borderId="1" xfId="1" applyNumberFormat="1" applyFont="1" applyBorder="1" applyAlignment="1">
      <alignment horizontal="center" vertical="top" wrapText="1"/>
    </xf>
    <xf numFmtId="164" fontId="18" fillId="0" borderId="1" xfId="1" applyNumberFormat="1" applyFont="1" applyBorder="1" applyAlignment="1">
      <alignment horizontal="center" vertical="center"/>
    </xf>
    <xf numFmtId="164" fontId="5" fillId="0" borderId="1" xfId="1" applyNumberFormat="1" applyFont="1" applyBorder="1" applyAlignment="1">
      <alignment horizontal="center" vertical="center"/>
    </xf>
    <xf numFmtId="2" fontId="32" fillId="0" borderId="10" xfId="0" applyNumberFormat="1" applyFont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2" fontId="32" fillId="0" borderId="2" xfId="0" applyNumberFormat="1" applyFont="1" applyFill="1" applyBorder="1" applyAlignment="1">
      <alignment horizontal="center" vertical="center"/>
    </xf>
    <xf numFmtId="1" fontId="32" fillId="0" borderId="2" xfId="0" applyNumberFormat="1" applyFont="1" applyFill="1" applyBorder="1" applyAlignment="1">
      <alignment horizontal="center" vertical="center"/>
    </xf>
    <xf numFmtId="2" fontId="32" fillId="0" borderId="10" xfId="0" applyNumberFormat="1" applyFont="1" applyFill="1" applyBorder="1" applyAlignment="1">
      <alignment horizontal="center" vertical="center"/>
    </xf>
    <xf numFmtId="1" fontId="32" fillId="0" borderId="1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2" fontId="6" fillId="0" borderId="7" xfId="0" applyNumberFormat="1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33" fillId="3" borderId="7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64" fontId="19" fillId="0" borderId="0" xfId="1" applyNumberFormat="1" applyFont="1"/>
    <xf numFmtId="164" fontId="7" fillId="0" borderId="2" xfId="1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43" fontId="6" fillId="0" borderId="1" xfId="0" applyNumberFormat="1" applyFont="1" applyBorder="1" applyAlignment="1">
      <alignment horizontal="center" vertical="center"/>
    </xf>
    <xf numFmtId="43" fontId="13" fillId="0" borderId="1" xfId="1" applyFont="1" applyBorder="1" applyAlignment="1">
      <alignment horizontal="center" vertical="center"/>
    </xf>
    <xf numFmtId="43" fontId="0" fillId="0" borderId="0" xfId="0" applyNumberFormat="1" applyFont="1" applyAlignment="1">
      <alignment horizontal="center" vertical="center"/>
    </xf>
    <xf numFmtId="43" fontId="6" fillId="0" borderId="0" xfId="0" applyNumberFormat="1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43" fontId="13" fillId="0" borderId="0" xfId="1" applyFont="1" applyBorder="1" applyAlignment="1">
      <alignment horizontal="center" vertical="center"/>
    </xf>
    <xf numFmtId="43" fontId="31" fillId="0" borderId="0" xfId="1" applyFont="1" applyAlignment="1">
      <alignment horizontal="center" vertical="center"/>
    </xf>
    <xf numFmtId="43" fontId="0" fillId="0" borderId="0" xfId="1" applyFont="1" applyBorder="1" applyAlignment="1">
      <alignment horizontal="center" vertical="center"/>
    </xf>
    <xf numFmtId="43" fontId="31" fillId="0" borderId="0" xfId="1" applyFont="1" applyBorder="1" applyAlignment="1">
      <alignment horizontal="center" vertical="center"/>
    </xf>
    <xf numFmtId="0" fontId="0" fillId="0" borderId="0" xfId="0" applyFont="1"/>
    <xf numFmtId="164" fontId="0" fillId="0" borderId="1" xfId="1" applyNumberFormat="1" applyFont="1" applyBorder="1" applyAlignment="1">
      <alignment horizontal="center" vertical="center"/>
    </xf>
    <xf numFmtId="164" fontId="31" fillId="0" borderId="1" xfId="1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1" fontId="16" fillId="0" borderId="2" xfId="0" applyNumberFormat="1" applyFont="1" applyBorder="1" applyAlignment="1">
      <alignment horizontal="center" vertical="center"/>
    </xf>
    <xf numFmtId="0" fontId="37" fillId="0" borderId="1" xfId="0" applyFont="1" applyBorder="1" applyAlignment="1">
      <alignment horizontal="center"/>
    </xf>
    <xf numFmtId="1" fontId="37" fillId="0" borderId="1" xfId="0" applyNumberFormat="1" applyFont="1" applyBorder="1" applyAlignment="1">
      <alignment horizontal="center" vertical="center"/>
    </xf>
    <xf numFmtId="1" fontId="37" fillId="0" borderId="1" xfId="0" applyNumberFormat="1" applyFont="1" applyBorder="1" applyAlignment="1">
      <alignment horizontal="center"/>
    </xf>
    <xf numFmtId="1" fontId="15" fillId="0" borderId="1" xfId="0" applyNumberFormat="1" applyFont="1" applyBorder="1" applyAlignment="1">
      <alignment horizontal="center" vertical="center"/>
    </xf>
    <xf numFmtId="1" fontId="38" fillId="0" borderId="2" xfId="0" applyNumberFormat="1" applyFont="1" applyBorder="1" applyAlignment="1">
      <alignment horizontal="center" vertical="center"/>
    </xf>
    <xf numFmtId="1" fontId="38" fillId="0" borderId="10" xfId="0" applyNumberFormat="1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1" fontId="39" fillId="0" borderId="1" xfId="0" applyNumberFormat="1" applyFont="1" applyBorder="1" applyAlignment="1">
      <alignment horizontal="center" vertical="center"/>
    </xf>
    <xf numFmtId="1" fontId="38" fillId="2" borderId="2" xfId="0" applyNumberFormat="1" applyFont="1" applyFill="1" applyBorder="1" applyAlignment="1">
      <alignment horizontal="center" vertical="center"/>
    </xf>
    <xf numFmtId="1" fontId="38" fillId="2" borderId="10" xfId="0" applyNumberFormat="1" applyFont="1" applyFill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164" fontId="31" fillId="0" borderId="1" xfId="0" applyNumberFormat="1" applyFont="1" applyBorder="1" applyAlignment="1">
      <alignment horizontal="center" vertical="center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598500</xdr:colOff>
      <xdr:row>32</xdr:row>
      <xdr:rowOff>52548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E9FB54-D864-5EA5-D245-71C5F6474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09550"/>
          <a:ext cx="12600000" cy="65866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21</xdr:col>
      <xdr:colOff>598500</xdr:colOff>
      <xdr:row>65</xdr:row>
      <xdr:rowOff>87892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32E3D6-EB2B-D7A6-73F4-FF92A84D0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8839200"/>
          <a:ext cx="12600000" cy="49265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21</xdr:col>
      <xdr:colOff>598500</xdr:colOff>
      <xdr:row>99</xdr:row>
      <xdr:rowOff>117168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9A5A0C-2415-9869-FB9B-B58951535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5563850"/>
          <a:ext cx="12600000" cy="53559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21</xdr:col>
      <xdr:colOff>598500</xdr:colOff>
      <xdr:row>124</xdr:row>
      <xdr:rowOff>175677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1E71CBE-108B-6D18-6A37-9A74CCF04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23317200"/>
          <a:ext cx="12600000" cy="2899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21</xdr:col>
      <xdr:colOff>598500</xdr:colOff>
      <xdr:row>145</xdr:row>
      <xdr:rowOff>75764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3A3179-AEA8-AB23-DAC8-14C5C601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28136850"/>
          <a:ext cx="12600000" cy="23808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21</xdr:col>
      <xdr:colOff>598500</xdr:colOff>
      <xdr:row>181</xdr:row>
      <xdr:rowOff>5103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3D1C34E-7364-5CB5-D778-BE9A8DFDC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32537400"/>
          <a:ext cx="12600000" cy="54534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305778</xdr:colOff>
      <xdr:row>40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6489BD-E7AE-EC48-5989-39AAD165B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11378" cy="760201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25</xdr:col>
      <xdr:colOff>286726</xdr:colOff>
      <xdr:row>29</xdr:row>
      <xdr:rowOff>172218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46051C-75D3-3698-ED3E-6CFB1E8C5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190500"/>
          <a:ext cx="6992326" cy="5506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229"/>
  <sheetViews>
    <sheetView tabSelected="1" zoomScale="136" zoomScaleNormal="136" workbookViewId="0">
      <selection activeCell="O14" sqref="O14"/>
    </sheetView>
  </sheetViews>
  <sheetFormatPr defaultRowHeight="15" x14ac:dyDescent="0.25"/>
  <cols>
    <col min="1" max="1" width="4" style="106" customWidth="1"/>
    <col min="2" max="3" width="5.140625" style="105" customWidth="1"/>
    <col min="4" max="4" width="6.42578125" style="39" customWidth="1"/>
    <col min="5" max="5" width="7.28515625" style="40" customWidth="1"/>
    <col min="6" max="6" width="7.7109375" style="40" customWidth="1"/>
    <col min="7" max="7" width="6.42578125" style="40" customWidth="1"/>
    <col min="8" max="8" width="6.5703125" style="27" customWidth="1"/>
    <col min="9" max="9" width="7.140625" style="151" customWidth="1"/>
    <col min="10" max="10" width="12.28515625" style="151" customWidth="1"/>
    <col min="11" max="11" width="13.7109375" style="151" customWidth="1"/>
    <col min="12" max="12" width="8.5703125" style="152" customWidth="1"/>
    <col min="13" max="13" width="11.42578125" style="151" customWidth="1"/>
    <col min="15" max="15" width="11.7109375" customWidth="1"/>
    <col min="16" max="16" width="11.28515625" customWidth="1"/>
    <col min="17" max="17" width="9.5703125" customWidth="1"/>
    <col min="18" max="18" width="9.28515625" style="1" customWidth="1"/>
    <col min="21" max="22" width="14.85546875" customWidth="1"/>
    <col min="28" max="28" width="16.140625" customWidth="1"/>
  </cols>
  <sheetData>
    <row r="1" spans="1:23" ht="62.25" customHeight="1" thickBot="1" x14ac:dyDescent="0.3">
      <c r="A1" s="24" t="s">
        <v>1</v>
      </c>
      <c r="B1" s="24" t="s">
        <v>0</v>
      </c>
      <c r="C1" s="25" t="s">
        <v>2</v>
      </c>
      <c r="D1" s="25" t="s">
        <v>63</v>
      </c>
      <c r="E1" s="25" t="s">
        <v>60</v>
      </c>
      <c r="F1" s="25" t="s">
        <v>61</v>
      </c>
      <c r="G1" s="25" t="s">
        <v>62</v>
      </c>
      <c r="H1" s="25" t="s">
        <v>11</v>
      </c>
      <c r="I1" s="140" t="s">
        <v>64</v>
      </c>
      <c r="J1" s="141" t="s">
        <v>65</v>
      </c>
      <c r="K1" s="142" t="s">
        <v>66</v>
      </c>
      <c r="L1" s="143" t="s">
        <v>67</v>
      </c>
      <c r="M1" s="144" t="s">
        <v>68</v>
      </c>
      <c r="N1" s="5"/>
    </row>
    <row r="2" spans="1:23" ht="17.25" thickBot="1" x14ac:dyDescent="0.35">
      <c r="A2" s="21">
        <v>1</v>
      </c>
      <c r="B2" s="29">
        <v>101</v>
      </c>
      <c r="C2" s="22">
        <v>1</v>
      </c>
      <c r="D2" s="23" t="s">
        <v>14</v>
      </c>
      <c r="E2" s="129">
        <v>487</v>
      </c>
      <c r="F2" s="154">
        <v>161</v>
      </c>
      <c r="G2" s="129">
        <f>E2+F2</f>
        <v>648</v>
      </c>
      <c r="H2" s="22">
        <f>G2*1.1</f>
        <v>712.80000000000007</v>
      </c>
      <c r="I2" s="145">
        <v>12300</v>
      </c>
      <c r="J2" s="146">
        <f>G2*I2</f>
        <v>7970400</v>
      </c>
      <c r="K2" s="147">
        <f>ROUND(J2*1.05,0)</f>
        <v>8368920</v>
      </c>
      <c r="L2" s="156">
        <f>MROUND((K2*0.025/12),500)</f>
        <v>17500</v>
      </c>
      <c r="M2" s="148">
        <f>H2*2600</f>
        <v>1853280.0000000002</v>
      </c>
      <c r="N2" s="4"/>
      <c r="O2" s="18"/>
      <c r="R2" s="9"/>
      <c r="S2" s="3"/>
      <c r="T2" s="3"/>
      <c r="U2" s="6"/>
      <c r="W2" s="11"/>
    </row>
    <row r="3" spans="1:23" ht="17.25" thickBot="1" x14ac:dyDescent="0.35">
      <c r="A3" s="21">
        <v>2</v>
      </c>
      <c r="B3" s="29">
        <v>102</v>
      </c>
      <c r="C3" s="22">
        <v>1</v>
      </c>
      <c r="D3" s="23" t="s">
        <v>14</v>
      </c>
      <c r="E3" s="130">
        <v>487</v>
      </c>
      <c r="F3" s="155">
        <v>162</v>
      </c>
      <c r="G3" s="129">
        <f t="shared" ref="G3:G66" si="0">E3+F3</f>
        <v>649</v>
      </c>
      <c r="H3" s="22">
        <f t="shared" ref="H3:H66" si="1">G3*1.1</f>
        <v>713.90000000000009</v>
      </c>
      <c r="I3" s="145">
        <f>I2</f>
        <v>12300</v>
      </c>
      <c r="J3" s="146">
        <f t="shared" ref="J3:J66" si="2">G3*I3</f>
        <v>7982700</v>
      </c>
      <c r="K3" s="147">
        <f t="shared" ref="K3:K66" si="3">ROUND(J3*1.05,0)</f>
        <v>8381835</v>
      </c>
      <c r="L3" s="156">
        <f t="shared" ref="L3:L66" si="4">MROUND((K3*0.025/12),500)</f>
        <v>17500</v>
      </c>
      <c r="M3" s="148">
        <f t="shared" ref="M3:M66" si="5">H3*2600</f>
        <v>1856140.0000000002</v>
      </c>
      <c r="N3" s="4"/>
      <c r="P3" s="14"/>
      <c r="R3" s="9"/>
      <c r="S3" s="3"/>
      <c r="T3" s="10"/>
      <c r="U3" s="12"/>
      <c r="W3" s="11"/>
    </row>
    <row r="4" spans="1:23" ht="16.5" x14ac:dyDescent="0.3">
      <c r="A4" s="21">
        <v>3</v>
      </c>
      <c r="B4" s="29">
        <v>103</v>
      </c>
      <c r="C4" s="22">
        <v>1</v>
      </c>
      <c r="D4" s="23" t="s">
        <v>12</v>
      </c>
      <c r="E4" s="130">
        <v>537</v>
      </c>
      <c r="F4" s="155">
        <v>178</v>
      </c>
      <c r="G4" s="129">
        <f t="shared" si="0"/>
        <v>715</v>
      </c>
      <c r="H4" s="22">
        <f t="shared" si="1"/>
        <v>786.50000000000011</v>
      </c>
      <c r="I4" s="145">
        <f>I3</f>
        <v>12300</v>
      </c>
      <c r="J4" s="146">
        <f t="shared" si="2"/>
        <v>8794500</v>
      </c>
      <c r="K4" s="147">
        <f t="shared" si="3"/>
        <v>9234225</v>
      </c>
      <c r="L4" s="156">
        <f t="shared" si="4"/>
        <v>19000</v>
      </c>
      <c r="M4" s="148">
        <f t="shared" si="5"/>
        <v>2044900.0000000002</v>
      </c>
      <c r="N4" s="4"/>
      <c r="P4" s="14"/>
      <c r="R4" s="9"/>
      <c r="S4" s="3"/>
      <c r="T4" s="10"/>
      <c r="U4" s="12"/>
      <c r="W4" s="46"/>
    </row>
    <row r="5" spans="1:23" s="41" customFormat="1" ht="16.5" x14ac:dyDescent="0.3">
      <c r="A5" s="21">
        <v>4</v>
      </c>
      <c r="B5" s="29">
        <v>104</v>
      </c>
      <c r="C5" s="22">
        <v>1</v>
      </c>
      <c r="D5" s="23" t="s">
        <v>14</v>
      </c>
      <c r="E5" s="130">
        <v>473</v>
      </c>
      <c r="F5" s="155">
        <v>164</v>
      </c>
      <c r="G5" s="129">
        <f t="shared" si="0"/>
        <v>637</v>
      </c>
      <c r="H5" s="22">
        <f t="shared" si="1"/>
        <v>700.7</v>
      </c>
      <c r="I5" s="145">
        <f>I4</f>
        <v>12300</v>
      </c>
      <c r="J5" s="146">
        <f t="shared" si="2"/>
        <v>7835100</v>
      </c>
      <c r="K5" s="147">
        <f t="shared" si="3"/>
        <v>8226855</v>
      </c>
      <c r="L5" s="156">
        <f t="shared" si="4"/>
        <v>17000</v>
      </c>
      <c r="M5" s="148">
        <f t="shared" si="5"/>
        <v>1821820.0000000002</v>
      </c>
      <c r="N5" s="42"/>
      <c r="O5" s="43"/>
      <c r="P5" s="44"/>
      <c r="R5" s="10"/>
      <c r="S5" s="10"/>
    </row>
    <row r="6" spans="1:23" s="41" customFormat="1" ht="16.5" x14ac:dyDescent="0.3">
      <c r="A6" s="21">
        <v>5</v>
      </c>
      <c r="B6" s="29">
        <v>105</v>
      </c>
      <c r="C6" s="22">
        <v>1</v>
      </c>
      <c r="D6" s="23" t="s">
        <v>35</v>
      </c>
      <c r="E6" s="130">
        <v>312</v>
      </c>
      <c r="F6" s="155">
        <v>115</v>
      </c>
      <c r="G6" s="129">
        <f t="shared" si="0"/>
        <v>427</v>
      </c>
      <c r="H6" s="22">
        <f t="shared" si="1"/>
        <v>469.70000000000005</v>
      </c>
      <c r="I6" s="145">
        <f>I5</f>
        <v>12300</v>
      </c>
      <c r="J6" s="146">
        <f t="shared" si="2"/>
        <v>5252100</v>
      </c>
      <c r="K6" s="147">
        <f t="shared" si="3"/>
        <v>5514705</v>
      </c>
      <c r="L6" s="156">
        <f t="shared" si="4"/>
        <v>11500</v>
      </c>
      <c r="M6" s="148">
        <f t="shared" si="5"/>
        <v>1221220.0000000002</v>
      </c>
      <c r="N6" s="42"/>
      <c r="O6" s="43"/>
      <c r="P6" s="44"/>
      <c r="R6" s="10"/>
      <c r="S6" s="10"/>
    </row>
    <row r="7" spans="1:23" ht="16.5" x14ac:dyDescent="0.3">
      <c r="A7" s="21">
        <v>6</v>
      </c>
      <c r="B7" s="29">
        <v>106</v>
      </c>
      <c r="C7" s="22">
        <v>1</v>
      </c>
      <c r="D7" s="23" t="s">
        <v>14</v>
      </c>
      <c r="E7" s="130">
        <v>468</v>
      </c>
      <c r="F7" s="155">
        <v>155</v>
      </c>
      <c r="G7" s="129">
        <f t="shared" si="0"/>
        <v>623</v>
      </c>
      <c r="H7" s="22">
        <f t="shared" si="1"/>
        <v>685.30000000000007</v>
      </c>
      <c r="I7" s="145">
        <f>I6</f>
        <v>12300</v>
      </c>
      <c r="J7" s="146">
        <f t="shared" si="2"/>
        <v>7662900</v>
      </c>
      <c r="K7" s="147">
        <f t="shared" si="3"/>
        <v>8046045</v>
      </c>
      <c r="L7" s="156">
        <f t="shared" si="4"/>
        <v>17000</v>
      </c>
      <c r="M7" s="148">
        <f t="shared" si="5"/>
        <v>1781780.0000000002</v>
      </c>
      <c r="N7" s="4"/>
      <c r="O7" s="13"/>
      <c r="P7" s="14"/>
      <c r="R7" s="3"/>
      <c r="S7" s="3"/>
    </row>
    <row r="8" spans="1:23" ht="16.5" x14ac:dyDescent="0.3">
      <c r="A8" s="21">
        <v>7</v>
      </c>
      <c r="B8" s="29">
        <v>107</v>
      </c>
      <c r="C8" s="22">
        <v>1</v>
      </c>
      <c r="D8" s="23" t="s">
        <v>14</v>
      </c>
      <c r="E8" s="130">
        <v>468</v>
      </c>
      <c r="F8" s="155">
        <v>154</v>
      </c>
      <c r="G8" s="129">
        <f t="shared" si="0"/>
        <v>622</v>
      </c>
      <c r="H8" s="22">
        <f t="shared" si="1"/>
        <v>684.2</v>
      </c>
      <c r="I8" s="145">
        <f>I7</f>
        <v>12300</v>
      </c>
      <c r="J8" s="146">
        <f t="shared" si="2"/>
        <v>7650600</v>
      </c>
      <c r="K8" s="147">
        <f t="shared" si="3"/>
        <v>8033130</v>
      </c>
      <c r="L8" s="156">
        <f t="shared" si="4"/>
        <v>16500</v>
      </c>
      <c r="M8" s="148">
        <f t="shared" si="5"/>
        <v>1778920.0000000002</v>
      </c>
      <c r="N8" s="4"/>
      <c r="O8" s="13"/>
      <c r="P8" s="14"/>
      <c r="R8" s="3"/>
      <c r="S8" s="3"/>
    </row>
    <row r="9" spans="1:23" ht="16.5" x14ac:dyDescent="0.3">
      <c r="A9" s="21">
        <v>8</v>
      </c>
      <c r="B9" s="29">
        <v>108</v>
      </c>
      <c r="C9" s="22">
        <v>1</v>
      </c>
      <c r="D9" s="23" t="s">
        <v>35</v>
      </c>
      <c r="E9" s="130">
        <v>312</v>
      </c>
      <c r="F9" s="155">
        <v>113</v>
      </c>
      <c r="G9" s="129">
        <f t="shared" si="0"/>
        <v>425</v>
      </c>
      <c r="H9" s="22">
        <f t="shared" si="1"/>
        <v>467.50000000000006</v>
      </c>
      <c r="I9" s="145">
        <f>I8</f>
        <v>12300</v>
      </c>
      <c r="J9" s="146">
        <f t="shared" si="2"/>
        <v>5227500</v>
      </c>
      <c r="K9" s="147">
        <f t="shared" si="3"/>
        <v>5488875</v>
      </c>
      <c r="L9" s="156">
        <f t="shared" si="4"/>
        <v>11500</v>
      </c>
      <c r="M9" s="148">
        <f t="shared" si="5"/>
        <v>1215500.0000000002</v>
      </c>
      <c r="N9" s="4"/>
      <c r="O9" s="13"/>
      <c r="P9" s="14"/>
      <c r="R9" s="3"/>
      <c r="S9" s="3"/>
    </row>
    <row r="10" spans="1:23" ht="16.5" x14ac:dyDescent="0.3">
      <c r="A10" s="21">
        <v>9</v>
      </c>
      <c r="B10" s="29">
        <v>201</v>
      </c>
      <c r="C10" s="22">
        <v>2</v>
      </c>
      <c r="D10" s="23" t="s">
        <v>14</v>
      </c>
      <c r="E10" s="28">
        <v>486.96</v>
      </c>
      <c r="F10" s="154">
        <v>161</v>
      </c>
      <c r="G10" s="129">
        <f t="shared" si="0"/>
        <v>647.96</v>
      </c>
      <c r="H10" s="22">
        <f t="shared" si="1"/>
        <v>712.75600000000009</v>
      </c>
      <c r="I10" s="145">
        <f>I9</f>
        <v>12300</v>
      </c>
      <c r="J10" s="146">
        <f t="shared" si="2"/>
        <v>7969908</v>
      </c>
      <c r="K10" s="147">
        <f t="shared" si="3"/>
        <v>8368403</v>
      </c>
      <c r="L10" s="156">
        <f t="shared" si="4"/>
        <v>17500</v>
      </c>
      <c r="M10" s="148">
        <f t="shared" si="5"/>
        <v>1853165.6000000003</v>
      </c>
      <c r="N10" s="4"/>
      <c r="O10" s="13"/>
      <c r="P10" s="14"/>
      <c r="R10" s="3"/>
      <c r="S10" s="3"/>
    </row>
    <row r="11" spans="1:23" ht="16.5" x14ac:dyDescent="0.3">
      <c r="A11" s="21">
        <v>10</v>
      </c>
      <c r="B11" s="29">
        <v>202</v>
      </c>
      <c r="C11" s="22">
        <v>2</v>
      </c>
      <c r="D11" s="23" t="s">
        <v>14</v>
      </c>
      <c r="E11" s="28">
        <v>486.96</v>
      </c>
      <c r="F11" s="155">
        <v>161</v>
      </c>
      <c r="G11" s="129">
        <f t="shared" si="0"/>
        <v>647.96</v>
      </c>
      <c r="H11" s="22">
        <f t="shared" si="1"/>
        <v>712.75600000000009</v>
      </c>
      <c r="I11" s="145">
        <f>I10</f>
        <v>12300</v>
      </c>
      <c r="J11" s="146">
        <f t="shared" si="2"/>
        <v>7969908</v>
      </c>
      <c r="K11" s="147">
        <f t="shared" si="3"/>
        <v>8368403</v>
      </c>
      <c r="L11" s="156">
        <f t="shared" si="4"/>
        <v>17500</v>
      </c>
      <c r="M11" s="148">
        <f t="shared" si="5"/>
        <v>1853165.6000000003</v>
      </c>
      <c r="N11" s="4"/>
      <c r="O11" s="13"/>
      <c r="P11" s="14">
        <f>40*7</f>
        <v>280</v>
      </c>
      <c r="R11" s="3"/>
      <c r="S11" s="3"/>
    </row>
    <row r="12" spans="1:23" ht="16.5" x14ac:dyDescent="0.3">
      <c r="A12" s="21">
        <v>11</v>
      </c>
      <c r="B12" s="29">
        <v>203</v>
      </c>
      <c r="C12" s="22">
        <v>2</v>
      </c>
      <c r="D12" s="23" t="s">
        <v>12</v>
      </c>
      <c r="E12" s="28">
        <v>537.12</v>
      </c>
      <c r="F12" s="155">
        <v>177</v>
      </c>
      <c r="G12" s="129">
        <f t="shared" si="0"/>
        <v>714.12</v>
      </c>
      <c r="H12" s="22">
        <f t="shared" si="1"/>
        <v>785.53200000000004</v>
      </c>
      <c r="I12" s="145">
        <f>I11</f>
        <v>12300</v>
      </c>
      <c r="J12" s="146">
        <f t="shared" si="2"/>
        <v>8783676</v>
      </c>
      <c r="K12" s="147">
        <f t="shared" si="3"/>
        <v>9222860</v>
      </c>
      <c r="L12" s="156">
        <f t="shared" si="4"/>
        <v>19000</v>
      </c>
      <c r="M12" s="148">
        <f t="shared" si="5"/>
        <v>2042383.2000000002</v>
      </c>
      <c r="N12" s="4"/>
      <c r="O12" s="13"/>
      <c r="P12" s="14"/>
      <c r="R12" s="3"/>
      <c r="S12" s="3"/>
    </row>
    <row r="13" spans="1:23" ht="16.5" x14ac:dyDescent="0.3">
      <c r="A13" s="21">
        <v>12</v>
      </c>
      <c r="B13" s="29">
        <v>204</v>
      </c>
      <c r="C13" s="22">
        <v>2</v>
      </c>
      <c r="D13" s="23" t="s">
        <v>14</v>
      </c>
      <c r="E13" s="28">
        <v>472.65</v>
      </c>
      <c r="F13" s="155">
        <v>162</v>
      </c>
      <c r="G13" s="129">
        <f t="shared" si="0"/>
        <v>634.65</v>
      </c>
      <c r="H13" s="22">
        <f t="shared" si="1"/>
        <v>698.11500000000001</v>
      </c>
      <c r="I13" s="145">
        <f>I12</f>
        <v>12300</v>
      </c>
      <c r="J13" s="146">
        <f t="shared" si="2"/>
        <v>7806195</v>
      </c>
      <c r="K13" s="147">
        <f t="shared" si="3"/>
        <v>8196505</v>
      </c>
      <c r="L13" s="156">
        <f t="shared" si="4"/>
        <v>17000</v>
      </c>
      <c r="M13" s="148">
        <f t="shared" si="5"/>
        <v>1815099</v>
      </c>
      <c r="N13" s="4"/>
      <c r="O13" s="13"/>
      <c r="P13" s="14"/>
      <c r="R13" s="3"/>
      <c r="S13" s="3"/>
    </row>
    <row r="14" spans="1:23" ht="16.5" x14ac:dyDescent="0.3">
      <c r="A14" s="21">
        <v>13</v>
      </c>
      <c r="B14" s="29">
        <v>205</v>
      </c>
      <c r="C14" s="22">
        <v>2</v>
      </c>
      <c r="D14" s="23" t="s">
        <v>35</v>
      </c>
      <c r="E14" s="28">
        <v>311.73</v>
      </c>
      <c r="F14" s="155">
        <v>113</v>
      </c>
      <c r="G14" s="129">
        <f t="shared" si="0"/>
        <v>424.73</v>
      </c>
      <c r="H14" s="22">
        <f t="shared" si="1"/>
        <v>467.20300000000003</v>
      </c>
      <c r="I14" s="145">
        <f>I13</f>
        <v>12300</v>
      </c>
      <c r="J14" s="146">
        <f t="shared" si="2"/>
        <v>5224179</v>
      </c>
      <c r="K14" s="147">
        <f t="shared" si="3"/>
        <v>5485388</v>
      </c>
      <c r="L14" s="156">
        <f t="shared" si="4"/>
        <v>11500</v>
      </c>
      <c r="M14" s="148">
        <f t="shared" si="5"/>
        <v>1214727.8</v>
      </c>
      <c r="N14" s="4"/>
      <c r="O14" s="13"/>
      <c r="P14" s="14"/>
      <c r="R14" s="3"/>
      <c r="S14" s="3"/>
    </row>
    <row r="15" spans="1:23" ht="16.5" x14ac:dyDescent="0.3">
      <c r="A15" s="21">
        <v>14</v>
      </c>
      <c r="B15" s="29">
        <v>206</v>
      </c>
      <c r="C15" s="22">
        <v>2</v>
      </c>
      <c r="D15" s="23" t="s">
        <v>14</v>
      </c>
      <c r="E15" s="28">
        <v>468.23</v>
      </c>
      <c r="F15" s="155">
        <v>154</v>
      </c>
      <c r="G15" s="129">
        <f t="shared" si="0"/>
        <v>622.23</v>
      </c>
      <c r="H15" s="22">
        <f t="shared" si="1"/>
        <v>684.45300000000009</v>
      </c>
      <c r="I15" s="145">
        <f>I14</f>
        <v>12300</v>
      </c>
      <c r="J15" s="146">
        <f t="shared" si="2"/>
        <v>7653429</v>
      </c>
      <c r="K15" s="147">
        <f t="shared" si="3"/>
        <v>8036100</v>
      </c>
      <c r="L15" s="156">
        <f t="shared" si="4"/>
        <v>16500</v>
      </c>
      <c r="M15" s="148">
        <f t="shared" si="5"/>
        <v>1779577.8000000003</v>
      </c>
      <c r="N15" s="4"/>
      <c r="O15" s="13"/>
      <c r="P15" s="14"/>
      <c r="R15" s="3"/>
      <c r="S15" s="3"/>
    </row>
    <row r="16" spans="1:23" ht="16.5" x14ac:dyDescent="0.3">
      <c r="A16" s="21">
        <v>15</v>
      </c>
      <c r="B16" s="29">
        <v>207</v>
      </c>
      <c r="C16" s="22">
        <v>2</v>
      </c>
      <c r="D16" s="23" t="s">
        <v>14</v>
      </c>
      <c r="E16" s="28">
        <v>468.23</v>
      </c>
      <c r="F16" s="155">
        <v>154</v>
      </c>
      <c r="G16" s="129">
        <f t="shared" si="0"/>
        <v>622.23</v>
      </c>
      <c r="H16" s="22">
        <f t="shared" si="1"/>
        <v>684.45300000000009</v>
      </c>
      <c r="I16" s="145">
        <f>I15</f>
        <v>12300</v>
      </c>
      <c r="J16" s="146">
        <f t="shared" si="2"/>
        <v>7653429</v>
      </c>
      <c r="K16" s="147">
        <f t="shared" si="3"/>
        <v>8036100</v>
      </c>
      <c r="L16" s="156">
        <f t="shared" si="4"/>
        <v>16500</v>
      </c>
      <c r="M16" s="148">
        <f t="shared" si="5"/>
        <v>1779577.8000000003</v>
      </c>
      <c r="N16" s="4"/>
      <c r="O16" s="13"/>
      <c r="P16" s="14"/>
      <c r="R16" s="3"/>
      <c r="S16" s="3"/>
    </row>
    <row r="17" spans="1:19" ht="16.5" x14ac:dyDescent="0.3">
      <c r="A17" s="21">
        <v>16</v>
      </c>
      <c r="B17" s="29">
        <v>208</v>
      </c>
      <c r="C17" s="22">
        <v>2</v>
      </c>
      <c r="D17" s="23" t="s">
        <v>35</v>
      </c>
      <c r="E17" s="28">
        <v>311.73</v>
      </c>
      <c r="F17" s="155">
        <v>113</v>
      </c>
      <c r="G17" s="129">
        <f t="shared" si="0"/>
        <v>424.73</v>
      </c>
      <c r="H17" s="22">
        <f t="shared" si="1"/>
        <v>467.20300000000003</v>
      </c>
      <c r="I17" s="145">
        <f>I16</f>
        <v>12300</v>
      </c>
      <c r="J17" s="146">
        <f t="shared" si="2"/>
        <v>5224179</v>
      </c>
      <c r="K17" s="147">
        <f t="shared" si="3"/>
        <v>5485388</v>
      </c>
      <c r="L17" s="156">
        <f t="shared" si="4"/>
        <v>11500</v>
      </c>
      <c r="M17" s="148">
        <f t="shared" si="5"/>
        <v>1214727.8</v>
      </c>
      <c r="N17" s="4"/>
      <c r="O17" s="13"/>
      <c r="P17" s="14"/>
      <c r="R17" s="3"/>
      <c r="S17" s="3"/>
    </row>
    <row r="18" spans="1:19" ht="16.5" x14ac:dyDescent="0.3">
      <c r="A18" s="21">
        <v>17</v>
      </c>
      <c r="B18" s="29">
        <v>301</v>
      </c>
      <c r="C18" s="22">
        <v>3</v>
      </c>
      <c r="D18" s="23" t="s">
        <v>14</v>
      </c>
      <c r="E18" s="28">
        <v>486.96</v>
      </c>
      <c r="F18" s="129">
        <v>161</v>
      </c>
      <c r="G18" s="129">
        <f t="shared" si="0"/>
        <v>647.96</v>
      </c>
      <c r="H18" s="22">
        <f t="shared" si="1"/>
        <v>712.75600000000009</v>
      </c>
      <c r="I18" s="145">
        <f>I17</f>
        <v>12300</v>
      </c>
      <c r="J18" s="146">
        <f t="shared" si="2"/>
        <v>7969908</v>
      </c>
      <c r="K18" s="147">
        <f t="shared" si="3"/>
        <v>8368403</v>
      </c>
      <c r="L18" s="156">
        <f t="shared" si="4"/>
        <v>17500</v>
      </c>
      <c r="M18" s="148">
        <f t="shared" si="5"/>
        <v>1853165.6000000003</v>
      </c>
      <c r="N18" s="4"/>
      <c r="O18" s="13"/>
      <c r="P18" s="14"/>
      <c r="R18" s="3"/>
      <c r="S18" s="3"/>
    </row>
    <row r="19" spans="1:19" ht="16.5" x14ac:dyDescent="0.3">
      <c r="A19" s="21">
        <v>18</v>
      </c>
      <c r="B19" s="29">
        <v>302</v>
      </c>
      <c r="C19" s="22">
        <v>3</v>
      </c>
      <c r="D19" s="23" t="s">
        <v>14</v>
      </c>
      <c r="E19" s="28">
        <v>486.96</v>
      </c>
      <c r="F19" s="129">
        <v>161</v>
      </c>
      <c r="G19" s="129">
        <f t="shared" si="0"/>
        <v>647.96</v>
      </c>
      <c r="H19" s="22">
        <f t="shared" si="1"/>
        <v>712.75600000000009</v>
      </c>
      <c r="I19" s="145">
        <f>I18</f>
        <v>12300</v>
      </c>
      <c r="J19" s="146">
        <f t="shared" si="2"/>
        <v>7969908</v>
      </c>
      <c r="K19" s="147">
        <f t="shared" si="3"/>
        <v>8368403</v>
      </c>
      <c r="L19" s="156">
        <f t="shared" si="4"/>
        <v>17500</v>
      </c>
      <c r="M19" s="148">
        <f t="shared" si="5"/>
        <v>1853165.6000000003</v>
      </c>
      <c r="N19" s="4"/>
      <c r="O19" s="13"/>
      <c r="P19" s="14"/>
      <c r="R19" s="3"/>
      <c r="S19" s="3"/>
    </row>
    <row r="20" spans="1:19" s="41" customFormat="1" ht="16.5" x14ac:dyDescent="0.3">
      <c r="A20" s="21">
        <v>19</v>
      </c>
      <c r="B20" s="29">
        <v>303</v>
      </c>
      <c r="C20" s="22">
        <v>3</v>
      </c>
      <c r="D20" s="23" t="s">
        <v>12</v>
      </c>
      <c r="E20" s="28">
        <v>537.12</v>
      </c>
      <c r="F20" s="129">
        <v>177</v>
      </c>
      <c r="G20" s="129">
        <f t="shared" si="0"/>
        <v>714.12</v>
      </c>
      <c r="H20" s="22">
        <f t="shared" si="1"/>
        <v>785.53200000000004</v>
      </c>
      <c r="I20" s="145">
        <f>I19</f>
        <v>12300</v>
      </c>
      <c r="J20" s="146">
        <f t="shared" si="2"/>
        <v>8783676</v>
      </c>
      <c r="K20" s="147">
        <f t="shared" si="3"/>
        <v>9222860</v>
      </c>
      <c r="L20" s="156">
        <f t="shared" si="4"/>
        <v>19000</v>
      </c>
      <c r="M20" s="148">
        <f t="shared" si="5"/>
        <v>2042383.2000000002</v>
      </c>
      <c r="N20" s="42"/>
      <c r="O20" s="43"/>
      <c r="P20" s="44"/>
      <c r="R20" s="10"/>
      <c r="S20" s="10"/>
    </row>
    <row r="21" spans="1:19" ht="16.5" x14ac:dyDescent="0.25">
      <c r="A21" s="21">
        <v>20</v>
      </c>
      <c r="B21" s="26">
        <v>304</v>
      </c>
      <c r="C21" s="22">
        <v>3</v>
      </c>
      <c r="D21" s="23" t="s">
        <v>14</v>
      </c>
      <c r="E21" s="28">
        <v>472.65</v>
      </c>
      <c r="F21" s="129">
        <v>162</v>
      </c>
      <c r="G21" s="129">
        <f t="shared" si="0"/>
        <v>634.65</v>
      </c>
      <c r="H21" s="22">
        <f t="shared" si="1"/>
        <v>698.11500000000001</v>
      </c>
      <c r="I21" s="145">
        <f>I20</f>
        <v>12300</v>
      </c>
      <c r="J21" s="146">
        <f t="shared" si="2"/>
        <v>7806195</v>
      </c>
      <c r="K21" s="147">
        <f t="shared" si="3"/>
        <v>8196505</v>
      </c>
      <c r="L21" s="156">
        <f t="shared" si="4"/>
        <v>17000</v>
      </c>
      <c r="M21" s="148">
        <f t="shared" si="5"/>
        <v>1815099</v>
      </c>
      <c r="P21" s="15"/>
      <c r="S21" s="16"/>
    </row>
    <row r="22" spans="1:19" ht="16.5" x14ac:dyDescent="0.25">
      <c r="A22" s="21">
        <v>21</v>
      </c>
      <c r="B22" s="26">
        <v>306</v>
      </c>
      <c r="C22" s="22">
        <v>3</v>
      </c>
      <c r="D22" s="23" t="s">
        <v>14</v>
      </c>
      <c r="E22" s="28">
        <v>468.23</v>
      </c>
      <c r="F22" s="129">
        <v>154</v>
      </c>
      <c r="G22" s="129">
        <f t="shared" si="0"/>
        <v>622.23</v>
      </c>
      <c r="H22" s="22">
        <f t="shared" si="1"/>
        <v>684.45300000000009</v>
      </c>
      <c r="I22" s="145">
        <f>I21</f>
        <v>12300</v>
      </c>
      <c r="J22" s="146">
        <f t="shared" si="2"/>
        <v>7653429</v>
      </c>
      <c r="K22" s="147">
        <f t="shared" si="3"/>
        <v>8036100</v>
      </c>
      <c r="L22" s="156">
        <f t="shared" si="4"/>
        <v>16500</v>
      </c>
      <c r="M22" s="148">
        <f t="shared" si="5"/>
        <v>1779577.8000000003</v>
      </c>
      <c r="P22" s="15"/>
      <c r="S22" s="16"/>
    </row>
    <row r="23" spans="1:19" ht="17.25" customHeight="1" x14ac:dyDescent="0.25">
      <c r="A23" s="21">
        <v>22</v>
      </c>
      <c r="B23" s="26">
        <v>307</v>
      </c>
      <c r="C23" s="22">
        <v>3</v>
      </c>
      <c r="D23" s="23" t="s">
        <v>14</v>
      </c>
      <c r="E23" s="28">
        <v>468.23</v>
      </c>
      <c r="F23" s="129">
        <v>154</v>
      </c>
      <c r="G23" s="129">
        <f t="shared" si="0"/>
        <v>622.23</v>
      </c>
      <c r="H23" s="22">
        <f t="shared" si="1"/>
        <v>684.45300000000009</v>
      </c>
      <c r="I23" s="145">
        <f>I22</f>
        <v>12300</v>
      </c>
      <c r="J23" s="146">
        <f t="shared" si="2"/>
        <v>7653429</v>
      </c>
      <c r="K23" s="147">
        <f t="shared" si="3"/>
        <v>8036100</v>
      </c>
      <c r="L23" s="156">
        <f t="shared" si="4"/>
        <v>16500</v>
      </c>
      <c r="M23" s="148">
        <f t="shared" si="5"/>
        <v>1779577.8000000003</v>
      </c>
      <c r="S23" s="16"/>
    </row>
    <row r="24" spans="1:19" ht="16.5" x14ac:dyDescent="0.25">
      <c r="A24" s="21">
        <v>23</v>
      </c>
      <c r="B24" s="26">
        <v>308</v>
      </c>
      <c r="C24" s="22">
        <v>3</v>
      </c>
      <c r="D24" s="23" t="s">
        <v>35</v>
      </c>
      <c r="E24" s="28">
        <v>311.73</v>
      </c>
      <c r="F24" s="129">
        <v>113</v>
      </c>
      <c r="G24" s="129">
        <f t="shared" si="0"/>
        <v>424.73</v>
      </c>
      <c r="H24" s="22">
        <f t="shared" si="1"/>
        <v>467.20300000000003</v>
      </c>
      <c r="I24" s="145">
        <f>I23</f>
        <v>12300</v>
      </c>
      <c r="J24" s="146">
        <f t="shared" si="2"/>
        <v>5224179</v>
      </c>
      <c r="K24" s="147">
        <f t="shared" si="3"/>
        <v>5485388</v>
      </c>
      <c r="L24" s="156">
        <f t="shared" si="4"/>
        <v>11500</v>
      </c>
      <c r="M24" s="148">
        <f t="shared" si="5"/>
        <v>1214727.8</v>
      </c>
      <c r="S24" s="17"/>
    </row>
    <row r="25" spans="1:19" ht="16.5" x14ac:dyDescent="0.25">
      <c r="A25" s="21">
        <v>24</v>
      </c>
      <c r="B25" s="26">
        <v>401</v>
      </c>
      <c r="C25" s="26">
        <v>4</v>
      </c>
      <c r="D25" s="23" t="s">
        <v>14</v>
      </c>
      <c r="E25" s="28">
        <v>486.96</v>
      </c>
      <c r="F25" s="129">
        <v>161</v>
      </c>
      <c r="G25" s="129">
        <f t="shared" si="0"/>
        <v>647.96</v>
      </c>
      <c r="H25" s="22">
        <f t="shared" si="1"/>
        <v>712.75600000000009</v>
      </c>
      <c r="I25" s="145">
        <f>I24</f>
        <v>12300</v>
      </c>
      <c r="J25" s="146">
        <f t="shared" si="2"/>
        <v>7969908</v>
      </c>
      <c r="K25" s="147">
        <f t="shared" si="3"/>
        <v>8368403</v>
      </c>
      <c r="L25" s="156">
        <f t="shared" si="4"/>
        <v>17500</v>
      </c>
      <c r="M25" s="148">
        <f t="shared" si="5"/>
        <v>1853165.6000000003</v>
      </c>
      <c r="S25" s="16"/>
    </row>
    <row r="26" spans="1:19" ht="16.5" x14ac:dyDescent="0.25">
      <c r="A26" s="21">
        <v>25</v>
      </c>
      <c r="B26" s="26">
        <v>402</v>
      </c>
      <c r="C26" s="26">
        <v>4</v>
      </c>
      <c r="D26" s="23" t="s">
        <v>14</v>
      </c>
      <c r="E26" s="28">
        <v>486.96</v>
      </c>
      <c r="F26" s="129">
        <v>161</v>
      </c>
      <c r="G26" s="129">
        <f t="shared" si="0"/>
        <v>647.96</v>
      </c>
      <c r="H26" s="22">
        <f t="shared" si="1"/>
        <v>712.75600000000009</v>
      </c>
      <c r="I26" s="145">
        <f>I25</f>
        <v>12300</v>
      </c>
      <c r="J26" s="146">
        <f t="shared" si="2"/>
        <v>7969908</v>
      </c>
      <c r="K26" s="147">
        <f t="shared" si="3"/>
        <v>8368403</v>
      </c>
      <c r="L26" s="156">
        <f t="shared" si="4"/>
        <v>17500</v>
      </c>
      <c r="M26" s="148">
        <f t="shared" si="5"/>
        <v>1853165.6000000003</v>
      </c>
      <c r="S26" s="16"/>
    </row>
    <row r="27" spans="1:19" ht="16.5" x14ac:dyDescent="0.25">
      <c r="A27" s="21">
        <v>26</v>
      </c>
      <c r="B27" s="26">
        <v>403</v>
      </c>
      <c r="C27" s="26">
        <v>4</v>
      </c>
      <c r="D27" s="23" t="s">
        <v>12</v>
      </c>
      <c r="E27" s="28">
        <v>537.12</v>
      </c>
      <c r="F27" s="129">
        <v>177</v>
      </c>
      <c r="G27" s="129">
        <f t="shared" si="0"/>
        <v>714.12</v>
      </c>
      <c r="H27" s="22">
        <f t="shared" si="1"/>
        <v>785.53200000000004</v>
      </c>
      <c r="I27" s="145">
        <f>I26</f>
        <v>12300</v>
      </c>
      <c r="J27" s="146">
        <f t="shared" si="2"/>
        <v>8783676</v>
      </c>
      <c r="K27" s="147">
        <f t="shared" si="3"/>
        <v>9222860</v>
      </c>
      <c r="L27" s="156">
        <f t="shared" si="4"/>
        <v>19000</v>
      </c>
      <c r="M27" s="148">
        <f t="shared" si="5"/>
        <v>2042383.2000000002</v>
      </c>
      <c r="S27" s="16"/>
    </row>
    <row r="28" spans="1:19" ht="16.5" x14ac:dyDescent="0.25">
      <c r="A28" s="21">
        <v>27</v>
      </c>
      <c r="B28" s="26">
        <v>404</v>
      </c>
      <c r="C28" s="26">
        <v>4</v>
      </c>
      <c r="D28" s="23" t="s">
        <v>14</v>
      </c>
      <c r="E28" s="28">
        <v>472.65</v>
      </c>
      <c r="F28" s="129">
        <v>162</v>
      </c>
      <c r="G28" s="129">
        <f t="shared" si="0"/>
        <v>634.65</v>
      </c>
      <c r="H28" s="22">
        <f t="shared" si="1"/>
        <v>698.11500000000001</v>
      </c>
      <c r="I28" s="145">
        <f>I27</f>
        <v>12300</v>
      </c>
      <c r="J28" s="146">
        <f t="shared" si="2"/>
        <v>7806195</v>
      </c>
      <c r="K28" s="147">
        <f t="shared" si="3"/>
        <v>8196505</v>
      </c>
      <c r="L28" s="156">
        <f t="shared" si="4"/>
        <v>17000</v>
      </c>
      <c r="M28" s="148">
        <f t="shared" si="5"/>
        <v>1815099</v>
      </c>
      <c r="S28" s="16"/>
    </row>
    <row r="29" spans="1:19" x14ac:dyDescent="0.25">
      <c r="A29" s="21">
        <v>28</v>
      </c>
      <c r="B29" s="26">
        <v>405</v>
      </c>
      <c r="C29" s="26">
        <v>4</v>
      </c>
      <c r="D29" s="23" t="s">
        <v>35</v>
      </c>
      <c r="E29" s="28">
        <v>311.73</v>
      </c>
      <c r="F29" s="129">
        <v>113</v>
      </c>
      <c r="G29" s="129">
        <f t="shared" si="0"/>
        <v>424.73</v>
      </c>
      <c r="H29" s="22">
        <f t="shared" si="1"/>
        <v>467.20300000000003</v>
      </c>
      <c r="I29" s="145">
        <f>I28</f>
        <v>12300</v>
      </c>
      <c r="J29" s="146">
        <f t="shared" si="2"/>
        <v>5224179</v>
      </c>
      <c r="K29" s="147">
        <f t="shared" si="3"/>
        <v>5485388</v>
      </c>
      <c r="L29" s="156">
        <f t="shared" si="4"/>
        <v>11500</v>
      </c>
      <c r="M29" s="148">
        <f t="shared" si="5"/>
        <v>1214727.8</v>
      </c>
    </row>
    <row r="30" spans="1:19" x14ac:dyDescent="0.25">
      <c r="A30" s="21">
        <v>29</v>
      </c>
      <c r="B30" s="26">
        <v>406</v>
      </c>
      <c r="C30" s="26">
        <v>4</v>
      </c>
      <c r="D30" s="23" t="s">
        <v>14</v>
      </c>
      <c r="E30" s="28">
        <v>468.23</v>
      </c>
      <c r="F30" s="129">
        <v>154</v>
      </c>
      <c r="G30" s="129">
        <f t="shared" si="0"/>
        <v>622.23</v>
      </c>
      <c r="H30" s="22">
        <f t="shared" si="1"/>
        <v>684.45300000000009</v>
      </c>
      <c r="I30" s="145">
        <f>I29</f>
        <v>12300</v>
      </c>
      <c r="J30" s="146">
        <f t="shared" si="2"/>
        <v>7653429</v>
      </c>
      <c r="K30" s="147">
        <f t="shared" si="3"/>
        <v>8036100</v>
      </c>
      <c r="L30" s="156">
        <f t="shared" si="4"/>
        <v>16500</v>
      </c>
      <c r="M30" s="148">
        <f t="shared" si="5"/>
        <v>1779577.8000000003</v>
      </c>
    </row>
    <row r="31" spans="1:19" x14ac:dyDescent="0.25">
      <c r="A31" s="21">
        <v>30</v>
      </c>
      <c r="B31" s="26">
        <v>407</v>
      </c>
      <c r="C31" s="26">
        <v>4</v>
      </c>
      <c r="D31" s="23" t="s">
        <v>14</v>
      </c>
      <c r="E31" s="28">
        <v>468.23</v>
      </c>
      <c r="F31" s="129">
        <v>154</v>
      </c>
      <c r="G31" s="129">
        <f t="shared" si="0"/>
        <v>622.23</v>
      </c>
      <c r="H31" s="22">
        <f t="shared" si="1"/>
        <v>684.45300000000009</v>
      </c>
      <c r="I31" s="145">
        <f>I30</f>
        <v>12300</v>
      </c>
      <c r="J31" s="146">
        <f t="shared" si="2"/>
        <v>7653429</v>
      </c>
      <c r="K31" s="147">
        <f t="shared" si="3"/>
        <v>8036100</v>
      </c>
      <c r="L31" s="156">
        <f t="shared" si="4"/>
        <v>16500</v>
      </c>
      <c r="M31" s="148">
        <f t="shared" si="5"/>
        <v>1779577.8000000003</v>
      </c>
    </row>
    <row r="32" spans="1:19" s="41" customFormat="1" x14ac:dyDescent="0.25">
      <c r="A32" s="21">
        <v>31</v>
      </c>
      <c r="B32" s="26">
        <v>408</v>
      </c>
      <c r="C32" s="26">
        <v>4</v>
      </c>
      <c r="D32" s="23" t="s">
        <v>35</v>
      </c>
      <c r="E32" s="28">
        <v>311.73</v>
      </c>
      <c r="F32" s="129">
        <v>113</v>
      </c>
      <c r="G32" s="129">
        <f t="shared" si="0"/>
        <v>424.73</v>
      </c>
      <c r="H32" s="22">
        <f t="shared" si="1"/>
        <v>467.20300000000003</v>
      </c>
      <c r="I32" s="145">
        <f>I31</f>
        <v>12300</v>
      </c>
      <c r="J32" s="146">
        <f t="shared" si="2"/>
        <v>5224179</v>
      </c>
      <c r="K32" s="147">
        <f t="shared" si="3"/>
        <v>5485388</v>
      </c>
      <c r="L32" s="156">
        <f t="shared" si="4"/>
        <v>11500</v>
      </c>
      <c r="M32" s="148">
        <f t="shared" si="5"/>
        <v>1214727.8</v>
      </c>
    </row>
    <row r="33" spans="1:18" x14ac:dyDescent="0.25">
      <c r="A33" s="21">
        <v>32</v>
      </c>
      <c r="B33" s="26">
        <v>501</v>
      </c>
      <c r="C33" s="26">
        <v>5</v>
      </c>
      <c r="D33" s="23" t="s">
        <v>14</v>
      </c>
      <c r="E33" s="28">
        <v>486.96</v>
      </c>
      <c r="F33" s="129">
        <v>161</v>
      </c>
      <c r="G33" s="129">
        <f t="shared" si="0"/>
        <v>647.96</v>
      </c>
      <c r="H33" s="22">
        <f t="shared" si="1"/>
        <v>712.75600000000009</v>
      </c>
      <c r="I33" s="145">
        <f>I32</f>
        <v>12300</v>
      </c>
      <c r="J33" s="146">
        <f t="shared" si="2"/>
        <v>7969908</v>
      </c>
      <c r="K33" s="147">
        <f t="shared" si="3"/>
        <v>8368403</v>
      </c>
      <c r="L33" s="156">
        <f t="shared" si="4"/>
        <v>17500</v>
      </c>
      <c r="M33" s="148">
        <f t="shared" si="5"/>
        <v>1853165.6000000003</v>
      </c>
    </row>
    <row r="34" spans="1:18" x14ac:dyDescent="0.25">
      <c r="A34" s="21">
        <v>33</v>
      </c>
      <c r="B34" s="26">
        <v>502</v>
      </c>
      <c r="C34" s="26">
        <v>5</v>
      </c>
      <c r="D34" s="23" t="s">
        <v>14</v>
      </c>
      <c r="E34" s="28">
        <v>486.96</v>
      </c>
      <c r="F34" s="129">
        <v>161</v>
      </c>
      <c r="G34" s="129">
        <f t="shared" si="0"/>
        <v>647.96</v>
      </c>
      <c r="H34" s="22">
        <f t="shared" si="1"/>
        <v>712.75600000000009</v>
      </c>
      <c r="I34" s="145">
        <f>I33</f>
        <v>12300</v>
      </c>
      <c r="J34" s="146">
        <f t="shared" si="2"/>
        <v>7969908</v>
      </c>
      <c r="K34" s="147">
        <f t="shared" si="3"/>
        <v>8368403</v>
      </c>
      <c r="L34" s="156">
        <f t="shared" si="4"/>
        <v>17500</v>
      </c>
      <c r="M34" s="148">
        <f t="shared" si="5"/>
        <v>1853165.6000000003</v>
      </c>
    </row>
    <row r="35" spans="1:18" ht="16.5" x14ac:dyDescent="0.3">
      <c r="A35" s="21">
        <v>34</v>
      </c>
      <c r="B35" s="26">
        <v>503</v>
      </c>
      <c r="C35" s="26">
        <v>5</v>
      </c>
      <c r="D35" s="23" t="s">
        <v>12</v>
      </c>
      <c r="E35" s="28">
        <v>537.12</v>
      </c>
      <c r="F35" s="129">
        <v>177</v>
      </c>
      <c r="G35" s="129">
        <f t="shared" si="0"/>
        <v>714.12</v>
      </c>
      <c r="H35" s="22">
        <f t="shared" si="1"/>
        <v>785.53200000000004</v>
      </c>
      <c r="I35" s="145">
        <f>I34</f>
        <v>12300</v>
      </c>
      <c r="J35" s="146">
        <f t="shared" si="2"/>
        <v>8783676</v>
      </c>
      <c r="K35" s="147">
        <f t="shared" si="3"/>
        <v>9222860</v>
      </c>
      <c r="L35" s="156">
        <f t="shared" si="4"/>
        <v>19000</v>
      </c>
      <c r="M35" s="148">
        <f t="shared" si="5"/>
        <v>2042383.2000000002</v>
      </c>
      <c r="N35" s="4"/>
      <c r="R35" s="2"/>
    </row>
    <row r="36" spans="1:18" ht="16.5" x14ac:dyDescent="0.3">
      <c r="A36" s="21">
        <v>35</v>
      </c>
      <c r="B36" s="26">
        <v>504</v>
      </c>
      <c r="C36" s="26">
        <v>5</v>
      </c>
      <c r="D36" s="23" t="s">
        <v>14</v>
      </c>
      <c r="E36" s="28">
        <v>472.65</v>
      </c>
      <c r="F36" s="129">
        <v>162</v>
      </c>
      <c r="G36" s="129">
        <f t="shared" si="0"/>
        <v>634.65</v>
      </c>
      <c r="H36" s="22">
        <f t="shared" si="1"/>
        <v>698.11500000000001</v>
      </c>
      <c r="I36" s="145">
        <f>I35</f>
        <v>12300</v>
      </c>
      <c r="J36" s="146">
        <f t="shared" si="2"/>
        <v>7806195</v>
      </c>
      <c r="K36" s="147">
        <f t="shared" si="3"/>
        <v>8196505</v>
      </c>
      <c r="L36" s="156">
        <f t="shared" si="4"/>
        <v>17000</v>
      </c>
      <c r="M36" s="148">
        <f t="shared" si="5"/>
        <v>1815099</v>
      </c>
      <c r="N36" s="4"/>
      <c r="R36" s="2"/>
    </row>
    <row r="37" spans="1:18" ht="16.5" x14ac:dyDescent="0.3">
      <c r="A37" s="21">
        <v>36</v>
      </c>
      <c r="B37" s="26">
        <v>505</v>
      </c>
      <c r="C37" s="26">
        <v>5</v>
      </c>
      <c r="D37" s="23" t="s">
        <v>35</v>
      </c>
      <c r="E37" s="28">
        <v>311.73</v>
      </c>
      <c r="F37" s="129">
        <v>113</v>
      </c>
      <c r="G37" s="129">
        <f t="shared" si="0"/>
        <v>424.73</v>
      </c>
      <c r="H37" s="22">
        <f t="shared" si="1"/>
        <v>467.20300000000003</v>
      </c>
      <c r="I37" s="145">
        <f>I36</f>
        <v>12300</v>
      </c>
      <c r="J37" s="146">
        <f t="shared" si="2"/>
        <v>5224179</v>
      </c>
      <c r="K37" s="147">
        <f t="shared" si="3"/>
        <v>5485388</v>
      </c>
      <c r="L37" s="156">
        <f t="shared" si="4"/>
        <v>11500</v>
      </c>
      <c r="M37" s="148">
        <f t="shared" si="5"/>
        <v>1214727.8</v>
      </c>
      <c r="N37" s="4"/>
      <c r="R37" s="2"/>
    </row>
    <row r="38" spans="1:18" ht="16.5" x14ac:dyDescent="0.3">
      <c r="A38" s="21">
        <v>37</v>
      </c>
      <c r="B38" s="26">
        <v>506</v>
      </c>
      <c r="C38" s="26">
        <v>5</v>
      </c>
      <c r="D38" s="23" t="s">
        <v>14</v>
      </c>
      <c r="E38" s="28">
        <v>468.23</v>
      </c>
      <c r="F38" s="129">
        <v>154</v>
      </c>
      <c r="G38" s="129">
        <f t="shared" si="0"/>
        <v>622.23</v>
      </c>
      <c r="H38" s="22">
        <f t="shared" si="1"/>
        <v>684.45300000000009</v>
      </c>
      <c r="I38" s="145">
        <f>I37</f>
        <v>12300</v>
      </c>
      <c r="J38" s="146">
        <f t="shared" si="2"/>
        <v>7653429</v>
      </c>
      <c r="K38" s="147">
        <f t="shared" si="3"/>
        <v>8036100</v>
      </c>
      <c r="L38" s="156">
        <f t="shared" si="4"/>
        <v>16500</v>
      </c>
      <c r="M38" s="148">
        <f t="shared" si="5"/>
        <v>1779577.8000000003</v>
      </c>
      <c r="N38" s="4"/>
      <c r="R38" s="2"/>
    </row>
    <row r="39" spans="1:18" ht="16.5" x14ac:dyDescent="0.3">
      <c r="A39" s="21">
        <v>38</v>
      </c>
      <c r="B39" s="26">
        <v>507</v>
      </c>
      <c r="C39" s="26">
        <v>5</v>
      </c>
      <c r="D39" s="23" t="s">
        <v>14</v>
      </c>
      <c r="E39" s="28">
        <v>468.23</v>
      </c>
      <c r="F39" s="129">
        <v>154</v>
      </c>
      <c r="G39" s="129">
        <f t="shared" si="0"/>
        <v>622.23</v>
      </c>
      <c r="H39" s="22">
        <f t="shared" si="1"/>
        <v>684.45300000000009</v>
      </c>
      <c r="I39" s="145">
        <f>I38</f>
        <v>12300</v>
      </c>
      <c r="J39" s="146">
        <f t="shared" si="2"/>
        <v>7653429</v>
      </c>
      <c r="K39" s="147">
        <f t="shared" si="3"/>
        <v>8036100</v>
      </c>
      <c r="L39" s="156">
        <f t="shared" si="4"/>
        <v>16500</v>
      </c>
      <c r="M39" s="148">
        <f t="shared" si="5"/>
        <v>1779577.8000000003</v>
      </c>
      <c r="N39" s="4"/>
      <c r="R39" s="2"/>
    </row>
    <row r="40" spans="1:18" ht="16.5" x14ac:dyDescent="0.3">
      <c r="A40" s="21">
        <v>39</v>
      </c>
      <c r="B40" s="26">
        <v>508</v>
      </c>
      <c r="C40" s="26">
        <v>5</v>
      </c>
      <c r="D40" s="23" t="s">
        <v>35</v>
      </c>
      <c r="E40" s="28">
        <v>311.73</v>
      </c>
      <c r="F40" s="129">
        <v>113</v>
      </c>
      <c r="G40" s="129">
        <f t="shared" si="0"/>
        <v>424.73</v>
      </c>
      <c r="H40" s="22">
        <f t="shared" si="1"/>
        <v>467.20300000000003</v>
      </c>
      <c r="I40" s="145">
        <f>I39</f>
        <v>12300</v>
      </c>
      <c r="J40" s="146">
        <f t="shared" si="2"/>
        <v>5224179</v>
      </c>
      <c r="K40" s="147">
        <f t="shared" si="3"/>
        <v>5485388</v>
      </c>
      <c r="L40" s="156">
        <f t="shared" si="4"/>
        <v>11500</v>
      </c>
      <c r="M40" s="148">
        <f t="shared" si="5"/>
        <v>1214727.8</v>
      </c>
      <c r="N40" s="4"/>
      <c r="R40" s="2"/>
    </row>
    <row r="41" spans="1:18" ht="16.5" x14ac:dyDescent="0.3">
      <c r="A41" s="21">
        <v>40</v>
      </c>
      <c r="B41" s="26">
        <v>601</v>
      </c>
      <c r="C41" s="26">
        <v>6</v>
      </c>
      <c r="D41" s="23" t="s">
        <v>14</v>
      </c>
      <c r="E41" s="28">
        <v>486.96</v>
      </c>
      <c r="F41" s="129">
        <v>161</v>
      </c>
      <c r="G41" s="129">
        <f t="shared" si="0"/>
        <v>647.96</v>
      </c>
      <c r="H41" s="22">
        <f t="shared" si="1"/>
        <v>712.75600000000009</v>
      </c>
      <c r="I41" s="145">
        <f>I40</f>
        <v>12300</v>
      </c>
      <c r="J41" s="146">
        <f t="shared" si="2"/>
        <v>7969908</v>
      </c>
      <c r="K41" s="147">
        <f t="shared" si="3"/>
        <v>8368403</v>
      </c>
      <c r="L41" s="156">
        <f t="shared" si="4"/>
        <v>17500</v>
      </c>
      <c r="M41" s="148">
        <f t="shared" si="5"/>
        <v>1853165.6000000003</v>
      </c>
      <c r="N41" s="4"/>
      <c r="R41" s="2"/>
    </row>
    <row r="42" spans="1:18" ht="16.5" x14ac:dyDescent="0.3">
      <c r="A42" s="21">
        <v>41</v>
      </c>
      <c r="B42" s="26">
        <v>602</v>
      </c>
      <c r="C42" s="26">
        <v>6</v>
      </c>
      <c r="D42" s="23" t="s">
        <v>14</v>
      </c>
      <c r="E42" s="28">
        <v>486.96</v>
      </c>
      <c r="F42" s="129">
        <v>161</v>
      </c>
      <c r="G42" s="129">
        <f t="shared" si="0"/>
        <v>647.96</v>
      </c>
      <c r="H42" s="22">
        <f t="shared" si="1"/>
        <v>712.75600000000009</v>
      </c>
      <c r="I42" s="145">
        <f>I41</f>
        <v>12300</v>
      </c>
      <c r="J42" s="146">
        <f t="shared" si="2"/>
        <v>7969908</v>
      </c>
      <c r="K42" s="147">
        <f t="shared" si="3"/>
        <v>8368403</v>
      </c>
      <c r="L42" s="156">
        <f t="shared" si="4"/>
        <v>17500</v>
      </c>
      <c r="M42" s="148">
        <f t="shared" si="5"/>
        <v>1853165.6000000003</v>
      </c>
      <c r="N42" s="4"/>
      <c r="R42" s="2"/>
    </row>
    <row r="43" spans="1:18" ht="16.5" x14ac:dyDescent="0.3">
      <c r="A43" s="21">
        <v>42</v>
      </c>
      <c r="B43" s="26">
        <v>603</v>
      </c>
      <c r="C43" s="26">
        <v>6</v>
      </c>
      <c r="D43" s="23" t="s">
        <v>12</v>
      </c>
      <c r="E43" s="28">
        <v>537.12</v>
      </c>
      <c r="F43" s="129">
        <v>177</v>
      </c>
      <c r="G43" s="129">
        <f t="shared" si="0"/>
        <v>714.12</v>
      </c>
      <c r="H43" s="22">
        <f t="shared" si="1"/>
        <v>785.53200000000004</v>
      </c>
      <c r="I43" s="145">
        <f>I42</f>
        <v>12300</v>
      </c>
      <c r="J43" s="146">
        <f t="shared" si="2"/>
        <v>8783676</v>
      </c>
      <c r="K43" s="147">
        <f t="shared" si="3"/>
        <v>9222860</v>
      </c>
      <c r="L43" s="156">
        <f t="shared" si="4"/>
        <v>19000</v>
      </c>
      <c r="M43" s="148">
        <f t="shared" si="5"/>
        <v>2042383.2000000002</v>
      </c>
      <c r="N43" s="4"/>
      <c r="R43" s="2"/>
    </row>
    <row r="44" spans="1:18" ht="16.5" x14ac:dyDescent="0.3">
      <c r="A44" s="21">
        <v>43</v>
      </c>
      <c r="B44" s="26">
        <v>604</v>
      </c>
      <c r="C44" s="26">
        <v>6</v>
      </c>
      <c r="D44" s="23" t="s">
        <v>14</v>
      </c>
      <c r="E44" s="28">
        <v>472.65</v>
      </c>
      <c r="F44" s="129">
        <v>162</v>
      </c>
      <c r="G44" s="129">
        <f t="shared" si="0"/>
        <v>634.65</v>
      </c>
      <c r="H44" s="22">
        <f t="shared" si="1"/>
        <v>698.11500000000001</v>
      </c>
      <c r="I44" s="145">
        <f>I43</f>
        <v>12300</v>
      </c>
      <c r="J44" s="146">
        <f t="shared" si="2"/>
        <v>7806195</v>
      </c>
      <c r="K44" s="147">
        <f t="shared" si="3"/>
        <v>8196505</v>
      </c>
      <c r="L44" s="156">
        <f t="shared" si="4"/>
        <v>17000</v>
      </c>
      <c r="M44" s="148">
        <f t="shared" si="5"/>
        <v>1815099</v>
      </c>
      <c r="N44" s="4"/>
      <c r="R44" s="2"/>
    </row>
    <row r="45" spans="1:18" ht="16.5" x14ac:dyDescent="0.3">
      <c r="A45" s="21">
        <v>44</v>
      </c>
      <c r="B45" s="26">
        <v>605</v>
      </c>
      <c r="C45" s="26">
        <v>6</v>
      </c>
      <c r="D45" s="23" t="s">
        <v>35</v>
      </c>
      <c r="E45" s="28">
        <v>311.73</v>
      </c>
      <c r="F45" s="129">
        <v>113</v>
      </c>
      <c r="G45" s="129">
        <f t="shared" si="0"/>
        <v>424.73</v>
      </c>
      <c r="H45" s="22">
        <f t="shared" si="1"/>
        <v>467.20300000000003</v>
      </c>
      <c r="I45" s="145">
        <f>I44</f>
        <v>12300</v>
      </c>
      <c r="J45" s="146">
        <f t="shared" si="2"/>
        <v>5224179</v>
      </c>
      <c r="K45" s="147">
        <f t="shared" si="3"/>
        <v>5485388</v>
      </c>
      <c r="L45" s="156">
        <f t="shared" si="4"/>
        <v>11500</v>
      </c>
      <c r="M45" s="148">
        <f t="shared" si="5"/>
        <v>1214727.8</v>
      </c>
      <c r="N45" s="4"/>
      <c r="R45" s="2"/>
    </row>
    <row r="46" spans="1:18" ht="16.5" x14ac:dyDescent="0.3">
      <c r="A46" s="21">
        <v>45</v>
      </c>
      <c r="B46" s="26">
        <v>606</v>
      </c>
      <c r="C46" s="26">
        <v>6</v>
      </c>
      <c r="D46" s="23" t="s">
        <v>14</v>
      </c>
      <c r="E46" s="28">
        <v>468.23</v>
      </c>
      <c r="F46" s="129">
        <v>154</v>
      </c>
      <c r="G46" s="129">
        <f t="shared" si="0"/>
        <v>622.23</v>
      </c>
      <c r="H46" s="22">
        <f t="shared" si="1"/>
        <v>684.45300000000009</v>
      </c>
      <c r="I46" s="145">
        <f>I45</f>
        <v>12300</v>
      </c>
      <c r="J46" s="146">
        <f t="shared" si="2"/>
        <v>7653429</v>
      </c>
      <c r="K46" s="147">
        <f t="shared" si="3"/>
        <v>8036100</v>
      </c>
      <c r="L46" s="156">
        <f t="shared" si="4"/>
        <v>16500</v>
      </c>
      <c r="M46" s="148">
        <f t="shared" si="5"/>
        <v>1779577.8000000003</v>
      </c>
      <c r="N46" s="4"/>
      <c r="R46" s="2"/>
    </row>
    <row r="47" spans="1:18" ht="16.5" x14ac:dyDescent="0.3">
      <c r="A47" s="21">
        <v>46</v>
      </c>
      <c r="B47" s="26">
        <v>607</v>
      </c>
      <c r="C47" s="26">
        <v>6</v>
      </c>
      <c r="D47" s="23" t="s">
        <v>14</v>
      </c>
      <c r="E47" s="28">
        <v>468.23</v>
      </c>
      <c r="F47" s="129">
        <v>154</v>
      </c>
      <c r="G47" s="129">
        <f t="shared" si="0"/>
        <v>622.23</v>
      </c>
      <c r="H47" s="22">
        <f t="shared" si="1"/>
        <v>684.45300000000009</v>
      </c>
      <c r="I47" s="145">
        <f>I46</f>
        <v>12300</v>
      </c>
      <c r="J47" s="146">
        <f t="shared" si="2"/>
        <v>7653429</v>
      </c>
      <c r="K47" s="147">
        <f t="shared" si="3"/>
        <v>8036100</v>
      </c>
      <c r="L47" s="156">
        <f t="shared" si="4"/>
        <v>16500</v>
      </c>
      <c r="M47" s="148">
        <f t="shared" si="5"/>
        <v>1779577.8000000003</v>
      </c>
      <c r="N47" s="4"/>
      <c r="R47" s="2"/>
    </row>
    <row r="48" spans="1:18" ht="16.5" x14ac:dyDescent="0.3">
      <c r="A48" s="21">
        <v>47</v>
      </c>
      <c r="B48" s="26">
        <v>608</v>
      </c>
      <c r="C48" s="26">
        <v>6</v>
      </c>
      <c r="D48" s="23" t="s">
        <v>35</v>
      </c>
      <c r="E48" s="28">
        <v>311.73</v>
      </c>
      <c r="F48" s="129">
        <v>113</v>
      </c>
      <c r="G48" s="129">
        <f t="shared" si="0"/>
        <v>424.73</v>
      </c>
      <c r="H48" s="22">
        <f t="shared" si="1"/>
        <v>467.20300000000003</v>
      </c>
      <c r="I48" s="145">
        <f>I47</f>
        <v>12300</v>
      </c>
      <c r="J48" s="146">
        <f t="shared" si="2"/>
        <v>5224179</v>
      </c>
      <c r="K48" s="147">
        <f t="shared" si="3"/>
        <v>5485388</v>
      </c>
      <c r="L48" s="156">
        <f t="shared" si="4"/>
        <v>11500</v>
      </c>
      <c r="M48" s="148">
        <f t="shared" si="5"/>
        <v>1214727.8</v>
      </c>
      <c r="N48" s="4"/>
      <c r="R48" s="2"/>
    </row>
    <row r="49" spans="1:22" ht="16.5" x14ac:dyDescent="0.3">
      <c r="A49" s="21">
        <v>48</v>
      </c>
      <c r="B49" s="26">
        <v>701</v>
      </c>
      <c r="C49" s="26">
        <v>7</v>
      </c>
      <c r="D49" s="23" t="s">
        <v>14</v>
      </c>
      <c r="E49" s="28">
        <v>486.96</v>
      </c>
      <c r="F49" s="129">
        <v>161</v>
      </c>
      <c r="G49" s="129">
        <f t="shared" si="0"/>
        <v>647.96</v>
      </c>
      <c r="H49" s="22">
        <f t="shared" si="1"/>
        <v>712.75600000000009</v>
      </c>
      <c r="I49" s="145">
        <f>I48+250</f>
        <v>12550</v>
      </c>
      <c r="J49" s="146">
        <f t="shared" si="2"/>
        <v>8131898</v>
      </c>
      <c r="K49" s="147">
        <f t="shared" si="3"/>
        <v>8538493</v>
      </c>
      <c r="L49" s="156">
        <f t="shared" si="4"/>
        <v>18000</v>
      </c>
      <c r="M49" s="148">
        <f t="shared" si="5"/>
        <v>1853165.6000000003</v>
      </c>
      <c r="N49" s="4"/>
      <c r="R49" s="2"/>
    </row>
    <row r="50" spans="1:22" ht="16.5" x14ac:dyDescent="0.3">
      <c r="A50" s="21">
        <v>49</v>
      </c>
      <c r="B50" s="26">
        <v>702</v>
      </c>
      <c r="C50" s="26">
        <v>7</v>
      </c>
      <c r="D50" s="23" t="s">
        <v>14</v>
      </c>
      <c r="E50" s="28">
        <v>486.96</v>
      </c>
      <c r="F50" s="129">
        <v>161</v>
      </c>
      <c r="G50" s="129">
        <f t="shared" si="0"/>
        <v>647.96</v>
      </c>
      <c r="H50" s="22">
        <f t="shared" si="1"/>
        <v>712.75600000000009</v>
      </c>
      <c r="I50" s="145">
        <f>I49</f>
        <v>12550</v>
      </c>
      <c r="J50" s="146">
        <f t="shared" si="2"/>
        <v>8131898</v>
      </c>
      <c r="K50" s="147">
        <f t="shared" si="3"/>
        <v>8538493</v>
      </c>
      <c r="L50" s="156">
        <f t="shared" si="4"/>
        <v>18000</v>
      </c>
      <c r="M50" s="148">
        <f t="shared" si="5"/>
        <v>1853165.6000000003</v>
      </c>
      <c r="N50" s="4"/>
      <c r="R50" s="2"/>
    </row>
    <row r="51" spans="1:22" ht="16.5" x14ac:dyDescent="0.3">
      <c r="A51" s="21">
        <v>50</v>
      </c>
      <c r="B51" s="26">
        <v>703</v>
      </c>
      <c r="C51" s="26">
        <v>7</v>
      </c>
      <c r="D51" s="23" t="s">
        <v>12</v>
      </c>
      <c r="E51" s="28">
        <v>537.12</v>
      </c>
      <c r="F51" s="129">
        <v>177</v>
      </c>
      <c r="G51" s="129">
        <f t="shared" si="0"/>
        <v>714.12</v>
      </c>
      <c r="H51" s="22">
        <f t="shared" si="1"/>
        <v>785.53200000000004</v>
      </c>
      <c r="I51" s="145">
        <f>I50</f>
        <v>12550</v>
      </c>
      <c r="J51" s="146">
        <f t="shared" si="2"/>
        <v>8962206</v>
      </c>
      <c r="K51" s="147">
        <f t="shared" si="3"/>
        <v>9410316</v>
      </c>
      <c r="L51" s="156">
        <f t="shared" si="4"/>
        <v>19500</v>
      </c>
      <c r="M51" s="148">
        <f t="shared" si="5"/>
        <v>2042383.2000000002</v>
      </c>
      <c r="N51" s="4"/>
      <c r="R51" s="2"/>
    </row>
    <row r="52" spans="1:22" s="20" customFormat="1" ht="16.5" x14ac:dyDescent="0.2">
      <c r="A52" s="21">
        <v>51</v>
      </c>
      <c r="B52" s="26">
        <v>704</v>
      </c>
      <c r="C52" s="26">
        <v>7</v>
      </c>
      <c r="D52" s="23" t="s">
        <v>14</v>
      </c>
      <c r="E52" s="28">
        <v>472.65</v>
      </c>
      <c r="F52" s="129">
        <v>162</v>
      </c>
      <c r="G52" s="129">
        <f t="shared" si="0"/>
        <v>634.65</v>
      </c>
      <c r="H52" s="22">
        <f t="shared" si="1"/>
        <v>698.11500000000001</v>
      </c>
      <c r="I52" s="145">
        <f>I51</f>
        <v>12550</v>
      </c>
      <c r="J52" s="146">
        <f t="shared" si="2"/>
        <v>7964857.5</v>
      </c>
      <c r="K52" s="147">
        <f t="shared" si="3"/>
        <v>8363100</v>
      </c>
      <c r="L52" s="156">
        <f t="shared" si="4"/>
        <v>17500</v>
      </c>
      <c r="M52" s="148">
        <f t="shared" si="5"/>
        <v>1815099</v>
      </c>
      <c r="N52" s="51"/>
      <c r="R52" s="104"/>
      <c r="U52" s="51"/>
      <c r="V52" s="51"/>
    </row>
    <row r="53" spans="1:22" ht="16.5" x14ac:dyDescent="0.3">
      <c r="A53" s="21">
        <v>52</v>
      </c>
      <c r="B53" s="29">
        <v>705</v>
      </c>
      <c r="C53" s="22">
        <v>7</v>
      </c>
      <c r="D53" s="23" t="s">
        <v>35</v>
      </c>
      <c r="E53" s="28">
        <v>311.73</v>
      </c>
      <c r="F53" s="129">
        <v>113</v>
      </c>
      <c r="G53" s="129">
        <f t="shared" si="0"/>
        <v>424.73</v>
      </c>
      <c r="H53" s="22">
        <f t="shared" si="1"/>
        <v>467.20300000000003</v>
      </c>
      <c r="I53" s="145">
        <f>I52</f>
        <v>12550</v>
      </c>
      <c r="J53" s="146">
        <f t="shared" si="2"/>
        <v>5330361.5</v>
      </c>
      <c r="K53" s="147">
        <f t="shared" si="3"/>
        <v>5596880</v>
      </c>
      <c r="L53" s="156">
        <f t="shared" si="4"/>
        <v>11500</v>
      </c>
      <c r="M53" s="148">
        <f t="shared" si="5"/>
        <v>1214727.8</v>
      </c>
      <c r="N53" s="4"/>
      <c r="R53" s="2"/>
    </row>
    <row r="54" spans="1:22" ht="16.5" x14ac:dyDescent="0.3">
      <c r="A54" s="21">
        <v>53</v>
      </c>
      <c r="B54" s="29">
        <v>706</v>
      </c>
      <c r="C54" s="22">
        <v>7</v>
      </c>
      <c r="D54" s="23" t="s">
        <v>14</v>
      </c>
      <c r="E54" s="28">
        <v>468.23</v>
      </c>
      <c r="F54" s="129">
        <v>154</v>
      </c>
      <c r="G54" s="129">
        <f t="shared" si="0"/>
        <v>622.23</v>
      </c>
      <c r="H54" s="22">
        <f t="shared" si="1"/>
        <v>684.45300000000009</v>
      </c>
      <c r="I54" s="145">
        <f>I53</f>
        <v>12550</v>
      </c>
      <c r="J54" s="146">
        <f t="shared" si="2"/>
        <v>7808986.5</v>
      </c>
      <c r="K54" s="147">
        <f t="shared" si="3"/>
        <v>8199436</v>
      </c>
      <c r="L54" s="156">
        <f t="shared" si="4"/>
        <v>17000</v>
      </c>
      <c r="M54" s="148">
        <f t="shared" si="5"/>
        <v>1779577.8000000003</v>
      </c>
      <c r="N54" s="4"/>
      <c r="R54" s="2"/>
    </row>
    <row r="55" spans="1:22" ht="16.5" x14ac:dyDescent="0.3">
      <c r="A55" s="21">
        <v>54</v>
      </c>
      <c r="B55" s="29">
        <v>707</v>
      </c>
      <c r="C55" s="22">
        <v>7</v>
      </c>
      <c r="D55" s="23" t="s">
        <v>14</v>
      </c>
      <c r="E55" s="28">
        <v>468.23</v>
      </c>
      <c r="F55" s="129">
        <v>154</v>
      </c>
      <c r="G55" s="129">
        <f t="shared" si="0"/>
        <v>622.23</v>
      </c>
      <c r="H55" s="22">
        <f t="shared" si="1"/>
        <v>684.45300000000009</v>
      </c>
      <c r="I55" s="145">
        <f>I54</f>
        <v>12550</v>
      </c>
      <c r="J55" s="146">
        <f t="shared" si="2"/>
        <v>7808986.5</v>
      </c>
      <c r="K55" s="147">
        <f t="shared" si="3"/>
        <v>8199436</v>
      </c>
      <c r="L55" s="156">
        <f t="shared" si="4"/>
        <v>17000</v>
      </c>
      <c r="M55" s="148">
        <f t="shared" si="5"/>
        <v>1779577.8000000003</v>
      </c>
      <c r="N55" s="4"/>
      <c r="R55" s="2"/>
    </row>
    <row r="56" spans="1:22" ht="16.5" x14ac:dyDescent="0.3">
      <c r="A56" s="21">
        <v>55</v>
      </c>
      <c r="B56" s="29">
        <v>708</v>
      </c>
      <c r="C56" s="22">
        <v>7</v>
      </c>
      <c r="D56" s="23" t="s">
        <v>35</v>
      </c>
      <c r="E56" s="28">
        <v>311.73</v>
      </c>
      <c r="F56" s="129">
        <v>113</v>
      </c>
      <c r="G56" s="129">
        <f t="shared" si="0"/>
        <v>424.73</v>
      </c>
      <c r="H56" s="22">
        <f t="shared" si="1"/>
        <v>467.20300000000003</v>
      </c>
      <c r="I56" s="145">
        <f>I55</f>
        <v>12550</v>
      </c>
      <c r="J56" s="146">
        <f t="shared" si="2"/>
        <v>5330361.5</v>
      </c>
      <c r="K56" s="147">
        <f t="shared" si="3"/>
        <v>5596880</v>
      </c>
      <c r="L56" s="156">
        <f t="shared" si="4"/>
        <v>11500</v>
      </c>
      <c r="M56" s="148">
        <f t="shared" si="5"/>
        <v>1214727.8</v>
      </c>
      <c r="N56" s="4"/>
      <c r="R56" s="2"/>
    </row>
    <row r="57" spans="1:22" ht="16.5" x14ac:dyDescent="0.3">
      <c r="A57" s="21">
        <v>56</v>
      </c>
      <c r="B57" s="29">
        <v>801</v>
      </c>
      <c r="C57" s="22">
        <v>8</v>
      </c>
      <c r="D57" s="23" t="s">
        <v>14</v>
      </c>
      <c r="E57" s="28">
        <v>486.96</v>
      </c>
      <c r="F57" s="129">
        <v>161</v>
      </c>
      <c r="G57" s="129">
        <f t="shared" si="0"/>
        <v>647.96</v>
      </c>
      <c r="H57" s="22">
        <f t="shared" si="1"/>
        <v>712.75600000000009</v>
      </c>
      <c r="I57" s="145">
        <f>I56</f>
        <v>12550</v>
      </c>
      <c r="J57" s="146">
        <f t="shared" si="2"/>
        <v>8131898</v>
      </c>
      <c r="K57" s="147">
        <f t="shared" si="3"/>
        <v>8538493</v>
      </c>
      <c r="L57" s="156">
        <f t="shared" si="4"/>
        <v>18000</v>
      </c>
      <c r="M57" s="148">
        <f t="shared" si="5"/>
        <v>1853165.6000000003</v>
      </c>
      <c r="N57" s="4"/>
      <c r="R57" s="2"/>
    </row>
    <row r="58" spans="1:22" ht="16.5" x14ac:dyDescent="0.3">
      <c r="A58" s="21">
        <v>57</v>
      </c>
      <c r="B58" s="29">
        <v>802</v>
      </c>
      <c r="C58" s="22">
        <v>8</v>
      </c>
      <c r="D58" s="23" t="s">
        <v>14</v>
      </c>
      <c r="E58" s="28">
        <v>486.96</v>
      </c>
      <c r="F58" s="129">
        <v>161</v>
      </c>
      <c r="G58" s="129">
        <f t="shared" si="0"/>
        <v>647.96</v>
      </c>
      <c r="H58" s="22">
        <f t="shared" si="1"/>
        <v>712.75600000000009</v>
      </c>
      <c r="I58" s="145">
        <f>I57</f>
        <v>12550</v>
      </c>
      <c r="J58" s="146">
        <f t="shared" si="2"/>
        <v>8131898</v>
      </c>
      <c r="K58" s="147">
        <f t="shared" si="3"/>
        <v>8538493</v>
      </c>
      <c r="L58" s="156">
        <f t="shared" si="4"/>
        <v>18000</v>
      </c>
      <c r="M58" s="148">
        <f t="shared" si="5"/>
        <v>1853165.6000000003</v>
      </c>
      <c r="N58" s="4"/>
      <c r="R58" s="2"/>
    </row>
    <row r="59" spans="1:22" ht="16.5" x14ac:dyDescent="0.3">
      <c r="A59" s="21">
        <v>58</v>
      </c>
      <c r="B59" s="29">
        <v>803</v>
      </c>
      <c r="C59" s="22">
        <v>8</v>
      </c>
      <c r="D59" s="23" t="s">
        <v>12</v>
      </c>
      <c r="E59" s="28">
        <v>537.12</v>
      </c>
      <c r="F59" s="129">
        <v>177</v>
      </c>
      <c r="G59" s="129">
        <f t="shared" si="0"/>
        <v>714.12</v>
      </c>
      <c r="H59" s="22">
        <f t="shared" si="1"/>
        <v>785.53200000000004</v>
      </c>
      <c r="I59" s="145">
        <f>I58</f>
        <v>12550</v>
      </c>
      <c r="J59" s="146">
        <f t="shared" si="2"/>
        <v>8962206</v>
      </c>
      <c r="K59" s="147">
        <f t="shared" si="3"/>
        <v>9410316</v>
      </c>
      <c r="L59" s="156">
        <f t="shared" si="4"/>
        <v>19500</v>
      </c>
      <c r="M59" s="148">
        <f t="shared" si="5"/>
        <v>2042383.2000000002</v>
      </c>
      <c r="N59" s="4"/>
      <c r="R59" s="2"/>
    </row>
    <row r="60" spans="1:22" ht="16.5" x14ac:dyDescent="0.3">
      <c r="A60" s="21">
        <v>59</v>
      </c>
      <c r="B60" s="29">
        <v>804</v>
      </c>
      <c r="C60" s="22">
        <v>8</v>
      </c>
      <c r="D60" s="23" t="s">
        <v>14</v>
      </c>
      <c r="E60" s="28">
        <v>472.65</v>
      </c>
      <c r="F60" s="129">
        <v>162</v>
      </c>
      <c r="G60" s="129">
        <f t="shared" si="0"/>
        <v>634.65</v>
      </c>
      <c r="H60" s="22">
        <f t="shared" si="1"/>
        <v>698.11500000000001</v>
      </c>
      <c r="I60" s="145">
        <f>I59</f>
        <v>12550</v>
      </c>
      <c r="J60" s="146">
        <f t="shared" si="2"/>
        <v>7964857.5</v>
      </c>
      <c r="K60" s="147">
        <f t="shared" si="3"/>
        <v>8363100</v>
      </c>
      <c r="L60" s="156">
        <f t="shared" si="4"/>
        <v>17500</v>
      </c>
      <c r="M60" s="148">
        <f t="shared" si="5"/>
        <v>1815099</v>
      </c>
      <c r="N60" s="4"/>
      <c r="R60" s="2"/>
    </row>
    <row r="61" spans="1:22" ht="16.5" x14ac:dyDescent="0.3">
      <c r="A61" s="21">
        <v>60</v>
      </c>
      <c r="B61" s="29">
        <v>806</v>
      </c>
      <c r="C61" s="22">
        <v>8</v>
      </c>
      <c r="D61" s="23" t="s">
        <v>14</v>
      </c>
      <c r="E61" s="28">
        <v>468.23</v>
      </c>
      <c r="F61" s="129">
        <v>154</v>
      </c>
      <c r="G61" s="129">
        <f t="shared" si="0"/>
        <v>622.23</v>
      </c>
      <c r="H61" s="22">
        <f t="shared" si="1"/>
        <v>684.45300000000009</v>
      </c>
      <c r="I61" s="145">
        <f>I60</f>
        <v>12550</v>
      </c>
      <c r="J61" s="146">
        <f t="shared" si="2"/>
        <v>7808986.5</v>
      </c>
      <c r="K61" s="147">
        <f t="shared" si="3"/>
        <v>8199436</v>
      </c>
      <c r="L61" s="156">
        <f t="shared" si="4"/>
        <v>17000</v>
      </c>
      <c r="M61" s="148">
        <f t="shared" si="5"/>
        <v>1779577.8000000003</v>
      </c>
      <c r="N61" s="4"/>
      <c r="O61" s="7"/>
      <c r="P61" s="7"/>
      <c r="R61" s="2"/>
    </row>
    <row r="62" spans="1:22" ht="16.5" x14ac:dyDescent="0.3">
      <c r="A62" s="21">
        <v>61</v>
      </c>
      <c r="B62" s="29">
        <v>807</v>
      </c>
      <c r="C62" s="22">
        <v>8</v>
      </c>
      <c r="D62" s="23" t="s">
        <v>14</v>
      </c>
      <c r="E62" s="28">
        <v>468.23</v>
      </c>
      <c r="F62" s="129">
        <v>154</v>
      </c>
      <c r="G62" s="129">
        <f t="shared" si="0"/>
        <v>622.23</v>
      </c>
      <c r="H62" s="22">
        <f t="shared" si="1"/>
        <v>684.45300000000009</v>
      </c>
      <c r="I62" s="145">
        <f>I61</f>
        <v>12550</v>
      </c>
      <c r="J62" s="146">
        <f t="shared" si="2"/>
        <v>7808986.5</v>
      </c>
      <c r="K62" s="147">
        <f t="shared" si="3"/>
        <v>8199436</v>
      </c>
      <c r="L62" s="156">
        <f t="shared" si="4"/>
        <v>17000</v>
      </c>
      <c r="M62" s="148">
        <f t="shared" si="5"/>
        <v>1779577.8000000003</v>
      </c>
      <c r="N62" s="4"/>
      <c r="O62" s="7"/>
      <c r="P62" s="7"/>
      <c r="R62" s="2"/>
    </row>
    <row r="63" spans="1:22" ht="16.5" x14ac:dyDescent="0.3">
      <c r="A63" s="21">
        <v>62</v>
      </c>
      <c r="B63" s="29">
        <v>808</v>
      </c>
      <c r="C63" s="22">
        <v>8</v>
      </c>
      <c r="D63" s="23" t="s">
        <v>35</v>
      </c>
      <c r="E63" s="28">
        <v>311.73</v>
      </c>
      <c r="F63" s="129">
        <v>113</v>
      </c>
      <c r="G63" s="129">
        <f t="shared" si="0"/>
        <v>424.73</v>
      </c>
      <c r="H63" s="22">
        <f t="shared" si="1"/>
        <v>467.20300000000003</v>
      </c>
      <c r="I63" s="145">
        <f>I62</f>
        <v>12550</v>
      </c>
      <c r="J63" s="146">
        <f t="shared" si="2"/>
        <v>5330361.5</v>
      </c>
      <c r="K63" s="147">
        <f t="shared" si="3"/>
        <v>5596880</v>
      </c>
      <c r="L63" s="156">
        <f t="shared" si="4"/>
        <v>11500</v>
      </c>
      <c r="M63" s="148">
        <f t="shared" si="5"/>
        <v>1214727.8</v>
      </c>
      <c r="N63" s="4"/>
      <c r="O63" s="7"/>
      <c r="P63" s="7"/>
      <c r="R63" s="2"/>
    </row>
    <row r="64" spans="1:22" ht="16.5" x14ac:dyDescent="0.3">
      <c r="A64" s="21">
        <v>63</v>
      </c>
      <c r="B64" s="29">
        <v>901</v>
      </c>
      <c r="C64" s="22">
        <v>9</v>
      </c>
      <c r="D64" s="23" t="s">
        <v>14</v>
      </c>
      <c r="E64" s="28">
        <v>486.96</v>
      </c>
      <c r="F64" s="129">
        <v>161</v>
      </c>
      <c r="G64" s="129">
        <f t="shared" si="0"/>
        <v>647.96</v>
      </c>
      <c r="H64" s="22">
        <f t="shared" si="1"/>
        <v>712.75600000000009</v>
      </c>
      <c r="I64" s="145">
        <f>I63</f>
        <v>12550</v>
      </c>
      <c r="J64" s="146">
        <f t="shared" si="2"/>
        <v>8131898</v>
      </c>
      <c r="K64" s="147">
        <f t="shared" si="3"/>
        <v>8538493</v>
      </c>
      <c r="L64" s="156">
        <f t="shared" si="4"/>
        <v>18000</v>
      </c>
      <c r="M64" s="148">
        <f t="shared" si="5"/>
        <v>1853165.6000000003</v>
      </c>
      <c r="N64" s="4"/>
      <c r="O64" s="7"/>
      <c r="P64" s="7"/>
      <c r="R64" s="2"/>
    </row>
    <row r="65" spans="1:13" x14ac:dyDescent="0.25">
      <c r="A65" s="21">
        <v>64</v>
      </c>
      <c r="B65" s="29">
        <v>902</v>
      </c>
      <c r="C65" s="22">
        <v>9</v>
      </c>
      <c r="D65" s="23" t="s">
        <v>14</v>
      </c>
      <c r="E65" s="28">
        <v>486.96</v>
      </c>
      <c r="F65" s="129">
        <v>161</v>
      </c>
      <c r="G65" s="129">
        <f t="shared" si="0"/>
        <v>647.96</v>
      </c>
      <c r="H65" s="22">
        <f t="shared" si="1"/>
        <v>712.75600000000009</v>
      </c>
      <c r="I65" s="145">
        <f>I64</f>
        <v>12550</v>
      </c>
      <c r="J65" s="146">
        <f t="shared" si="2"/>
        <v>8131898</v>
      </c>
      <c r="K65" s="147">
        <f t="shared" si="3"/>
        <v>8538493</v>
      </c>
      <c r="L65" s="156">
        <f t="shared" si="4"/>
        <v>18000</v>
      </c>
      <c r="M65" s="148">
        <f t="shared" si="5"/>
        <v>1853165.6000000003</v>
      </c>
    </row>
    <row r="66" spans="1:13" x14ac:dyDescent="0.25">
      <c r="A66" s="21">
        <v>65</v>
      </c>
      <c r="B66" s="29">
        <v>903</v>
      </c>
      <c r="C66" s="22">
        <v>9</v>
      </c>
      <c r="D66" s="23" t="s">
        <v>12</v>
      </c>
      <c r="E66" s="28">
        <v>537.12</v>
      </c>
      <c r="F66" s="129">
        <v>177</v>
      </c>
      <c r="G66" s="129">
        <f t="shared" si="0"/>
        <v>714.12</v>
      </c>
      <c r="H66" s="22">
        <f t="shared" si="1"/>
        <v>785.53200000000004</v>
      </c>
      <c r="I66" s="145">
        <f>I65</f>
        <v>12550</v>
      </c>
      <c r="J66" s="146">
        <f t="shared" si="2"/>
        <v>8962206</v>
      </c>
      <c r="K66" s="147">
        <f t="shared" si="3"/>
        <v>9410316</v>
      </c>
      <c r="L66" s="156">
        <f t="shared" si="4"/>
        <v>19500</v>
      </c>
      <c r="M66" s="148">
        <f t="shared" si="5"/>
        <v>2042383.2000000002</v>
      </c>
    </row>
    <row r="67" spans="1:13" x14ac:dyDescent="0.25">
      <c r="A67" s="21">
        <v>66</v>
      </c>
      <c r="B67" s="29">
        <v>904</v>
      </c>
      <c r="C67" s="22">
        <v>9</v>
      </c>
      <c r="D67" s="23" t="s">
        <v>14</v>
      </c>
      <c r="E67" s="28">
        <v>472.65</v>
      </c>
      <c r="F67" s="129">
        <v>162</v>
      </c>
      <c r="G67" s="129">
        <f t="shared" ref="G67:G130" si="6">E67+F67</f>
        <v>634.65</v>
      </c>
      <c r="H67" s="22">
        <f t="shared" ref="H67:H130" si="7">G67*1.1</f>
        <v>698.11500000000001</v>
      </c>
      <c r="I67" s="145">
        <f>I66</f>
        <v>12550</v>
      </c>
      <c r="J67" s="146">
        <f t="shared" ref="J67:J130" si="8">G67*I67</f>
        <v>7964857.5</v>
      </c>
      <c r="K67" s="147">
        <f t="shared" ref="K67:K130" si="9">ROUND(J67*1.05,0)</f>
        <v>8363100</v>
      </c>
      <c r="L67" s="156">
        <f t="shared" ref="L67:L130" si="10">MROUND((K67*0.025/12),500)</f>
        <v>17500</v>
      </c>
      <c r="M67" s="148">
        <f t="shared" ref="M67:M130" si="11">H67*2600</f>
        <v>1815099</v>
      </c>
    </row>
    <row r="68" spans="1:13" x14ac:dyDescent="0.25">
      <c r="A68" s="21">
        <v>67</v>
      </c>
      <c r="B68" s="29">
        <v>905</v>
      </c>
      <c r="C68" s="22">
        <v>9</v>
      </c>
      <c r="D68" s="23" t="s">
        <v>35</v>
      </c>
      <c r="E68" s="28">
        <v>311.73</v>
      </c>
      <c r="F68" s="129">
        <v>113</v>
      </c>
      <c r="G68" s="129">
        <f t="shared" si="6"/>
        <v>424.73</v>
      </c>
      <c r="H68" s="22">
        <f t="shared" si="7"/>
        <v>467.20300000000003</v>
      </c>
      <c r="I68" s="145">
        <f>I67</f>
        <v>12550</v>
      </c>
      <c r="J68" s="146">
        <f t="shared" si="8"/>
        <v>5330361.5</v>
      </c>
      <c r="K68" s="147">
        <f t="shared" si="9"/>
        <v>5596880</v>
      </c>
      <c r="L68" s="156">
        <f t="shared" si="10"/>
        <v>11500</v>
      </c>
      <c r="M68" s="148">
        <f t="shared" si="11"/>
        <v>1214727.8</v>
      </c>
    </row>
    <row r="69" spans="1:13" x14ac:dyDescent="0.25">
      <c r="A69" s="21">
        <v>68</v>
      </c>
      <c r="B69" s="29">
        <v>906</v>
      </c>
      <c r="C69" s="22">
        <v>9</v>
      </c>
      <c r="D69" s="23" t="s">
        <v>14</v>
      </c>
      <c r="E69" s="28">
        <v>468.23</v>
      </c>
      <c r="F69" s="129">
        <v>154</v>
      </c>
      <c r="G69" s="129">
        <f t="shared" si="6"/>
        <v>622.23</v>
      </c>
      <c r="H69" s="22">
        <f t="shared" si="7"/>
        <v>684.45300000000009</v>
      </c>
      <c r="I69" s="145">
        <f>I68</f>
        <v>12550</v>
      </c>
      <c r="J69" s="146">
        <f t="shared" si="8"/>
        <v>7808986.5</v>
      </c>
      <c r="K69" s="147">
        <f t="shared" si="9"/>
        <v>8199436</v>
      </c>
      <c r="L69" s="156">
        <f t="shared" si="10"/>
        <v>17000</v>
      </c>
      <c r="M69" s="148">
        <f t="shared" si="11"/>
        <v>1779577.8000000003</v>
      </c>
    </row>
    <row r="70" spans="1:13" x14ac:dyDescent="0.25">
      <c r="A70" s="21">
        <v>69</v>
      </c>
      <c r="B70" s="29">
        <v>907</v>
      </c>
      <c r="C70" s="22">
        <v>9</v>
      </c>
      <c r="D70" s="23" t="s">
        <v>14</v>
      </c>
      <c r="E70" s="28">
        <v>468.23</v>
      </c>
      <c r="F70" s="129">
        <v>154</v>
      </c>
      <c r="G70" s="129">
        <f t="shared" si="6"/>
        <v>622.23</v>
      </c>
      <c r="H70" s="22">
        <f t="shared" si="7"/>
        <v>684.45300000000009</v>
      </c>
      <c r="I70" s="145">
        <f>I69</f>
        <v>12550</v>
      </c>
      <c r="J70" s="146">
        <f t="shared" si="8"/>
        <v>7808986.5</v>
      </c>
      <c r="K70" s="147">
        <f t="shared" si="9"/>
        <v>8199436</v>
      </c>
      <c r="L70" s="156">
        <f t="shared" si="10"/>
        <v>17000</v>
      </c>
      <c r="M70" s="148">
        <f t="shared" si="11"/>
        <v>1779577.8000000003</v>
      </c>
    </row>
    <row r="71" spans="1:13" x14ac:dyDescent="0.25">
      <c r="A71" s="21">
        <v>70</v>
      </c>
      <c r="B71" s="29">
        <v>908</v>
      </c>
      <c r="C71" s="22">
        <v>9</v>
      </c>
      <c r="D71" s="23" t="s">
        <v>35</v>
      </c>
      <c r="E71" s="28">
        <v>311.73</v>
      </c>
      <c r="F71" s="129">
        <v>113</v>
      </c>
      <c r="G71" s="129">
        <f t="shared" si="6"/>
        <v>424.73</v>
      </c>
      <c r="H71" s="22">
        <f t="shared" si="7"/>
        <v>467.20300000000003</v>
      </c>
      <c r="I71" s="145">
        <f>I70</f>
        <v>12550</v>
      </c>
      <c r="J71" s="146">
        <f t="shared" si="8"/>
        <v>5330361.5</v>
      </c>
      <c r="K71" s="147">
        <f t="shared" si="9"/>
        <v>5596880</v>
      </c>
      <c r="L71" s="156">
        <f t="shared" si="10"/>
        <v>11500</v>
      </c>
      <c r="M71" s="148">
        <f t="shared" si="11"/>
        <v>1214727.8</v>
      </c>
    </row>
    <row r="72" spans="1:13" x14ac:dyDescent="0.25">
      <c r="A72" s="21">
        <v>71</v>
      </c>
      <c r="B72" s="29">
        <v>1001</v>
      </c>
      <c r="C72" s="22">
        <v>10</v>
      </c>
      <c r="D72" s="23" t="s">
        <v>14</v>
      </c>
      <c r="E72" s="28">
        <v>486.96</v>
      </c>
      <c r="F72" s="129">
        <v>161</v>
      </c>
      <c r="G72" s="129">
        <f t="shared" si="6"/>
        <v>647.96</v>
      </c>
      <c r="H72" s="22">
        <f t="shared" si="7"/>
        <v>712.75600000000009</v>
      </c>
      <c r="I72" s="145">
        <f>I71</f>
        <v>12550</v>
      </c>
      <c r="J72" s="146">
        <f t="shared" si="8"/>
        <v>8131898</v>
      </c>
      <c r="K72" s="147">
        <f t="shared" si="9"/>
        <v>8538493</v>
      </c>
      <c r="L72" s="156">
        <f t="shared" si="10"/>
        <v>18000</v>
      </c>
      <c r="M72" s="148">
        <f t="shared" si="11"/>
        <v>1853165.6000000003</v>
      </c>
    </row>
    <row r="73" spans="1:13" x14ac:dyDescent="0.25">
      <c r="A73" s="21">
        <v>72</v>
      </c>
      <c r="B73" s="29">
        <v>1002</v>
      </c>
      <c r="C73" s="22">
        <v>10</v>
      </c>
      <c r="D73" s="23" t="s">
        <v>14</v>
      </c>
      <c r="E73" s="28">
        <v>486.96</v>
      </c>
      <c r="F73" s="129">
        <v>161</v>
      </c>
      <c r="G73" s="129">
        <f t="shared" si="6"/>
        <v>647.96</v>
      </c>
      <c r="H73" s="22">
        <f t="shared" si="7"/>
        <v>712.75600000000009</v>
      </c>
      <c r="I73" s="145">
        <f>I72</f>
        <v>12550</v>
      </c>
      <c r="J73" s="146">
        <f t="shared" si="8"/>
        <v>8131898</v>
      </c>
      <c r="K73" s="147">
        <f t="shared" si="9"/>
        <v>8538493</v>
      </c>
      <c r="L73" s="156">
        <f t="shared" si="10"/>
        <v>18000</v>
      </c>
      <c r="M73" s="148">
        <f t="shared" si="11"/>
        <v>1853165.6000000003</v>
      </c>
    </row>
    <row r="74" spans="1:13" x14ac:dyDescent="0.25">
      <c r="A74" s="21">
        <v>73</v>
      </c>
      <c r="B74" s="107">
        <v>1003</v>
      </c>
      <c r="C74" s="22">
        <v>10</v>
      </c>
      <c r="D74" s="23" t="s">
        <v>12</v>
      </c>
      <c r="E74" s="28">
        <v>537.12</v>
      </c>
      <c r="F74" s="129">
        <v>177</v>
      </c>
      <c r="G74" s="129">
        <f t="shared" si="6"/>
        <v>714.12</v>
      </c>
      <c r="H74" s="22">
        <f t="shared" si="7"/>
        <v>785.53200000000004</v>
      </c>
      <c r="I74" s="145">
        <f>I73</f>
        <v>12550</v>
      </c>
      <c r="J74" s="146">
        <f t="shared" si="8"/>
        <v>8962206</v>
      </c>
      <c r="K74" s="147">
        <f t="shared" si="9"/>
        <v>9410316</v>
      </c>
      <c r="L74" s="156">
        <f t="shared" si="10"/>
        <v>19500</v>
      </c>
      <c r="M74" s="148">
        <f t="shared" si="11"/>
        <v>2042383.2000000002</v>
      </c>
    </row>
    <row r="75" spans="1:13" x14ac:dyDescent="0.25">
      <c r="A75" s="21">
        <v>74</v>
      </c>
      <c r="B75" s="26">
        <v>1004</v>
      </c>
      <c r="C75" s="22">
        <v>10</v>
      </c>
      <c r="D75" s="23" t="s">
        <v>14</v>
      </c>
      <c r="E75" s="28">
        <v>472.65</v>
      </c>
      <c r="F75" s="129">
        <v>162</v>
      </c>
      <c r="G75" s="129">
        <f t="shared" si="6"/>
        <v>634.65</v>
      </c>
      <c r="H75" s="22">
        <f t="shared" si="7"/>
        <v>698.11500000000001</v>
      </c>
      <c r="I75" s="145">
        <f>I74</f>
        <v>12550</v>
      </c>
      <c r="J75" s="146">
        <f t="shared" si="8"/>
        <v>7964857.5</v>
      </c>
      <c r="K75" s="147">
        <f t="shared" si="9"/>
        <v>8363100</v>
      </c>
      <c r="L75" s="156">
        <f t="shared" si="10"/>
        <v>17500</v>
      </c>
      <c r="M75" s="148">
        <f t="shared" si="11"/>
        <v>1815099</v>
      </c>
    </row>
    <row r="76" spans="1:13" x14ac:dyDescent="0.25">
      <c r="A76" s="21">
        <v>75</v>
      </c>
      <c r="B76" s="26">
        <v>1005</v>
      </c>
      <c r="C76" s="22">
        <v>10</v>
      </c>
      <c r="D76" s="23" t="s">
        <v>35</v>
      </c>
      <c r="E76" s="28">
        <v>311.73</v>
      </c>
      <c r="F76" s="129">
        <v>113</v>
      </c>
      <c r="G76" s="129">
        <f t="shared" si="6"/>
        <v>424.73</v>
      </c>
      <c r="H76" s="22">
        <f t="shared" si="7"/>
        <v>467.20300000000003</v>
      </c>
      <c r="I76" s="145">
        <f>I75</f>
        <v>12550</v>
      </c>
      <c r="J76" s="146">
        <f t="shared" si="8"/>
        <v>5330361.5</v>
      </c>
      <c r="K76" s="147">
        <f t="shared" si="9"/>
        <v>5596880</v>
      </c>
      <c r="L76" s="156">
        <f t="shared" si="10"/>
        <v>11500</v>
      </c>
      <c r="M76" s="148">
        <f t="shared" si="11"/>
        <v>1214727.8</v>
      </c>
    </row>
    <row r="77" spans="1:13" x14ac:dyDescent="0.25">
      <c r="A77" s="21">
        <v>76</v>
      </c>
      <c r="B77" s="26">
        <v>1006</v>
      </c>
      <c r="C77" s="22">
        <v>10</v>
      </c>
      <c r="D77" s="23" t="s">
        <v>14</v>
      </c>
      <c r="E77" s="28">
        <v>468.23</v>
      </c>
      <c r="F77" s="129">
        <v>154</v>
      </c>
      <c r="G77" s="129">
        <f t="shared" si="6"/>
        <v>622.23</v>
      </c>
      <c r="H77" s="22">
        <f t="shared" si="7"/>
        <v>684.45300000000009</v>
      </c>
      <c r="I77" s="145">
        <f>I76</f>
        <v>12550</v>
      </c>
      <c r="J77" s="146">
        <f t="shared" si="8"/>
        <v>7808986.5</v>
      </c>
      <c r="K77" s="147">
        <f t="shared" si="9"/>
        <v>8199436</v>
      </c>
      <c r="L77" s="156">
        <f t="shared" si="10"/>
        <v>17000</v>
      </c>
      <c r="M77" s="148">
        <f t="shared" si="11"/>
        <v>1779577.8000000003</v>
      </c>
    </row>
    <row r="78" spans="1:13" x14ac:dyDescent="0.25">
      <c r="A78" s="21">
        <v>77</v>
      </c>
      <c r="B78" s="26">
        <v>1007</v>
      </c>
      <c r="C78" s="22">
        <v>10</v>
      </c>
      <c r="D78" s="23" t="s">
        <v>14</v>
      </c>
      <c r="E78" s="28">
        <v>468.23</v>
      </c>
      <c r="F78" s="129">
        <v>154</v>
      </c>
      <c r="G78" s="129">
        <f t="shared" si="6"/>
        <v>622.23</v>
      </c>
      <c r="H78" s="22">
        <f t="shared" si="7"/>
        <v>684.45300000000009</v>
      </c>
      <c r="I78" s="145">
        <f>I77</f>
        <v>12550</v>
      </c>
      <c r="J78" s="146">
        <f t="shared" si="8"/>
        <v>7808986.5</v>
      </c>
      <c r="K78" s="147">
        <f t="shared" si="9"/>
        <v>8199436</v>
      </c>
      <c r="L78" s="156">
        <f t="shared" si="10"/>
        <v>17000</v>
      </c>
      <c r="M78" s="148">
        <f t="shared" si="11"/>
        <v>1779577.8000000003</v>
      </c>
    </row>
    <row r="79" spans="1:13" x14ac:dyDescent="0.25">
      <c r="A79" s="21">
        <v>78</v>
      </c>
      <c r="B79" s="26">
        <v>1008</v>
      </c>
      <c r="C79" s="22">
        <v>10</v>
      </c>
      <c r="D79" s="23" t="s">
        <v>35</v>
      </c>
      <c r="E79" s="28">
        <v>311.73</v>
      </c>
      <c r="F79" s="129">
        <v>113</v>
      </c>
      <c r="G79" s="129">
        <f t="shared" si="6"/>
        <v>424.73</v>
      </c>
      <c r="H79" s="22">
        <f t="shared" si="7"/>
        <v>467.20300000000003</v>
      </c>
      <c r="I79" s="145">
        <f>I78</f>
        <v>12550</v>
      </c>
      <c r="J79" s="146">
        <f t="shared" si="8"/>
        <v>5330361.5</v>
      </c>
      <c r="K79" s="147">
        <f t="shared" si="9"/>
        <v>5596880</v>
      </c>
      <c r="L79" s="156">
        <f t="shared" si="10"/>
        <v>11500</v>
      </c>
      <c r="M79" s="148">
        <f t="shared" si="11"/>
        <v>1214727.8</v>
      </c>
    </row>
    <row r="80" spans="1:13" x14ac:dyDescent="0.25">
      <c r="A80" s="21">
        <v>79</v>
      </c>
      <c r="B80" s="26">
        <v>1101</v>
      </c>
      <c r="C80" s="26">
        <v>11</v>
      </c>
      <c r="D80" s="23" t="s">
        <v>14</v>
      </c>
      <c r="E80" s="28">
        <v>486.96</v>
      </c>
      <c r="F80" s="129">
        <v>161</v>
      </c>
      <c r="G80" s="129">
        <f t="shared" si="6"/>
        <v>647.96</v>
      </c>
      <c r="H80" s="22">
        <f t="shared" si="7"/>
        <v>712.75600000000009</v>
      </c>
      <c r="I80" s="145">
        <f>I79</f>
        <v>12550</v>
      </c>
      <c r="J80" s="146">
        <f t="shared" si="8"/>
        <v>8131898</v>
      </c>
      <c r="K80" s="147">
        <f t="shared" si="9"/>
        <v>8538493</v>
      </c>
      <c r="L80" s="156">
        <f t="shared" si="10"/>
        <v>18000</v>
      </c>
      <c r="M80" s="148">
        <f t="shared" si="11"/>
        <v>1853165.6000000003</v>
      </c>
    </row>
    <row r="81" spans="1:13" x14ac:dyDescent="0.25">
      <c r="A81" s="21">
        <v>80</v>
      </c>
      <c r="B81" s="26">
        <v>1102</v>
      </c>
      <c r="C81" s="26">
        <v>11</v>
      </c>
      <c r="D81" s="23" t="s">
        <v>14</v>
      </c>
      <c r="E81" s="28">
        <v>486.96</v>
      </c>
      <c r="F81" s="129">
        <v>161</v>
      </c>
      <c r="G81" s="129">
        <f t="shared" si="6"/>
        <v>647.96</v>
      </c>
      <c r="H81" s="22">
        <f t="shared" si="7"/>
        <v>712.75600000000009</v>
      </c>
      <c r="I81" s="145">
        <f>I80</f>
        <v>12550</v>
      </c>
      <c r="J81" s="146">
        <f t="shared" si="8"/>
        <v>8131898</v>
      </c>
      <c r="K81" s="147">
        <f t="shared" si="9"/>
        <v>8538493</v>
      </c>
      <c r="L81" s="156">
        <f t="shared" si="10"/>
        <v>18000</v>
      </c>
      <c r="M81" s="148">
        <f t="shared" si="11"/>
        <v>1853165.6000000003</v>
      </c>
    </row>
    <row r="82" spans="1:13" x14ac:dyDescent="0.25">
      <c r="A82" s="21">
        <v>81</v>
      </c>
      <c r="B82" s="26">
        <v>1103</v>
      </c>
      <c r="C82" s="26">
        <v>11</v>
      </c>
      <c r="D82" s="23" t="s">
        <v>12</v>
      </c>
      <c r="E82" s="28">
        <v>537.12</v>
      </c>
      <c r="F82" s="129">
        <v>177</v>
      </c>
      <c r="G82" s="129">
        <f t="shared" si="6"/>
        <v>714.12</v>
      </c>
      <c r="H82" s="22">
        <f t="shared" si="7"/>
        <v>785.53200000000004</v>
      </c>
      <c r="I82" s="145">
        <f>I81</f>
        <v>12550</v>
      </c>
      <c r="J82" s="146">
        <f t="shared" si="8"/>
        <v>8962206</v>
      </c>
      <c r="K82" s="147">
        <f t="shared" si="9"/>
        <v>9410316</v>
      </c>
      <c r="L82" s="156">
        <f t="shared" si="10"/>
        <v>19500</v>
      </c>
      <c r="M82" s="148">
        <f t="shared" si="11"/>
        <v>2042383.2000000002</v>
      </c>
    </row>
    <row r="83" spans="1:13" x14ac:dyDescent="0.25">
      <c r="A83" s="21">
        <v>82</v>
      </c>
      <c r="B83" s="29">
        <v>1104</v>
      </c>
      <c r="C83" s="26">
        <v>11</v>
      </c>
      <c r="D83" s="23" t="s">
        <v>14</v>
      </c>
      <c r="E83" s="28">
        <v>472.65</v>
      </c>
      <c r="F83" s="129">
        <v>162</v>
      </c>
      <c r="G83" s="129">
        <f t="shared" si="6"/>
        <v>634.65</v>
      </c>
      <c r="H83" s="22">
        <f t="shared" si="7"/>
        <v>698.11500000000001</v>
      </c>
      <c r="I83" s="145">
        <f>I82</f>
        <v>12550</v>
      </c>
      <c r="J83" s="146">
        <f t="shared" si="8"/>
        <v>7964857.5</v>
      </c>
      <c r="K83" s="147">
        <f t="shared" si="9"/>
        <v>8363100</v>
      </c>
      <c r="L83" s="156">
        <f t="shared" si="10"/>
        <v>17500</v>
      </c>
      <c r="M83" s="148">
        <f t="shared" si="11"/>
        <v>1815099</v>
      </c>
    </row>
    <row r="84" spans="1:13" x14ac:dyDescent="0.25">
      <c r="A84" s="21">
        <v>83</v>
      </c>
      <c r="B84" s="29">
        <v>1105</v>
      </c>
      <c r="C84" s="26">
        <v>11</v>
      </c>
      <c r="D84" s="23" t="s">
        <v>35</v>
      </c>
      <c r="E84" s="28">
        <v>311.73</v>
      </c>
      <c r="F84" s="129">
        <v>113</v>
      </c>
      <c r="G84" s="129">
        <f t="shared" si="6"/>
        <v>424.73</v>
      </c>
      <c r="H84" s="22">
        <f t="shared" si="7"/>
        <v>467.20300000000003</v>
      </c>
      <c r="I84" s="145">
        <f>I83</f>
        <v>12550</v>
      </c>
      <c r="J84" s="146">
        <f t="shared" si="8"/>
        <v>5330361.5</v>
      </c>
      <c r="K84" s="147">
        <f t="shared" si="9"/>
        <v>5596880</v>
      </c>
      <c r="L84" s="156">
        <f t="shared" si="10"/>
        <v>11500</v>
      </c>
      <c r="M84" s="148">
        <f t="shared" si="11"/>
        <v>1214727.8</v>
      </c>
    </row>
    <row r="85" spans="1:13" x14ac:dyDescent="0.25">
      <c r="A85" s="21">
        <v>84</v>
      </c>
      <c r="B85" s="29">
        <v>1106</v>
      </c>
      <c r="C85" s="26">
        <v>11</v>
      </c>
      <c r="D85" s="23" t="s">
        <v>14</v>
      </c>
      <c r="E85" s="28">
        <v>468.23</v>
      </c>
      <c r="F85" s="129">
        <v>154</v>
      </c>
      <c r="G85" s="129">
        <f t="shared" si="6"/>
        <v>622.23</v>
      </c>
      <c r="H85" s="22">
        <f t="shared" si="7"/>
        <v>684.45300000000009</v>
      </c>
      <c r="I85" s="145">
        <f>I84</f>
        <v>12550</v>
      </c>
      <c r="J85" s="146">
        <f t="shared" si="8"/>
        <v>7808986.5</v>
      </c>
      <c r="K85" s="147">
        <f t="shared" si="9"/>
        <v>8199436</v>
      </c>
      <c r="L85" s="156">
        <f t="shared" si="10"/>
        <v>17000</v>
      </c>
      <c r="M85" s="148">
        <f t="shared" si="11"/>
        <v>1779577.8000000003</v>
      </c>
    </row>
    <row r="86" spans="1:13" x14ac:dyDescent="0.25">
      <c r="A86" s="21">
        <v>85</v>
      </c>
      <c r="B86" s="29">
        <v>1107</v>
      </c>
      <c r="C86" s="26">
        <v>11</v>
      </c>
      <c r="D86" s="23" t="s">
        <v>14</v>
      </c>
      <c r="E86" s="28">
        <v>468.23</v>
      </c>
      <c r="F86" s="129">
        <v>154</v>
      </c>
      <c r="G86" s="129">
        <f t="shared" si="6"/>
        <v>622.23</v>
      </c>
      <c r="H86" s="22">
        <f t="shared" si="7"/>
        <v>684.45300000000009</v>
      </c>
      <c r="I86" s="145">
        <f>I85</f>
        <v>12550</v>
      </c>
      <c r="J86" s="146">
        <f t="shared" si="8"/>
        <v>7808986.5</v>
      </c>
      <c r="K86" s="147">
        <f t="shared" si="9"/>
        <v>8199436</v>
      </c>
      <c r="L86" s="156">
        <f t="shared" si="10"/>
        <v>17000</v>
      </c>
      <c r="M86" s="148">
        <f t="shared" si="11"/>
        <v>1779577.8000000003</v>
      </c>
    </row>
    <row r="87" spans="1:13" x14ac:dyDescent="0.25">
      <c r="A87" s="21">
        <v>86</v>
      </c>
      <c r="B87" s="29">
        <v>1108</v>
      </c>
      <c r="C87" s="26">
        <v>11</v>
      </c>
      <c r="D87" s="23" t="s">
        <v>35</v>
      </c>
      <c r="E87" s="28">
        <v>311.73</v>
      </c>
      <c r="F87" s="129">
        <v>113</v>
      </c>
      <c r="G87" s="129">
        <f t="shared" si="6"/>
        <v>424.73</v>
      </c>
      <c r="H87" s="22">
        <f t="shared" si="7"/>
        <v>467.20300000000003</v>
      </c>
      <c r="I87" s="145">
        <f>I86</f>
        <v>12550</v>
      </c>
      <c r="J87" s="146">
        <f t="shared" si="8"/>
        <v>5330361.5</v>
      </c>
      <c r="K87" s="147">
        <f t="shared" si="9"/>
        <v>5596880</v>
      </c>
      <c r="L87" s="156">
        <f t="shared" si="10"/>
        <v>11500</v>
      </c>
      <c r="M87" s="148">
        <f t="shared" si="11"/>
        <v>1214727.8</v>
      </c>
    </row>
    <row r="88" spans="1:13" x14ac:dyDescent="0.25">
      <c r="A88" s="21">
        <v>87</v>
      </c>
      <c r="B88" s="29">
        <v>1201</v>
      </c>
      <c r="C88" s="29">
        <v>12</v>
      </c>
      <c r="D88" s="23" t="s">
        <v>14</v>
      </c>
      <c r="E88" s="28">
        <v>486.96</v>
      </c>
      <c r="F88" s="129">
        <v>161</v>
      </c>
      <c r="G88" s="129">
        <f t="shared" si="6"/>
        <v>647.96</v>
      </c>
      <c r="H88" s="22">
        <f t="shared" si="7"/>
        <v>712.75600000000009</v>
      </c>
      <c r="I88" s="145">
        <f>I87</f>
        <v>12550</v>
      </c>
      <c r="J88" s="146">
        <f t="shared" si="8"/>
        <v>8131898</v>
      </c>
      <c r="K88" s="147">
        <f t="shared" si="9"/>
        <v>8538493</v>
      </c>
      <c r="L88" s="156">
        <f t="shared" si="10"/>
        <v>18000</v>
      </c>
      <c r="M88" s="148">
        <f t="shared" si="11"/>
        <v>1853165.6000000003</v>
      </c>
    </row>
    <row r="89" spans="1:13" x14ac:dyDescent="0.25">
      <c r="A89" s="21">
        <v>88</v>
      </c>
      <c r="B89" s="29">
        <v>1202</v>
      </c>
      <c r="C89" s="29">
        <v>12</v>
      </c>
      <c r="D89" s="23" t="s">
        <v>14</v>
      </c>
      <c r="E89" s="28">
        <v>486.96</v>
      </c>
      <c r="F89" s="129">
        <v>161</v>
      </c>
      <c r="G89" s="129">
        <f t="shared" si="6"/>
        <v>647.96</v>
      </c>
      <c r="H89" s="22">
        <f t="shared" si="7"/>
        <v>712.75600000000009</v>
      </c>
      <c r="I89" s="145">
        <f>I88</f>
        <v>12550</v>
      </c>
      <c r="J89" s="146">
        <f t="shared" si="8"/>
        <v>8131898</v>
      </c>
      <c r="K89" s="147">
        <f t="shared" si="9"/>
        <v>8538493</v>
      </c>
      <c r="L89" s="156">
        <f t="shared" si="10"/>
        <v>18000</v>
      </c>
      <c r="M89" s="148">
        <f t="shared" si="11"/>
        <v>1853165.6000000003</v>
      </c>
    </row>
    <row r="90" spans="1:13" x14ac:dyDescent="0.25">
      <c r="A90" s="21">
        <v>89</v>
      </c>
      <c r="B90" s="29">
        <v>1203</v>
      </c>
      <c r="C90" s="29">
        <v>12</v>
      </c>
      <c r="D90" s="23" t="s">
        <v>12</v>
      </c>
      <c r="E90" s="28">
        <v>537.12</v>
      </c>
      <c r="F90" s="129">
        <v>177</v>
      </c>
      <c r="G90" s="129">
        <f t="shared" si="6"/>
        <v>714.12</v>
      </c>
      <c r="H90" s="22">
        <f t="shared" si="7"/>
        <v>785.53200000000004</v>
      </c>
      <c r="I90" s="145">
        <f>I89</f>
        <v>12550</v>
      </c>
      <c r="J90" s="146">
        <f t="shared" si="8"/>
        <v>8962206</v>
      </c>
      <c r="K90" s="147">
        <f t="shared" si="9"/>
        <v>9410316</v>
      </c>
      <c r="L90" s="156">
        <f t="shared" si="10"/>
        <v>19500</v>
      </c>
      <c r="M90" s="148">
        <f t="shared" si="11"/>
        <v>2042383.2000000002</v>
      </c>
    </row>
    <row r="91" spans="1:13" x14ac:dyDescent="0.25">
      <c r="A91" s="21">
        <v>90</v>
      </c>
      <c r="B91" s="29">
        <v>1204</v>
      </c>
      <c r="C91" s="29">
        <v>12</v>
      </c>
      <c r="D91" s="23" t="s">
        <v>14</v>
      </c>
      <c r="E91" s="28">
        <v>472.65</v>
      </c>
      <c r="F91" s="129">
        <v>162</v>
      </c>
      <c r="G91" s="129">
        <f t="shared" si="6"/>
        <v>634.65</v>
      </c>
      <c r="H91" s="22">
        <f t="shared" si="7"/>
        <v>698.11500000000001</v>
      </c>
      <c r="I91" s="145">
        <f>I90</f>
        <v>12550</v>
      </c>
      <c r="J91" s="146">
        <f t="shared" si="8"/>
        <v>7964857.5</v>
      </c>
      <c r="K91" s="147">
        <f t="shared" si="9"/>
        <v>8363100</v>
      </c>
      <c r="L91" s="156">
        <f t="shared" si="10"/>
        <v>17500</v>
      </c>
      <c r="M91" s="148">
        <f t="shared" si="11"/>
        <v>1815099</v>
      </c>
    </row>
    <row r="92" spans="1:13" x14ac:dyDescent="0.25">
      <c r="A92" s="21">
        <v>91</v>
      </c>
      <c r="B92" s="29">
        <v>1205</v>
      </c>
      <c r="C92" s="29">
        <v>12</v>
      </c>
      <c r="D92" s="23" t="s">
        <v>35</v>
      </c>
      <c r="E92" s="28">
        <v>311.73</v>
      </c>
      <c r="F92" s="129">
        <v>113</v>
      </c>
      <c r="G92" s="129">
        <f t="shared" si="6"/>
        <v>424.73</v>
      </c>
      <c r="H92" s="22">
        <f t="shared" si="7"/>
        <v>467.20300000000003</v>
      </c>
      <c r="I92" s="145">
        <f>I91</f>
        <v>12550</v>
      </c>
      <c r="J92" s="146">
        <f t="shared" si="8"/>
        <v>5330361.5</v>
      </c>
      <c r="K92" s="147">
        <f t="shared" si="9"/>
        <v>5596880</v>
      </c>
      <c r="L92" s="156">
        <f t="shared" si="10"/>
        <v>11500</v>
      </c>
      <c r="M92" s="148">
        <f t="shared" si="11"/>
        <v>1214727.8</v>
      </c>
    </row>
    <row r="93" spans="1:13" x14ac:dyDescent="0.25">
      <c r="A93" s="21">
        <v>92</v>
      </c>
      <c r="B93" s="29">
        <v>1206</v>
      </c>
      <c r="C93" s="29">
        <v>12</v>
      </c>
      <c r="D93" s="23" t="s">
        <v>14</v>
      </c>
      <c r="E93" s="28">
        <v>468.23</v>
      </c>
      <c r="F93" s="129">
        <v>154</v>
      </c>
      <c r="G93" s="129">
        <f t="shared" si="6"/>
        <v>622.23</v>
      </c>
      <c r="H93" s="22">
        <f t="shared" si="7"/>
        <v>684.45300000000009</v>
      </c>
      <c r="I93" s="145">
        <f>I92</f>
        <v>12550</v>
      </c>
      <c r="J93" s="146">
        <f t="shared" si="8"/>
        <v>7808986.5</v>
      </c>
      <c r="K93" s="147">
        <f t="shared" si="9"/>
        <v>8199436</v>
      </c>
      <c r="L93" s="156">
        <f t="shared" si="10"/>
        <v>17000</v>
      </c>
      <c r="M93" s="148">
        <f t="shared" si="11"/>
        <v>1779577.8000000003</v>
      </c>
    </row>
    <row r="94" spans="1:13" x14ac:dyDescent="0.25">
      <c r="A94" s="21">
        <v>93</v>
      </c>
      <c r="B94" s="29">
        <v>1207</v>
      </c>
      <c r="C94" s="29">
        <v>12</v>
      </c>
      <c r="D94" s="23" t="s">
        <v>14</v>
      </c>
      <c r="E94" s="28">
        <v>468.23</v>
      </c>
      <c r="F94" s="129">
        <v>154</v>
      </c>
      <c r="G94" s="129">
        <f t="shared" si="6"/>
        <v>622.23</v>
      </c>
      <c r="H94" s="22">
        <f t="shared" si="7"/>
        <v>684.45300000000009</v>
      </c>
      <c r="I94" s="145">
        <f>I93</f>
        <v>12550</v>
      </c>
      <c r="J94" s="146">
        <f t="shared" si="8"/>
        <v>7808986.5</v>
      </c>
      <c r="K94" s="147">
        <f t="shared" si="9"/>
        <v>8199436</v>
      </c>
      <c r="L94" s="156">
        <f t="shared" si="10"/>
        <v>17000</v>
      </c>
      <c r="M94" s="148">
        <f t="shared" si="11"/>
        <v>1779577.8000000003</v>
      </c>
    </row>
    <row r="95" spans="1:13" x14ac:dyDescent="0.25">
      <c r="A95" s="21">
        <v>94</v>
      </c>
      <c r="B95" s="29">
        <v>1208</v>
      </c>
      <c r="C95" s="29">
        <v>12</v>
      </c>
      <c r="D95" s="23" t="s">
        <v>35</v>
      </c>
      <c r="E95" s="28">
        <v>311.73</v>
      </c>
      <c r="F95" s="129">
        <v>113</v>
      </c>
      <c r="G95" s="129">
        <f t="shared" si="6"/>
        <v>424.73</v>
      </c>
      <c r="H95" s="22">
        <f t="shared" si="7"/>
        <v>467.20300000000003</v>
      </c>
      <c r="I95" s="145">
        <f>I94</f>
        <v>12550</v>
      </c>
      <c r="J95" s="146">
        <f t="shared" si="8"/>
        <v>5330361.5</v>
      </c>
      <c r="K95" s="147">
        <f t="shared" si="9"/>
        <v>5596880</v>
      </c>
      <c r="L95" s="156">
        <f t="shared" si="10"/>
        <v>11500</v>
      </c>
      <c r="M95" s="148">
        <f t="shared" si="11"/>
        <v>1214727.8</v>
      </c>
    </row>
    <row r="96" spans="1:13" x14ac:dyDescent="0.25">
      <c r="A96" s="21">
        <v>95</v>
      </c>
      <c r="B96" s="29">
        <v>1301</v>
      </c>
      <c r="C96" s="29">
        <v>13</v>
      </c>
      <c r="D96" s="23" t="s">
        <v>14</v>
      </c>
      <c r="E96" s="28">
        <v>486.96</v>
      </c>
      <c r="F96" s="129">
        <v>161</v>
      </c>
      <c r="G96" s="129">
        <f t="shared" si="6"/>
        <v>647.96</v>
      </c>
      <c r="H96" s="22">
        <f t="shared" si="7"/>
        <v>712.75600000000009</v>
      </c>
      <c r="I96" s="145">
        <f>I95+250</f>
        <v>12800</v>
      </c>
      <c r="J96" s="146">
        <f t="shared" si="8"/>
        <v>8293888</v>
      </c>
      <c r="K96" s="147">
        <f t="shared" si="9"/>
        <v>8708582</v>
      </c>
      <c r="L96" s="156">
        <f t="shared" si="10"/>
        <v>18000</v>
      </c>
      <c r="M96" s="148">
        <f t="shared" si="11"/>
        <v>1853165.6000000003</v>
      </c>
    </row>
    <row r="97" spans="1:13" x14ac:dyDescent="0.25">
      <c r="A97" s="21">
        <v>96</v>
      </c>
      <c r="B97" s="29">
        <v>1302</v>
      </c>
      <c r="C97" s="29">
        <v>13</v>
      </c>
      <c r="D97" s="23" t="s">
        <v>14</v>
      </c>
      <c r="E97" s="28">
        <v>486.96</v>
      </c>
      <c r="F97" s="129">
        <v>161</v>
      </c>
      <c r="G97" s="129">
        <f t="shared" si="6"/>
        <v>647.96</v>
      </c>
      <c r="H97" s="22">
        <f t="shared" si="7"/>
        <v>712.75600000000009</v>
      </c>
      <c r="I97" s="145">
        <f>I96</f>
        <v>12800</v>
      </c>
      <c r="J97" s="146">
        <f t="shared" si="8"/>
        <v>8293888</v>
      </c>
      <c r="K97" s="147">
        <f t="shared" si="9"/>
        <v>8708582</v>
      </c>
      <c r="L97" s="156">
        <f t="shared" si="10"/>
        <v>18000</v>
      </c>
      <c r="M97" s="148">
        <f t="shared" si="11"/>
        <v>1853165.6000000003</v>
      </c>
    </row>
    <row r="98" spans="1:13" x14ac:dyDescent="0.25">
      <c r="A98" s="21">
        <v>97</v>
      </c>
      <c r="B98" s="26">
        <v>1303</v>
      </c>
      <c r="C98" s="29">
        <v>13</v>
      </c>
      <c r="D98" s="23" t="s">
        <v>12</v>
      </c>
      <c r="E98" s="28">
        <v>537.12</v>
      </c>
      <c r="F98" s="129">
        <v>177</v>
      </c>
      <c r="G98" s="129">
        <f t="shared" si="6"/>
        <v>714.12</v>
      </c>
      <c r="H98" s="22">
        <f t="shared" si="7"/>
        <v>785.53200000000004</v>
      </c>
      <c r="I98" s="145">
        <f>I97</f>
        <v>12800</v>
      </c>
      <c r="J98" s="146">
        <f t="shared" si="8"/>
        <v>9140736</v>
      </c>
      <c r="K98" s="147">
        <f t="shared" si="9"/>
        <v>9597773</v>
      </c>
      <c r="L98" s="156">
        <f t="shared" si="10"/>
        <v>20000</v>
      </c>
      <c r="M98" s="148">
        <f t="shared" si="11"/>
        <v>2042383.2000000002</v>
      </c>
    </row>
    <row r="99" spans="1:13" x14ac:dyDescent="0.25">
      <c r="A99" s="21">
        <v>98</v>
      </c>
      <c r="B99" s="26">
        <v>1304</v>
      </c>
      <c r="C99" s="29">
        <v>13</v>
      </c>
      <c r="D99" s="23" t="s">
        <v>14</v>
      </c>
      <c r="E99" s="28">
        <v>472.65</v>
      </c>
      <c r="F99" s="129">
        <v>162</v>
      </c>
      <c r="G99" s="129">
        <f t="shared" si="6"/>
        <v>634.65</v>
      </c>
      <c r="H99" s="22">
        <f t="shared" si="7"/>
        <v>698.11500000000001</v>
      </c>
      <c r="I99" s="145">
        <f>I98</f>
        <v>12800</v>
      </c>
      <c r="J99" s="146">
        <f t="shared" si="8"/>
        <v>8123520</v>
      </c>
      <c r="K99" s="147">
        <f t="shared" si="9"/>
        <v>8529696</v>
      </c>
      <c r="L99" s="156">
        <f t="shared" si="10"/>
        <v>18000</v>
      </c>
      <c r="M99" s="148">
        <f t="shared" si="11"/>
        <v>1815099</v>
      </c>
    </row>
    <row r="100" spans="1:13" x14ac:dyDescent="0.25">
      <c r="A100" s="21">
        <v>99</v>
      </c>
      <c r="B100" s="26">
        <v>1305</v>
      </c>
      <c r="C100" s="29">
        <v>13</v>
      </c>
      <c r="D100" s="23" t="s">
        <v>35</v>
      </c>
      <c r="E100" s="28">
        <v>311.73</v>
      </c>
      <c r="F100" s="129">
        <v>113</v>
      </c>
      <c r="G100" s="129">
        <f t="shared" si="6"/>
        <v>424.73</v>
      </c>
      <c r="H100" s="22">
        <f t="shared" si="7"/>
        <v>467.20300000000003</v>
      </c>
      <c r="I100" s="145">
        <f>I99</f>
        <v>12800</v>
      </c>
      <c r="J100" s="146">
        <f t="shared" si="8"/>
        <v>5436544</v>
      </c>
      <c r="K100" s="147">
        <f t="shared" si="9"/>
        <v>5708371</v>
      </c>
      <c r="L100" s="156">
        <f t="shared" si="10"/>
        <v>12000</v>
      </c>
      <c r="M100" s="148">
        <f t="shared" si="11"/>
        <v>1214727.8</v>
      </c>
    </row>
    <row r="101" spans="1:13" x14ac:dyDescent="0.25">
      <c r="A101" s="21">
        <v>100</v>
      </c>
      <c r="B101" s="26">
        <v>1306</v>
      </c>
      <c r="C101" s="29">
        <v>13</v>
      </c>
      <c r="D101" s="23" t="s">
        <v>14</v>
      </c>
      <c r="E101" s="28">
        <v>468.23</v>
      </c>
      <c r="F101" s="129">
        <v>154</v>
      </c>
      <c r="G101" s="129">
        <f t="shared" si="6"/>
        <v>622.23</v>
      </c>
      <c r="H101" s="22">
        <f t="shared" si="7"/>
        <v>684.45300000000009</v>
      </c>
      <c r="I101" s="145">
        <f>I100</f>
        <v>12800</v>
      </c>
      <c r="J101" s="146">
        <f t="shared" si="8"/>
        <v>7964544</v>
      </c>
      <c r="K101" s="147">
        <f t="shared" si="9"/>
        <v>8362771</v>
      </c>
      <c r="L101" s="156">
        <f t="shared" si="10"/>
        <v>17500</v>
      </c>
      <c r="M101" s="148">
        <f t="shared" si="11"/>
        <v>1779577.8000000003</v>
      </c>
    </row>
    <row r="102" spans="1:13" x14ac:dyDescent="0.25">
      <c r="A102" s="21">
        <v>101</v>
      </c>
      <c r="B102" s="26">
        <v>1307</v>
      </c>
      <c r="C102" s="29">
        <v>13</v>
      </c>
      <c r="D102" s="23" t="s">
        <v>14</v>
      </c>
      <c r="E102" s="28">
        <v>468.23</v>
      </c>
      <c r="F102" s="129">
        <v>154</v>
      </c>
      <c r="G102" s="129">
        <f t="shared" si="6"/>
        <v>622.23</v>
      </c>
      <c r="H102" s="22">
        <f t="shared" si="7"/>
        <v>684.45300000000009</v>
      </c>
      <c r="I102" s="145">
        <f>I101</f>
        <v>12800</v>
      </c>
      <c r="J102" s="146">
        <f t="shared" si="8"/>
        <v>7964544</v>
      </c>
      <c r="K102" s="147">
        <f t="shared" si="9"/>
        <v>8362771</v>
      </c>
      <c r="L102" s="156">
        <f t="shared" si="10"/>
        <v>17500</v>
      </c>
      <c r="M102" s="148">
        <f t="shared" si="11"/>
        <v>1779577.8000000003</v>
      </c>
    </row>
    <row r="103" spans="1:13" x14ac:dyDescent="0.25">
      <c r="A103" s="21">
        <v>102</v>
      </c>
      <c r="B103" s="26">
        <v>1308</v>
      </c>
      <c r="C103" s="29">
        <v>13</v>
      </c>
      <c r="D103" s="23" t="s">
        <v>35</v>
      </c>
      <c r="E103" s="28">
        <v>311.73</v>
      </c>
      <c r="F103" s="129">
        <v>113</v>
      </c>
      <c r="G103" s="129">
        <f t="shared" si="6"/>
        <v>424.73</v>
      </c>
      <c r="H103" s="22">
        <f t="shared" si="7"/>
        <v>467.20300000000003</v>
      </c>
      <c r="I103" s="145">
        <f>I102</f>
        <v>12800</v>
      </c>
      <c r="J103" s="146">
        <f t="shared" si="8"/>
        <v>5436544</v>
      </c>
      <c r="K103" s="147">
        <f t="shared" si="9"/>
        <v>5708371</v>
      </c>
      <c r="L103" s="156">
        <f t="shared" si="10"/>
        <v>12000</v>
      </c>
      <c r="M103" s="148">
        <f t="shared" si="11"/>
        <v>1214727.8</v>
      </c>
    </row>
    <row r="104" spans="1:13" x14ac:dyDescent="0.25">
      <c r="A104" s="21">
        <v>103</v>
      </c>
      <c r="B104" s="26">
        <v>1401</v>
      </c>
      <c r="C104" s="26">
        <v>14</v>
      </c>
      <c r="D104" s="23" t="s">
        <v>14</v>
      </c>
      <c r="E104" s="28">
        <v>486.96</v>
      </c>
      <c r="F104" s="129">
        <v>161</v>
      </c>
      <c r="G104" s="129">
        <f t="shared" si="6"/>
        <v>647.96</v>
      </c>
      <c r="H104" s="22">
        <f t="shared" si="7"/>
        <v>712.75600000000009</v>
      </c>
      <c r="I104" s="145">
        <f>I103</f>
        <v>12800</v>
      </c>
      <c r="J104" s="146">
        <f t="shared" si="8"/>
        <v>8293888</v>
      </c>
      <c r="K104" s="147">
        <f t="shared" si="9"/>
        <v>8708582</v>
      </c>
      <c r="L104" s="156">
        <f t="shared" si="10"/>
        <v>18000</v>
      </c>
      <c r="M104" s="148">
        <f t="shared" si="11"/>
        <v>1853165.6000000003</v>
      </c>
    </row>
    <row r="105" spans="1:13" x14ac:dyDescent="0.25">
      <c r="A105" s="21">
        <v>104</v>
      </c>
      <c r="B105" s="26">
        <v>1402</v>
      </c>
      <c r="C105" s="26">
        <v>14</v>
      </c>
      <c r="D105" s="23" t="s">
        <v>14</v>
      </c>
      <c r="E105" s="28">
        <v>486.96</v>
      </c>
      <c r="F105" s="129">
        <v>161</v>
      </c>
      <c r="G105" s="129">
        <f t="shared" si="6"/>
        <v>647.96</v>
      </c>
      <c r="H105" s="22">
        <f t="shared" si="7"/>
        <v>712.75600000000009</v>
      </c>
      <c r="I105" s="145">
        <f>I104</f>
        <v>12800</v>
      </c>
      <c r="J105" s="146">
        <f t="shared" si="8"/>
        <v>8293888</v>
      </c>
      <c r="K105" s="147">
        <f t="shared" si="9"/>
        <v>8708582</v>
      </c>
      <c r="L105" s="156">
        <f t="shared" si="10"/>
        <v>18000</v>
      </c>
      <c r="M105" s="148">
        <f t="shared" si="11"/>
        <v>1853165.6000000003</v>
      </c>
    </row>
    <row r="106" spans="1:13" x14ac:dyDescent="0.25">
      <c r="A106" s="21">
        <v>105</v>
      </c>
      <c r="B106" s="26">
        <v>1403</v>
      </c>
      <c r="C106" s="26">
        <v>14</v>
      </c>
      <c r="D106" s="23" t="s">
        <v>12</v>
      </c>
      <c r="E106" s="28">
        <v>537.12</v>
      </c>
      <c r="F106" s="129">
        <v>177</v>
      </c>
      <c r="G106" s="129">
        <f t="shared" si="6"/>
        <v>714.12</v>
      </c>
      <c r="H106" s="22">
        <f t="shared" si="7"/>
        <v>785.53200000000004</v>
      </c>
      <c r="I106" s="145">
        <f>I105</f>
        <v>12800</v>
      </c>
      <c r="J106" s="146">
        <f t="shared" si="8"/>
        <v>9140736</v>
      </c>
      <c r="K106" s="147">
        <f t="shared" si="9"/>
        <v>9597773</v>
      </c>
      <c r="L106" s="156">
        <f t="shared" si="10"/>
        <v>20000</v>
      </c>
      <c r="M106" s="148">
        <f t="shared" si="11"/>
        <v>2042383.2000000002</v>
      </c>
    </row>
    <row r="107" spans="1:13" x14ac:dyDescent="0.25">
      <c r="A107" s="21">
        <v>106</v>
      </c>
      <c r="B107" s="26">
        <v>1404</v>
      </c>
      <c r="C107" s="26">
        <v>14</v>
      </c>
      <c r="D107" s="23" t="s">
        <v>14</v>
      </c>
      <c r="E107" s="28">
        <v>472.65</v>
      </c>
      <c r="F107" s="129">
        <v>162</v>
      </c>
      <c r="G107" s="129">
        <f t="shared" si="6"/>
        <v>634.65</v>
      </c>
      <c r="H107" s="22">
        <f t="shared" si="7"/>
        <v>698.11500000000001</v>
      </c>
      <c r="I107" s="145">
        <f>I106</f>
        <v>12800</v>
      </c>
      <c r="J107" s="146">
        <f t="shared" si="8"/>
        <v>8123520</v>
      </c>
      <c r="K107" s="147">
        <f t="shared" si="9"/>
        <v>8529696</v>
      </c>
      <c r="L107" s="156">
        <f t="shared" si="10"/>
        <v>18000</v>
      </c>
      <c r="M107" s="148">
        <f t="shared" si="11"/>
        <v>1815099</v>
      </c>
    </row>
    <row r="108" spans="1:13" x14ac:dyDescent="0.25">
      <c r="A108" s="21">
        <v>107</v>
      </c>
      <c r="B108" s="26">
        <v>1406</v>
      </c>
      <c r="C108" s="26">
        <v>14</v>
      </c>
      <c r="D108" s="23" t="s">
        <v>14</v>
      </c>
      <c r="E108" s="28">
        <v>468.23</v>
      </c>
      <c r="F108" s="129">
        <v>154</v>
      </c>
      <c r="G108" s="129">
        <f t="shared" si="6"/>
        <v>622.23</v>
      </c>
      <c r="H108" s="22">
        <f t="shared" si="7"/>
        <v>684.45300000000009</v>
      </c>
      <c r="I108" s="145">
        <f>I107</f>
        <v>12800</v>
      </c>
      <c r="J108" s="146">
        <f t="shared" si="8"/>
        <v>7964544</v>
      </c>
      <c r="K108" s="147">
        <f t="shared" si="9"/>
        <v>8362771</v>
      </c>
      <c r="L108" s="156">
        <f t="shared" si="10"/>
        <v>17500</v>
      </c>
      <c r="M108" s="148">
        <f t="shared" si="11"/>
        <v>1779577.8000000003</v>
      </c>
    </row>
    <row r="109" spans="1:13" x14ac:dyDescent="0.25">
      <c r="A109" s="21">
        <v>108</v>
      </c>
      <c r="B109" s="26">
        <v>1407</v>
      </c>
      <c r="C109" s="26">
        <v>14</v>
      </c>
      <c r="D109" s="23" t="s">
        <v>14</v>
      </c>
      <c r="E109" s="28">
        <v>468.23</v>
      </c>
      <c r="F109" s="129">
        <v>154</v>
      </c>
      <c r="G109" s="129">
        <f t="shared" si="6"/>
        <v>622.23</v>
      </c>
      <c r="H109" s="22">
        <f t="shared" si="7"/>
        <v>684.45300000000009</v>
      </c>
      <c r="I109" s="145">
        <f>I108</f>
        <v>12800</v>
      </c>
      <c r="J109" s="146">
        <f t="shared" si="8"/>
        <v>7964544</v>
      </c>
      <c r="K109" s="147">
        <f t="shared" si="9"/>
        <v>8362771</v>
      </c>
      <c r="L109" s="156">
        <f t="shared" si="10"/>
        <v>17500</v>
      </c>
      <c r="M109" s="148">
        <f t="shared" si="11"/>
        <v>1779577.8000000003</v>
      </c>
    </row>
    <row r="110" spans="1:13" x14ac:dyDescent="0.25">
      <c r="A110" s="21">
        <v>109</v>
      </c>
      <c r="B110" s="26">
        <v>1408</v>
      </c>
      <c r="C110" s="26">
        <v>14</v>
      </c>
      <c r="D110" s="23" t="s">
        <v>35</v>
      </c>
      <c r="E110" s="28">
        <v>311.73</v>
      </c>
      <c r="F110" s="129">
        <v>113</v>
      </c>
      <c r="G110" s="129">
        <f t="shared" si="6"/>
        <v>424.73</v>
      </c>
      <c r="H110" s="22">
        <f t="shared" si="7"/>
        <v>467.20300000000003</v>
      </c>
      <c r="I110" s="145">
        <f>I109</f>
        <v>12800</v>
      </c>
      <c r="J110" s="146">
        <f t="shared" si="8"/>
        <v>5436544</v>
      </c>
      <c r="K110" s="147">
        <f t="shared" si="9"/>
        <v>5708371</v>
      </c>
      <c r="L110" s="156">
        <f t="shared" si="10"/>
        <v>12000</v>
      </c>
      <c r="M110" s="148">
        <f t="shared" si="11"/>
        <v>1214727.8</v>
      </c>
    </row>
    <row r="111" spans="1:13" x14ac:dyDescent="0.25">
      <c r="A111" s="21">
        <v>110</v>
      </c>
      <c r="B111" s="26">
        <v>1501</v>
      </c>
      <c r="C111" s="26">
        <v>15</v>
      </c>
      <c r="D111" s="23" t="s">
        <v>14</v>
      </c>
      <c r="E111" s="28">
        <v>486.96</v>
      </c>
      <c r="F111" s="129">
        <v>161</v>
      </c>
      <c r="G111" s="129">
        <f t="shared" si="6"/>
        <v>647.96</v>
      </c>
      <c r="H111" s="22">
        <f t="shared" si="7"/>
        <v>712.75600000000009</v>
      </c>
      <c r="I111" s="145">
        <f>I110</f>
        <v>12800</v>
      </c>
      <c r="J111" s="146">
        <f t="shared" si="8"/>
        <v>8293888</v>
      </c>
      <c r="K111" s="147">
        <f t="shared" si="9"/>
        <v>8708582</v>
      </c>
      <c r="L111" s="156">
        <f t="shared" si="10"/>
        <v>18000</v>
      </c>
      <c r="M111" s="148">
        <f t="shared" si="11"/>
        <v>1853165.6000000003</v>
      </c>
    </row>
    <row r="112" spans="1:13" x14ac:dyDescent="0.25">
      <c r="A112" s="21">
        <v>111</v>
      </c>
      <c r="B112" s="26">
        <v>1502</v>
      </c>
      <c r="C112" s="26">
        <v>15</v>
      </c>
      <c r="D112" s="23" t="s">
        <v>14</v>
      </c>
      <c r="E112" s="28">
        <v>486.96</v>
      </c>
      <c r="F112" s="129">
        <v>161</v>
      </c>
      <c r="G112" s="129">
        <f t="shared" si="6"/>
        <v>647.96</v>
      </c>
      <c r="H112" s="22">
        <f t="shared" si="7"/>
        <v>712.75600000000009</v>
      </c>
      <c r="I112" s="145">
        <f>I111</f>
        <v>12800</v>
      </c>
      <c r="J112" s="146">
        <f t="shared" si="8"/>
        <v>8293888</v>
      </c>
      <c r="K112" s="147">
        <f t="shared" si="9"/>
        <v>8708582</v>
      </c>
      <c r="L112" s="156">
        <f t="shared" si="10"/>
        <v>18000</v>
      </c>
      <c r="M112" s="148">
        <f t="shared" si="11"/>
        <v>1853165.6000000003</v>
      </c>
    </row>
    <row r="113" spans="1:13" x14ac:dyDescent="0.25">
      <c r="A113" s="21">
        <v>112</v>
      </c>
      <c r="B113" s="26">
        <v>1503</v>
      </c>
      <c r="C113" s="26">
        <v>15</v>
      </c>
      <c r="D113" s="23" t="s">
        <v>12</v>
      </c>
      <c r="E113" s="28">
        <v>537.12</v>
      </c>
      <c r="F113" s="129">
        <v>177</v>
      </c>
      <c r="G113" s="129">
        <f t="shared" si="6"/>
        <v>714.12</v>
      </c>
      <c r="H113" s="22">
        <f t="shared" si="7"/>
        <v>785.53200000000004</v>
      </c>
      <c r="I113" s="145">
        <f>I112</f>
        <v>12800</v>
      </c>
      <c r="J113" s="146">
        <f t="shared" si="8"/>
        <v>9140736</v>
      </c>
      <c r="K113" s="147">
        <f t="shared" si="9"/>
        <v>9597773</v>
      </c>
      <c r="L113" s="156">
        <f t="shared" si="10"/>
        <v>20000</v>
      </c>
      <c r="M113" s="148">
        <f t="shared" si="11"/>
        <v>2042383.2000000002</v>
      </c>
    </row>
    <row r="114" spans="1:13" x14ac:dyDescent="0.25">
      <c r="A114" s="21">
        <v>113</v>
      </c>
      <c r="B114" s="26">
        <v>1504</v>
      </c>
      <c r="C114" s="26">
        <v>15</v>
      </c>
      <c r="D114" s="23" t="s">
        <v>14</v>
      </c>
      <c r="E114" s="28">
        <v>472.65</v>
      </c>
      <c r="F114" s="129">
        <v>162</v>
      </c>
      <c r="G114" s="129">
        <f t="shared" si="6"/>
        <v>634.65</v>
      </c>
      <c r="H114" s="22">
        <f t="shared" si="7"/>
        <v>698.11500000000001</v>
      </c>
      <c r="I114" s="145">
        <f>I113</f>
        <v>12800</v>
      </c>
      <c r="J114" s="146">
        <f t="shared" si="8"/>
        <v>8123520</v>
      </c>
      <c r="K114" s="147">
        <f t="shared" si="9"/>
        <v>8529696</v>
      </c>
      <c r="L114" s="156">
        <f t="shared" si="10"/>
        <v>18000</v>
      </c>
      <c r="M114" s="148">
        <f t="shared" si="11"/>
        <v>1815099</v>
      </c>
    </row>
    <row r="115" spans="1:13" x14ac:dyDescent="0.25">
      <c r="A115" s="21">
        <v>114</v>
      </c>
      <c r="B115" s="26">
        <v>1505</v>
      </c>
      <c r="C115" s="26">
        <v>15</v>
      </c>
      <c r="D115" s="23" t="s">
        <v>35</v>
      </c>
      <c r="E115" s="28">
        <v>311.73</v>
      </c>
      <c r="F115" s="129">
        <v>113</v>
      </c>
      <c r="G115" s="129">
        <f t="shared" si="6"/>
        <v>424.73</v>
      </c>
      <c r="H115" s="22">
        <f t="shared" si="7"/>
        <v>467.20300000000003</v>
      </c>
      <c r="I115" s="145">
        <f>I114</f>
        <v>12800</v>
      </c>
      <c r="J115" s="146">
        <f t="shared" si="8"/>
        <v>5436544</v>
      </c>
      <c r="K115" s="147">
        <f t="shared" si="9"/>
        <v>5708371</v>
      </c>
      <c r="L115" s="156">
        <f t="shared" si="10"/>
        <v>12000</v>
      </c>
      <c r="M115" s="148">
        <f t="shared" si="11"/>
        <v>1214727.8</v>
      </c>
    </row>
    <row r="116" spans="1:13" x14ac:dyDescent="0.25">
      <c r="A116" s="21">
        <v>115</v>
      </c>
      <c r="B116" s="26">
        <v>1506</v>
      </c>
      <c r="C116" s="26">
        <v>15</v>
      </c>
      <c r="D116" s="23" t="s">
        <v>14</v>
      </c>
      <c r="E116" s="28">
        <v>468.23</v>
      </c>
      <c r="F116" s="129">
        <v>154</v>
      </c>
      <c r="G116" s="129">
        <f t="shared" si="6"/>
        <v>622.23</v>
      </c>
      <c r="H116" s="22">
        <f t="shared" si="7"/>
        <v>684.45300000000009</v>
      </c>
      <c r="I116" s="145">
        <f>I115</f>
        <v>12800</v>
      </c>
      <c r="J116" s="146">
        <f t="shared" si="8"/>
        <v>7964544</v>
      </c>
      <c r="K116" s="147">
        <f t="shared" si="9"/>
        <v>8362771</v>
      </c>
      <c r="L116" s="156">
        <f t="shared" si="10"/>
        <v>17500</v>
      </c>
      <c r="M116" s="148">
        <f t="shared" si="11"/>
        <v>1779577.8000000003</v>
      </c>
    </row>
    <row r="117" spans="1:13" x14ac:dyDescent="0.25">
      <c r="A117" s="21">
        <v>116</v>
      </c>
      <c r="B117" s="26">
        <v>1507</v>
      </c>
      <c r="C117" s="26">
        <v>15</v>
      </c>
      <c r="D117" s="23" t="s">
        <v>14</v>
      </c>
      <c r="E117" s="28">
        <v>468.23</v>
      </c>
      <c r="F117" s="129">
        <v>154</v>
      </c>
      <c r="G117" s="129">
        <f t="shared" si="6"/>
        <v>622.23</v>
      </c>
      <c r="H117" s="22">
        <f t="shared" si="7"/>
        <v>684.45300000000009</v>
      </c>
      <c r="I117" s="145">
        <f>I116</f>
        <v>12800</v>
      </c>
      <c r="J117" s="146">
        <f t="shared" si="8"/>
        <v>7964544</v>
      </c>
      <c r="K117" s="147">
        <f t="shared" si="9"/>
        <v>8362771</v>
      </c>
      <c r="L117" s="156">
        <f t="shared" si="10"/>
        <v>17500</v>
      </c>
      <c r="M117" s="148">
        <f t="shared" si="11"/>
        <v>1779577.8000000003</v>
      </c>
    </row>
    <row r="118" spans="1:13" x14ac:dyDescent="0.25">
      <c r="A118" s="21">
        <v>117</v>
      </c>
      <c r="B118" s="26">
        <v>1508</v>
      </c>
      <c r="C118" s="26">
        <v>15</v>
      </c>
      <c r="D118" s="23" t="s">
        <v>35</v>
      </c>
      <c r="E118" s="28">
        <v>311.73</v>
      </c>
      <c r="F118" s="129">
        <v>113</v>
      </c>
      <c r="G118" s="129">
        <f t="shared" si="6"/>
        <v>424.73</v>
      </c>
      <c r="H118" s="22">
        <f t="shared" si="7"/>
        <v>467.20300000000003</v>
      </c>
      <c r="I118" s="145">
        <f>I117</f>
        <v>12800</v>
      </c>
      <c r="J118" s="146">
        <f t="shared" si="8"/>
        <v>5436544</v>
      </c>
      <c r="K118" s="147">
        <f t="shared" si="9"/>
        <v>5708371</v>
      </c>
      <c r="L118" s="156">
        <f t="shared" si="10"/>
        <v>12000</v>
      </c>
      <c r="M118" s="148">
        <f t="shared" si="11"/>
        <v>1214727.8</v>
      </c>
    </row>
    <row r="119" spans="1:13" x14ac:dyDescent="0.25">
      <c r="A119" s="21">
        <v>118</v>
      </c>
      <c r="B119" s="26">
        <v>1601</v>
      </c>
      <c r="C119" s="26">
        <v>16</v>
      </c>
      <c r="D119" s="23" t="s">
        <v>14</v>
      </c>
      <c r="E119" s="28">
        <v>486.96</v>
      </c>
      <c r="F119" s="129">
        <v>161</v>
      </c>
      <c r="G119" s="129">
        <f t="shared" si="6"/>
        <v>647.96</v>
      </c>
      <c r="H119" s="22">
        <f t="shared" si="7"/>
        <v>712.75600000000009</v>
      </c>
      <c r="I119" s="145">
        <f>I118</f>
        <v>12800</v>
      </c>
      <c r="J119" s="146">
        <f t="shared" si="8"/>
        <v>8293888</v>
      </c>
      <c r="K119" s="147">
        <f t="shared" si="9"/>
        <v>8708582</v>
      </c>
      <c r="L119" s="156">
        <f t="shared" si="10"/>
        <v>18000</v>
      </c>
      <c r="M119" s="148">
        <f t="shared" si="11"/>
        <v>1853165.6000000003</v>
      </c>
    </row>
    <row r="120" spans="1:13" x14ac:dyDescent="0.25">
      <c r="A120" s="21">
        <v>119</v>
      </c>
      <c r="B120" s="26">
        <v>1602</v>
      </c>
      <c r="C120" s="26">
        <v>16</v>
      </c>
      <c r="D120" s="23" t="s">
        <v>14</v>
      </c>
      <c r="E120" s="28">
        <v>486.96</v>
      </c>
      <c r="F120" s="129">
        <v>161</v>
      </c>
      <c r="G120" s="129">
        <f t="shared" si="6"/>
        <v>647.96</v>
      </c>
      <c r="H120" s="22">
        <f t="shared" si="7"/>
        <v>712.75600000000009</v>
      </c>
      <c r="I120" s="145">
        <f>I119</f>
        <v>12800</v>
      </c>
      <c r="J120" s="146">
        <f t="shared" si="8"/>
        <v>8293888</v>
      </c>
      <c r="K120" s="147">
        <f t="shared" si="9"/>
        <v>8708582</v>
      </c>
      <c r="L120" s="156">
        <f t="shared" si="10"/>
        <v>18000</v>
      </c>
      <c r="M120" s="148">
        <f t="shared" si="11"/>
        <v>1853165.6000000003</v>
      </c>
    </row>
    <row r="121" spans="1:13" x14ac:dyDescent="0.25">
      <c r="A121" s="21">
        <v>120</v>
      </c>
      <c r="B121" s="26">
        <v>1603</v>
      </c>
      <c r="C121" s="26">
        <v>16</v>
      </c>
      <c r="D121" s="23" t="s">
        <v>12</v>
      </c>
      <c r="E121" s="28">
        <v>537.12</v>
      </c>
      <c r="F121" s="129">
        <v>177</v>
      </c>
      <c r="G121" s="129">
        <f t="shared" si="6"/>
        <v>714.12</v>
      </c>
      <c r="H121" s="22">
        <f t="shared" si="7"/>
        <v>785.53200000000004</v>
      </c>
      <c r="I121" s="145">
        <f>I120</f>
        <v>12800</v>
      </c>
      <c r="J121" s="146">
        <f t="shared" si="8"/>
        <v>9140736</v>
      </c>
      <c r="K121" s="147">
        <f t="shared" si="9"/>
        <v>9597773</v>
      </c>
      <c r="L121" s="156">
        <f t="shared" si="10"/>
        <v>20000</v>
      </c>
      <c r="M121" s="148">
        <f t="shared" si="11"/>
        <v>2042383.2000000002</v>
      </c>
    </row>
    <row r="122" spans="1:13" x14ac:dyDescent="0.25">
      <c r="A122" s="21">
        <v>121</v>
      </c>
      <c r="B122" s="26">
        <v>1604</v>
      </c>
      <c r="C122" s="26">
        <v>16</v>
      </c>
      <c r="D122" s="23" t="s">
        <v>14</v>
      </c>
      <c r="E122" s="28">
        <v>472.65</v>
      </c>
      <c r="F122" s="129">
        <v>162</v>
      </c>
      <c r="G122" s="129">
        <f t="shared" si="6"/>
        <v>634.65</v>
      </c>
      <c r="H122" s="22">
        <f t="shared" si="7"/>
        <v>698.11500000000001</v>
      </c>
      <c r="I122" s="145">
        <f>I121</f>
        <v>12800</v>
      </c>
      <c r="J122" s="146">
        <f t="shared" si="8"/>
        <v>8123520</v>
      </c>
      <c r="K122" s="147">
        <f t="shared" si="9"/>
        <v>8529696</v>
      </c>
      <c r="L122" s="156">
        <f t="shared" si="10"/>
        <v>18000</v>
      </c>
      <c r="M122" s="148">
        <f t="shared" si="11"/>
        <v>1815099</v>
      </c>
    </row>
    <row r="123" spans="1:13" x14ac:dyDescent="0.25">
      <c r="A123" s="21">
        <v>122</v>
      </c>
      <c r="B123" s="26">
        <v>1605</v>
      </c>
      <c r="C123" s="26">
        <v>16</v>
      </c>
      <c r="D123" s="23" t="s">
        <v>35</v>
      </c>
      <c r="E123" s="28">
        <v>311.73</v>
      </c>
      <c r="F123" s="129">
        <v>113</v>
      </c>
      <c r="G123" s="129">
        <f t="shared" si="6"/>
        <v>424.73</v>
      </c>
      <c r="H123" s="22">
        <f t="shared" si="7"/>
        <v>467.20300000000003</v>
      </c>
      <c r="I123" s="145">
        <f>I122</f>
        <v>12800</v>
      </c>
      <c r="J123" s="146">
        <f t="shared" si="8"/>
        <v>5436544</v>
      </c>
      <c r="K123" s="147">
        <f t="shared" si="9"/>
        <v>5708371</v>
      </c>
      <c r="L123" s="156">
        <f t="shared" si="10"/>
        <v>12000</v>
      </c>
      <c r="M123" s="148">
        <f t="shared" si="11"/>
        <v>1214727.8</v>
      </c>
    </row>
    <row r="124" spans="1:13" x14ac:dyDescent="0.25">
      <c r="A124" s="21">
        <v>123</v>
      </c>
      <c r="B124" s="26">
        <v>1606</v>
      </c>
      <c r="C124" s="26">
        <v>16</v>
      </c>
      <c r="D124" s="23" t="s">
        <v>14</v>
      </c>
      <c r="E124" s="28">
        <v>468.23</v>
      </c>
      <c r="F124" s="129">
        <v>154</v>
      </c>
      <c r="G124" s="129">
        <f t="shared" si="6"/>
        <v>622.23</v>
      </c>
      <c r="H124" s="22">
        <f t="shared" si="7"/>
        <v>684.45300000000009</v>
      </c>
      <c r="I124" s="145">
        <f>I123</f>
        <v>12800</v>
      </c>
      <c r="J124" s="146">
        <f t="shared" si="8"/>
        <v>7964544</v>
      </c>
      <c r="K124" s="147">
        <f t="shared" si="9"/>
        <v>8362771</v>
      </c>
      <c r="L124" s="156">
        <f t="shared" si="10"/>
        <v>17500</v>
      </c>
      <c r="M124" s="148">
        <f t="shared" si="11"/>
        <v>1779577.8000000003</v>
      </c>
    </row>
    <row r="125" spans="1:13" x14ac:dyDescent="0.25">
      <c r="A125" s="21">
        <v>124</v>
      </c>
      <c r="B125" s="26">
        <v>1607</v>
      </c>
      <c r="C125" s="26">
        <v>16</v>
      </c>
      <c r="D125" s="23" t="s">
        <v>14</v>
      </c>
      <c r="E125" s="28">
        <v>468.23</v>
      </c>
      <c r="F125" s="129">
        <v>154</v>
      </c>
      <c r="G125" s="129">
        <f t="shared" si="6"/>
        <v>622.23</v>
      </c>
      <c r="H125" s="22">
        <f t="shared" si="7"/>
        <v>684.45300000000009</v>
      </c>
      <c r="I125" s="145">
        <f>I124</f>
        <v>12800</v>
      </c>
      <c r="J125" s="146">
        <f t="shared" si="8"/>
        <v>7964544</v>
      </c>
      <c r="K125" s="147">
        <f t="shared" si="9"/>
        <v>8362771</v>
      </c>
      <c r="L125" s="156">
        <f t="shared" si="10"/>
        <v>17500</v>
      </c>
      <c r="M125" s="148">
        <f t="shared" si="11"/>
        <v>1779577.8000000003</v>
      </c>
    </row>
    <row r="126" spans="1:13" x14ac:dyDescent="0.25">
      <c r="A126" s="21">
        <v>125</v>
      </c>
      <c r="B126" s="26">
        <v>1608</v>
      </c>
      <c r="C126" s="26">
        <v>16</v>
      </c>
      <c r="D126" s="23" t="s">
        <v>35</v>
      </c>
      <c r="E126" s="28">
        <v>311.73</v>
      </c>
      <c r="F126" s="129">
        <v>113</v>
      </c>
      <c r="G126" s="129">
        <f t="shared" si="6"/>
        <v>424.73</v>
      </c>
      <c r="H126" s="22">
        <f t="shared" si="7"/>
        <v>467.20300000000003</v>
      </c>
      <c r="I126" s="145">
        <f>I125</f>
        <v>12800</v>
      </c>
      <c r="J126" s="146">
        <f t="shared" si="8"/>
        <v>5436544</v>
      </c>
      <c r="K126" s="147">
        <f t="shared" si="9"/>
        <v>5708371</v>
      </c>
      <c r="L126" s="156">
        <f t="shared" si="10"/>
        <v>12000</v>
      </c>
      <c r="M126" s="148">
        <f t="shared" si="11"/>
        <v>1214727.8</v>
      </c>
    </row>
    <row r="127" spans="1:13" x14ac:dyDescent="0.25">
      <c r="A127" s="21">
        <v>126</v>
      </c>
      <c r="B127" s="26">
        <v>1701</v>
      </c>
      <c r="C127" s="26">
        <v>17</v>
      </c>
      <c r="D127" s="23" t="s">
        <v>14</v>
      </c>
      <c r="E127" s="28">
        <v>486.96</v>
      </c>
      <c r="F127" s="129">
        <v>161</v>
      </c>
      <c r="G127" s="129">
        <f t="shared" si="6"/>
        <v>647.96</v>
      </c>
      <c r="H127" s="22">
        <f t="shared" si="7"/>
        <v>712.75600000000009</v>
      </c>
      <c r="I127" s="145">
        <f>I126</f>
        <v>12800</v>
      </c>
      <c r="J127" s="146">
        <f t="shared" si="8"/>
        <v>8293888</v>
      </c>
      <c r="K127" s="147">
        <f t="shared" si="9"/>
        <v>8708582</v>
      </c>
      <c r="L127" s="156">
        <f t="shared" si="10"/>
        <v>18000</v>
      </c>
      <c r="M127" s="148">
        <f t="shared" si="11"/>
        <v>1853165.6000000003</v>
      </c>
    </row>
    <row r="128" spans="1:13" x14ac:dyDescent="0.25">
      <c r="A128" s="21">
        <v>127</v>
      </c>
      <c r="B128" s="26">
        <v>1702</v>
      </c>
      <c r="C128" s="26">
        <v>17</v>
      </c>
      <c r="D128" s="23" t="s">
        <v>14</v>
      </c>
      <c r="E128" s="28">
        <v>486.96</v>
      </c>
      <c r="F128" s="129">
        <v>161</v>
      </c>
      <c r="G128" s="129">
        <f t="shared" si="6"/>
        <v>647.96</v>
      </c>
      <c r="H128" s="22">
        <f t="shared" si="7"/>
        <v>712.75600000000009</v>
      </c>
      <c r="I128" s="145">
        <f>I127</f>
        <v>12800</v>
      </c>
      <c r="J128" s="146">
        <f t="shared" si="8"/>
        <v>8293888</v>
      </c>
      <c r="K128" s="147">
        <f t="shared" si="9"/>
        <v>8708582</v>
      </c>
      <c r="L128" s="156">
        <f t="shared" si="10"/>
        <v>18000</v>
      </c>
      <c r="M128" s="148">
        <f t="shared" si="11"/>
        <v>1853165.6000000003</v>
      </c>
    </row>
    <row r="129" spans="1:13" x14ac:dyDescent="0.25">
      <c r="A129" s="21">
        <v>128</v>
      </c>
      <c r="B129" s="26">
        <v>1703</v>
      </c>
      <c r="C129" s="26">
        <v>17</v>
      </c>
      <c r="D129" s="23" t="s">
        <v>12</v>
      </c>
      <c r="E129" s="28">
        <v>537.12</v>
      </c>
      <c r="F129" s="129">
        <v>177</v>
      </c>
      <c r="G129" s="129">
        <f t="shared" si="6"/>
        <v>714.12</v>
      </c>
      <c r="H129" s="22">
        <f t="shared" si="7"/>
        <v>785.53200000000004</v>
      </c>
      <c r="I129" s="145">
        <f>I128</f>
        <v>12800</v>
      </c>
      <c r="J129" s="146">
        <f t="shared" si="8"/>
        <v>9140736</v>
      </c>
      <c r="K129" s="147">
        <f t="shared" si="9"/>
        <v>9597773</v>
      </c>
      <c r="L129" s="156">
        <f t="shared" si="10"/>
        <v>20000</v>
      </c>
      <c r="M129" s="148">
        <f t="shared" si="11"/>
        <v>2042383.2000000002</v>
      </c>
    </row>
    <row r="130" spans="1:13" x14ac:dyDescent="0.25">
      <c r="A130" s="21">
        <v>129</v>
      </c>
      <c r="B130" s="26">
        <v>1704</v>
      </c>
      <c r="C130" s="26">
        <v>17</v>
      </c>
      <c r="D130" s="23" t="s">
        <v>14</v>
      </c>
      <c r="E130" s="28">
        <v>472.65</v>
      </c>
      <c r="F130" s="129">
        <v>162</v>
      </c>
      <c r="G130" s="129">
        <f t="shared" si="6"/>
        <v>634.65</v>
      </c>
      <c r="H130" s="22">
        <f t="shared" si="7"/>
        <v>698.11500000000001</v>
      </c>
      <c r="I130" s="145">
        <f>I129</f>
        <v>12800</v>
      </c>
      <c r="J130" s="146">
        <f t="shared" si="8"/>
        <v>8123520</v>
      </c>
      <c r="K130" s="147">
        <f t="shared" si="9"/>
        <v>8529696</v>
      </c>
      <c r="L130" s="156">
        <f t="shared" si="10"/>
        <v>18000</v>
      </c>
      <c r="M130" s="148">
        <f t="shared" si="11"/>
        <v>1815099</v>
      </c>
    </row>
    <row r="131" spans="1:13" x14ac:dyDescent="0.25">
      <c r="A131" s="21">
        <v>130</v>
      </c>
      <c r="B131" s="26">
        <v>1705</v>
      </c>
      <c r="C131" s="26">
        <v>17</v>
      </c>
      <c r="D131" s="23" t="s">
        <v>35</v>
      </c>
      <c r="E131" s="28">
        <v>311.73</v>
      </c>
      <c r="F131" s="129">
        <v>113</v>
      </c>
      <c r="G131" s="129">
        <f t="shared" ref="G131:G194" si="12">E131+F131</f>
        <v>424.73</v>
      </c>
      <c r="H131" s="22">
        <f t="shared" ref="H131:H194" si="13">G131*1.1</f>
        <v>467.20300000000003</v>
      </c>
      <c r="I131" s="145">
        <f>I130</f>
        <v>12800</v>
      </c>
      <c r="J131" s="146">
        <f t="shared" ref="J131:J194" si="14">G131*I131</f>
        <v>5436544</v>
      </c>
      <c r="K131" s="147">
        <f t="shared" ref="K131:K194" si="15">ROUND(J131*1.05,0)</f>
        <v>5708371</v>
      </c>
      <c r="L131" s="156">
        <f t="shared" ref="L131:L194" si="16">MROUND((K131*0.025/12),500)</f>
        <v>12000</v>
      </c>
      <c r="M131" s="148">
        <f t="shared" ref="M131:M194" si="17">H131*2600</f>
        <v>1214727.8</v>
      </c>
    </row>
    <row r="132" spans="1:13" x14ac:dyDescent="0.25">
      <c r="A132" s="21">
        <v>131</v>
      </c>
      <c r="B132" s="26">
        <v>1706</v>
      </c>
      <c r="C132" s="26">
        <v>17</v>
      </c>
      <c r="D132" s="23" t="s">
        <v>14</v>
      </c>
      <c r="E132" s="28">
        <v>468.23</v>
      </c>
      <c r="F132" s="129">
        <v>154</v>
      </c>
      <c r="G132" s="129">
        <f t="shared" si="12"/>
        <v>622.23</v>
      </c>
      <c r="H132" s="22">
        <f t="shared" si="13"/>
        <v>684.45300000000009</v>
      </c>
      <c r="I132" s="145">
        <f>I131</f>
        <v>12800</v>
      </c>
      <c r="J132" s="146">
        <f t="shared" si="14"/>
        <v>7964544</v>
      </c>
      <c r="K132" s="147">
        <f t="shared" si="15"/>
        <v>8362771</v>
      </c>
      <c r="L132" s="156">
        <f t="shared" si="16"/>
        <v>17500</v>
      </c>
      <c r="M132" s="148">
        <f t="shared" si="17"/>
        <v>1779577.8000000003</v>
      </c>
    </row>
    <row r="133" spans="1:13" x14ac:dyDescent="0.25">
      <c r="A133" s="21">
        <v>132</v>
      </c>
      <c r="B133" s="26">
        <v>1707</v>
      </c>
      <c r="C133" s="26">
        <v>17</v>
      </c>
      <c r="D133" s="23" t="s">
        <v>14</v>
      </c>
      <c r="E133" s="28">
        <v>468.23</v>
      </c>
      <c r="F133" s="129">
        <v>154</v>
      </c>
      <c r="G133" s="129">
        <f t="shared" si="12"/>
        <v>622.23</v>
      </c>
      <c r="H133" s="22">
        <f t="shared" si="13"/>
        <v>684.45300000000009</v>
      </c>
      <c r="I133" s="145">
        <f>I132</f>
        <v>12800</v>
      </c>
      <c r="J133" s="146">
        <f t="shared" si="14"/>
        <v>7964544</v>
      </c>
      <c r="K133" s="147">
        <f t="shared" si="15"/>
        <v>8362771</v>
      </c>
      <c r="L133" s="156">
        <f t="shared" si="16"/>
        <v>17500</v>
      </c>
      <c r="M133" s="148">
        <f t="shared" si="17"/>
        <v>1779577.8000000003</v>
      </c>
    </row>
    <row r="134" spans="1:13" x14ac:dyDescent="0.25">
      <c r="A134" s="21">
        <v>133</v>
      </c>
      <c r="B134" s="26">
        <v>1708</v>
      </c>
      <c r="C134" s="26">
        <v>17</v>
      </c>
      <c r="D134" s="23" t="s">
        <v>35</v>
      </c>
      <c r="E134" s="28">
        <v>311.73</v>
      </c>
      <c r="F134" s="129">
        <v>113</v>
      </c>
      <c r="G134" s="129">
        <f t="shared" si="12"/>
        <v>424.73</v>
      </c>
      <c r="H134" s="22">
        <f t="shared" si="13"/>
        <v>467.20300000000003</v>
      </c>
      <c r="I134" s="145">
        <f>I133</f>
        <v>12800</v>
      </c>
      <c r="J134" s="146">
        <f t="shared" si="14"/>
        <v>5436544</v>
      </c>
      <c r="K134" s="147">
        <f t="shared" si="15"/>
        <v>5708371</v>
      </c>
      <c r="L134" s="156">
        <f t="shared" si="16"/>
        <v>12000</v>
      </c>
      <c r="M134" s="148">
        <f t="shared" si="17"/>
        <v>1214727.8</v>
      </c>
    </row>
    <row r="135" spans="1:13" x14ac:dyDescent="0.25">
      <c r="A135" s="21">
        <v>134</v>
      </c>
      <c r="B135" s="26">
        <v>1801</v>
      </c>
      <c r="C135" s="26">
        <v>18</v>
      </c>
      <c r="D135" s="23" t="s">
        <v>14</v>
      </c>
      <c r="E135" s="28">
        <v>486.96</v>
      </c>
      <c r="F135" s="129">
        <v>161</v>
      </c>
      <c r="G135" s="129">
        <f t="shared" si="12"/>
        <v>647.96</v>
      </c>
      <c r="H135" s="22">
        <f t="shared" si="13"/>
        <v>712.75600000000009</v>
      </c>
      <c r="I135" s="145">
        <f>I134</f>
        <v>12800</v>
      </c>
      <c r="J135" s="146">
        <f t="shared" si="14"/>
        <v>8293888</v>
      </c>
      <c r="K135" s="147">
        <f t="shared" si="15"/>
        <v>8708582</v>
      </c>
      <c r="L135" s="156">
        <f t="shared" si="16"/>
        <v>18000</v>
      </c>
      <c r="M135" s="148">
        <f t="shared" si="17"/>
        <v>1853165.6000000003</v>
      </c>
    </row>
    <row r="136" spans="1:13" x14ac:dyDescent="0.25">
      <c r="A136" s="21">
        <v>135</v>
      </c>
      <c r="B136" s="26">
        <v>1802</v>
      </c>
      <c r="C136" s="26">
        <v>18</v>
      </c>
      <c r="D136" s="23" t="s">
        <v>14</v>
      </c>
      <c r="E136" s="28">
        <v>486.96</v>
      </c>
      <c r="F136" s="129">
        <v>161</v>
      </c>
      <c r="G136" s="129">
        <f t="shared" si="12"/>
        <v>647.96</v>
      </c>
      <c r="H136" s="22">
        <f t="shared" si="13"/>
        <v>712.75600000000009</v>
      </c>
      <c r="I136" s="145">
        <f>I135</f>
        <v>12800</v>
      </c>
      <c r="J136" s="146">
        <f t="shared" si="14"/>
        <v>8293888</v>
      </c>
      <c r="K136" s="147">
        <f t="shared" si="15"/>
        <v>8708582</v>
      </c>
      <c r="L136" s="156">
        <f t="shared" si="16"/>
        <v>18000</v>
      </c>
      <c r="M136" s="148">
        <f t="shared" si="17"/>
        <v>1853165.6000000003</v>
      </c>
    </row>
    <row r="137" spans="1:13" x14ac:dyDescent="0.25">
      <c r="A137" s="21">
        <v>136</v>
      </c>
      <c r="B137" s="26">
        <v>1803</v>
      </c>
      <c r="C137" s="26">
        <v>18</v>
      </c>
      <c r="D137" s="23" t="s">
        <v>12</v>
      </c>
      <c r="E137" s="28">
        <v>537.12</v>
      </c>
      <c r="F137" s="129">
        <v>177</v>
      </c>
      <c r="G137" s="129">
        <f t="shared" si="12"/>
        <v>714.12</v>
      </c>
      <c r="H137" s="22">
        <f t="shared" si="13"/>
        <v>785.53200000000004</v>
      </c>
      <c r="I137" s="145">
        <f>I136</f>
        <v>12800</v>
      </c>
      <c r="J137" s="146">
        <f t="shared" si="14"/>
        <v>9140736</v>
      </c>
      <c r="K137" s="147">
        <f t="shared" si="15"/>
        <v>9597773</v>
      </c>
      <c r="L137" s="156">
        <f t="shared" si="16"/>
        <v>20000</v>
      </c>
      <c r="M137" s="148">
        <f t="shared" si="17"/>
        <v>2042383.2000000002</v>
      </c>
    </row>
    <row r="138" spans="1:13" x14ac:dyDescent="0.25">
      <c r="A138" s="21">
        <v>137</v>
      </c>
      <c r="B138" s="26">
        <v>1804</v>
      </c>
      <c r="C138" s="26">
        <v>18</v>
      </c>
      <c r="D138" s="23" t="s">
        <v>14</v>
      </c>
      <c r="E138" s="28">
        <v>472.65</v>
      </c>
      <c r="F138" s="129">
        <v>162</v>
      </c>
      <c r="G138" s="129">
        <f t="shared" si="12"/>
        <v>634.65</v>
      </c>
      <c r="H138" s="22">
        <f t="shared" si="13"/>
        <v>698.11500000000001</v>
      </c>
      <c r="I138" s="145">
        <f>I137</f>
        <v>12800</v>
      </c>
      <c r="J138" s="146">
        <f t="shared" si="14"/>
        <v>8123520</v>
      </c>
      <c r="K138" s="147">
        <f t="shared" si="15"/>
        <v>8529696</v>
      </c>
      <c r="L138" s="156">
        <f t="shared" si="16"/>
        <v>18000</v>
      </c>
      <c r="M138" s="148">
        <f t="shared" si="17"/>
        <v>1815099</v>
      </c>
    </row>
    <row r="139" spans="1:13" x14ac:dyDescent="0.25">
      <c r="A139" s="21">
        <v>138</v>
      </c>
      <c r="B139" s="26">
        <v>1805</v>
      </c>
      <c r="C139" s="26">
        <v>18</v>
      </c>
      <c r="D139" s="23" t="s">
        <v>35</v>
      </c>
      <c r="E139" s="28">
        <v>311.73</v>
      </c>
      <c r="F139" s="129">
        <v>113</v>
      </c>
      <c r="G139" s="129">
        <f t="shared" si="12"/>
        <v>424.73</v>
      </c>
      <c r="H139" s="22">
        <f t="shared" si="13"/>
        <v>467.20300000000003</v>
      </c>
      <c r="I139" s="145">
        <f>I138</f>
        <v>12800</v>
      </c>
      <c r="J139" s="146">
        <f t="shared" si="14"/>
        <v>5436544</v>
      </c>
      <c r="K139" s="147">
        <f t="shared" si="15"/>
        <v>5708371</v>
      </c>
      <c r="L139" s="156">
        <f t="shared" si="16"/>
        <v>12000</v>
      </c>
      <c r="M139" s="148">
        <f t="shared" si="17"/>
        <v>1214727.8</v>
      </c>
    </row>
    <row r="140" spans="1:13" x14ac:dyDescent="0.25">
      <c r="A140" s="21">
        <v>139</v>
      </c>
      <c r="B140" s="26">
        <v>1806</v>
      </c>
      <c r="C140" s="26">
        <v>18</v>
      </c>
      <c r="D140" s="23" t="s">
        <v>14</v>
      </c>
      <c r="E140" s="28">
        <v>468.23</v>
      </c>
      <c r="F140" s="129">
        <v>154</v>
      </c>
      <c r="G140" s="129">
        <f t="shared" si="12"/>
        <v>622.23</v>
      </c>
      <c r="H140" s="22">
        <f t="shared" si="13"/>
        <v>684.45300000000009</v>
      </c>
      <c r="I140" s="145">
        <f>I139</f>
        <v>12800</v>
      </c>
      <c r="J140" s="146">
        <f t="shared" si="14"/>
        <v>7964544</v>
      </c>
      <c r="K140" s="147">
        <f t="shared" si="15"/>
        <v>8362771</v>
      </c>
      <c r="L140" s="156">
        <f t="shared" si="16"/>
        <v>17500</v>
      </c>
      <c r="M140" s="148">
        <f t="shared" si="17"/>
        <v>1779577.8000000003</v>
      </c>
    </row>
    <row r="141" spans="1:13" x14ac:dyDescent="0.25">
      <c r="A141" s="21">
        <v>140</v>
      </c>
      <c r="B141" s="26">
        <v>1807</v>
      </c>
      <c r="C141" s="26">
        <v>18</v>
      </c>
      <c r="D141" s="23" t="s">
        <v>14</v>
      </c>
      <c r="E141" s="28">
        <v>468.23</v>
      </c>
      <c r="F141" s="129">
        <v>154</v>
      </c>
      <c r="G141" s="129">
        <f t="shared" si="12"/>
        <v>622.23</v>
      </c>
      <c r="H141" s="22">
        <f t="shared" si="13"/>
        <v>684.45300000000009</v>
      </c>
      <c r="I141" s="145">
        <f>I140</f>
        <v>12800</v>
      </c>
      <c r="J141" s="146">
        <f t="shared" si="14"/>
        <v>7964544</v>
      </c>
      <c r="K141" s="147">
        <f t="shared" si="15"/>
        <v>8362771</v>
      </c>
      <c r="L141" s="156">
        <f t="shared" si="16"/>
        <v>17500</v>
      </c>
      <c r="M141" s="148">
        <f t="shared" si="17"/>
        <v>1779577.8000000003</v>
      </c>
    </row>
    <row r="142" spans="1:13" x14ac:dyDescent="0.25">
      <c r="A142" s="21">
        <v>141</v>
      </c>
      <c r="B142" s="26">
        <v>1808</v>
      </c>
      <c r="C142" s="26">
        <v>18</v>
      </c>
      <c r="D142" s="23" t="s">
        <v>35</v>
      </c>
      <c r="E142" s="28">
        <v>311.73</v>
      </c>
      <c r="F142" s="129">
        <v>113</v>
      </c>
      <c r="G142" s="129">
        <f t="shared" si="12"/>
        <v>424.73</v>
      </c>
      <c r="H142" s="22">
        <f t="shared" si="13"/>
        <v>467.20300000000003</v>
      </c>
      <c r="I142" s="145">
        <f>I141</f>
        <v>12800</v>
      </c>
      <c r="J142" s="146">
        <f t="shared" si="14"/>
        <v>5436544</v>
      </c>
      <c r="K142" s="147">
        <f t="shared" si="15"/>
        <v>5708371</v>
      </c>
      <c r="L142" s="156">
        <f t="shared" si="16"/>
        <v>12000</v>
      </c>
      <c r="M142" s="148">
        <f t="shared" si="17"/>
        <v>1214727.8</v>
      </c>
    </row>
    <row r="143" spans="1:13" x14ac:dyDescent="0.25">
      <c r="A143" s="21">
        <v>142</v>
      </c>
      <c r="B143" s="26">
        <v>1901</v>
      </c>
      <c r="C143" s="26">
        <v>19</v>
      </c>
      <c r="D143" s="23" t="s">
        <v>14</v>
      </c>
      <c r="E143" s="28">
        <v>486.96</v>
      </c>
      <c r="F143" s="129">
        <v>161</v>
      </c>
      <c r="G143" s="129">
        <f t="shared" si="12"/>
        <v>647.96</v>
      </c>
      <c r="H143" s="22">
        <f t="shared" si="13"/>
        <v>712.75600000000009</v>
      </c>
      <c r="I143" s="145">
        <f>I142+250</f>
        <v>13050</v>
      </c>
      <c r="J143" s="146">
        <f t="shared" si="14"/>
        <v>8455878</v>
      </c>
      <c r="K143" s="147">
        <f t="shared" si="15"/>
        <v>8878672</v>
      </c>
      <c r="L143" s="156">
        <f t="shared" si="16"/>
        <v>18500</v>
      </c>
      <c r="M143" s="148">
        <f t="shared" si="17"/>
        <v>1853165.6000000003</v>
      </c>
    </row>
    <row r="144" spans="1:13" x14ac:dyDescent="0.25">
      <c r="A144" s="21">
        <v>143</v>
      </c>
      <c r="B144" s="26">
        <v>1902</v>
      </c>
      <c r="C144" s="26">
        <v>19</v>
      </c>
      <c r="D144" s="23" t="s">
        <v>14</v>
      </c>
      <c r="E144" s="28">
        <v>486.96</v>
      </c>
      <c r="F144" s="129">
        <v>161</v>
      </c>
      <c r="G144" s="129">
        <f t="shared" si="12"/>
        <v>647.96</v>
      </c>
      <c r="H144" s="22">
        <f t="shared" si="13"/>
        <v>712.75600000000009</v>
      </c>
      <c r="I144" s="145">
        <f>I143</f>
        <v>13050</v>
      </c>
      <c r="J144" s="146">
        <f t="shared" si="14"/>
        <v>8455878</v>
      </c>
      <c r="K144" s="147">
        <f t="shared" si="15"/>
        <v>8878672</v>
      </c>
      <c r="L144" s="156">
        <f t="shared" si="16"/>
        <v>18500</v>
      </c>
      <c r="M144" s="148">
        <f t="shared" si="17"/>
        <v>1853165.6000000003</v>
      </c>
    </row>
    <row r="145" spans="1:13" x14ac:dyDescent="0.25">
      <c r="A145" s="21">
        <v>144</v>
      </c>
      <c r="B145" s="26">
        <v>1903</v>
      </c>
      <c r="C145" s="26">
        <v>19</v>
      </c>
      <c r="D145" s="23" t="s">
        <v>12</v>
      </c>
      <c r="E145" s="28">
        <v>537.12</v>
      </c>
      <c r="F145" s="129">
        <v>177</v>
      </c>
      <c r="G145" s="129">
        <f t="shared" si="12"/>
        <v>714.12</v>
      </c>
      <c r="H145" s="22">
        <f t="shared" si="13"/>
        <v>785.53200000000004</v>
      </c>
      <c r="I145" s="145">
        <f>I144</f>
        <v>13050</v>
      </c>
      <c r="J145" s="146">
        <f t="shared" si="14"/>
        <v>9319266</v>
      </c>
      <c r="K145" s="147">
        <f t="shared" si="15"/>
        <v>9785229</v>
      </c>
      <c r="L145" s="156">
        <f t="shared" si="16"/>
        <v>20500</v>
      </c>
      <c r="M145" s="148">
        <f t="shared" si="17"/>
        <v>2042383.2000000002</v>
      </c>
    </row>
    <row r="146" spans="1:13" x14ac:dyDescent="0.25">
      <c r="A146" s="21">
        <v>145</v>
      </c>
      <c r="B146" s="26">
        <v>1904</v>
      </c>
      <c r="C146" s="26">
        <v>19</v>
      </c>
      <c r="D146" s="23" t="s">
        <v>14</v>
      </c>
      <c r="E146" s="28">
        <v>472.65</v>
      </c>
      <c r="F146" s="129">
        <v>162</v>
      </c>
      <c r="G146" s="129">
        <f t="shared" si="12"/>
        <v>634.65</v>
      </c>
      <c r="H146" s="22">
        <f t="shared" si="13"/>
        <v>698.11500000000001</v>
      </c>
      <c r="I146" s="145">
        <f>I145</f>
        <v>13050</v>
      </c>
      <c r="J146" s="146">
        <f t="shared" si="14"/>
        <v>8282182.5</v>
      </c>
      <c r="K146" s="147">
        <f t="shared" si="15"/>
        <v>8696292</v>
      </c>
      <c r="L146" s="156">
        <f t="shared" si="16"/>
        <v>18000</v>
      </c>
      <c r="M146" s="148">
        <f t="shared" si="17"/>
        <v>1815099</v>
      </c>
    </row>
    <row r="147" spans="1:13" x14ac:dyDescent="0.25">
      <c r="A147" s="21">
        <v>146</v>
      </c>
      <c r="B147" s="26">
        <v>1905</v>
      </c>
      <c r="C147" s="26">
        <v>19</v>
      </c>
      <c r="D147" s="23" t="s">
        <v>35</v>
      </c>
      <c r="E147" s="28">
        <v>311.73</v>
      </c>
      <c r="F147" s="129">
        <v>113</v>
      </c>
      <c r="G147" s="129">
        <f t="shared" si="12"/>
        <v>424.73</v>
      </c>
      <c r="H147" s="22">
        <f t="shared" si="13"/>
        <v>467.20300000000003</v>
      </c>
      <c r="I147" s="145">
        <f>I146</f>
        <v>13050</v>
      </c>
      <c r="J147" s="146">
        <f t="shared" si="14"/>
        <v>5542726.5</v>
      </c>
      <c r="K147" s="147">
        <f t="shared" si="15"/>
        <v>5819863</v>
      </c>
      <c r="L147" s="156">
        <f t="shared" si="16"/>
        <v>12000</v>
      </c>
      <c r="M147" s="148">
        <f t="shared" si="17"/>
        <v>1214727.8</v>
      </c>
    </row>
    <row r="148" spans="1:13" x14ac:dyDescent="0.25">
      <c r="A148" s="21">
        <v>147</v>
      </c>
      <c r="B148" s="26">
        <v>1906</v>
      </c>
      <c r="C148" s="26">
        <v>19</v>
      </c>
      <c r="D148" s="23" t="s">
        <v>14</v>
      </c>
      <c r="E148" s="28">
        <v>468.23</v>
      </c>
      <c r="F148" s="129">
        <v>154</v>
      </c>
      <c r="G148" s="129">
        <f t="shared" si="12"/>
        <v>622.23</v>
      </c>
      <c r="H148" s="22">
        <f t="shared" si="13"/>
        <v>684.45300000000009</v>
      </c>
      <c r="I148" s="145">
        <f>I147</f>
        <v>13050</v>
      </c>
      <c r="J148" s="146">
        <f t="shared" si="14"/>
        <v>8120101.5</v>
      </c>
      <c r="K148" s="147">
        <f t="shared" si="15"/>
        <v>8526107</v>
      </c>
      <c r="L148" s="156">
        <f t="shared" si="16"/>
        <v>18000</v>
      </c>
      <c r="M148" s="148">
        <f t="shared" si="17"/>
        <v>1779577.8000000003</v>
      </c>
    </row>
    <row r="149" spans="1:13" x14ac:dyDescent="0.25">
      <c r="A149" s="21">
        <v>148</v>
      </c>
      <c r="B149" s="26">
        <v>1907</v>
      </c>
      <c r="C149" s="26">
        <v>19</v>
      </c>
      <c r="D149" s="23" t="s">
        <v>14</v>
      </c>
      <c r="E149" s="28">
        <v>468.23</v>
      </c>
      <c r="F149" s="129">
        <v>154</v>
      </c>
      <c r="G149" s="129">
        <f t="shared" si="12"/>
        <v>622.23</v>
      </c>
      <c r="H149" s="22">
        <f t="shared" si="13"/>
        <v>684.45300000000009</v>
      </c>
      <c r="I149" s="145">
        <f>I148</f>
        <v>13050</v>
      </c>
      <c r="J149" s="146">
        <f t="shared" si="14"/>
        <v>8120101.5</v>
      </c>
      <c r="K149" s="147">
        <f t="shared" si="15"/>
        <v>8526107</v>
      </c>
      <c r="L149" s="156">
        <f t="shared" si="16"/>
        <v>18000</v>
      </c>
      <c r="M149" s="148">
        <f t="shared" si="17"/>
        <v>1779577.8000000003</v>
      </c>
    </row>
    <row r="150" spans="1:13" x14ac:dyDescent="0.25">
      <c r="A150" s="21">
        <v>149</v>
      </c>
      <c r="B150" s="26">
        <v>1908</v>
      </c>
      <c r="C150" s="26">
        <v>19</v>
      </c>
      <c r="D150" s="23" t="s">
        <v>35</v>
      </c>
      <c r="E150" s="28">
        <v>311.73</v>
      </c>
      <c r="F150" s="129">
        <v>113</v>
      </c>
      <c r="G150" s="129">
        <f t="shared" si="12"/>
        <v>424.73</v>
      </c>
      <c r="H150" s="22">
        <f t="shared" si="13"/>
        <v>467.20300000000003</v>
      </c>
      <c r="I150" s="145">
        <f>I149</f>
        <v>13050</v>
      </c>
      <c r="J150" s="146">
        <f t="shared" si="14"/>
        <v>5542726.5</v>
      </c>
      <c r="K150" s="147">
        <f t="shared" si="15"/>
        <v>5819863</v>
      </c>
      <c r="L150" s="156">
        <f t="shared" si="16"/>
        <v>12000</v>
      </c>
      <c r="M150" s="148">
        <f t="shared" si="17"/>
        <v>1214727.8</v>
      </c>
    </row>
    <row r="151" spans="1:13" x14ac:dyDescent="0.25">
      <c r="A151" s="21">
        <v>150</v>
      </c>
      <c r="B151" s="26">
        <v>2001</v>
      </c>
      <c r="C151" s="26">
        <v>20</v>
      </c>
      <c r="D151" s="23" t="s">
        <v>14</v>
      </c>
      <c r="E151" s="28">
        <v>486.96</v>
      </c>
      <c r="F151" s="129">
        <v>161</v>
      </c>
      <c r="G151" s="129">
        <f t="shared" si="12"/>
        <v>647.96</v>
      </c>
      <c r="H151" s="22">
        <f t="shared" si="13"/>
        <v>712.75600000000009</v>
      </c>
      <c r="I151" s="145">
        <f>I150</f>
        <v>13050</v>
      </c>
      <c r="J151" s="146">
        <f t="shared" si="14"/>
        <v>8455878</v>
      </c>
      <c r="K151" s="147">
        <f t="shared" si="15"/>
        <v>8878672</v>
      </c>
      <c r="L151" s="156">
        <f t="shared" si="16"/>
        <v>18500</v>
      </c>
      <c r="M151" s="148">
        <f t="shared" si="17"/>
        <v>1853165.6000000003</v>
      </c>
    </row>
    <row r="152" spans="1:13" x14ac:dyDescent="0.25">
      <c r="A152" s="21">
        <v>151</v>
      </c>
      <c r="B152" s="26">
        <v>2002</v>
      </c>
      <c r="C152" s="26">
        <v>20</v>
      </c>
      <c r="D152" s="23" t="s">
        <v>14</v>
      </c>
      <c r="E152" s="28">
        <v>486.96</v>
      </c>
      <c r="F152" s="129">
        <v>161</v>
      </c>
      <c r="G152" s="129">
        <f t="shared" si="12"/>
        <v>647.96</v>
      </c>
      <c r="H152" s="22">
        <f t="shared" si="13"/>
        <v>712.75600000000009</v>
      </c>
      <c r="I152" s="145">
        <f>I151</f>
        <v>13050</v>
      </c>
      <c r="J152" s="146">
        <f t="shared" si="14"/>
        <v>8455878</v>
      </c>
      <c r="K152" s="147">
        <f t="shared" si="15"/>
        <v>8878672</v>
      </c>
      <c r="L152" s="156">
        <f t="shared" si="16"/>
        <v>18500</v>
      </c>
      <c r="M152" s="148">
        <f t="shared" si="17"/>
        <v>1853165.6000000003</v>
      </c>
    </row>
    <row r="153" spans="1:13" x14ac:dyDescent="0.25">
      <c r="A153" s="21">
        <v>152</v>
      </c>
      <c r="B153" s="26">
        <v>2003</v>
      </c>
      <c r="C153" s="26">
        <v>20</v>
      </c>
      <c r="D153" s="23" t="s">
        <v>12</v>
      </c>
      <c r="E153" s="28">
        <v>537.12</v>
      </c>
      <c r="F153" s="129">
        <v>177</v>
      </c>
      <c r="G153" s="129">
        <f t="shared" si="12"/>
        <v>714.12</v>
      </c>
      <c r="H153" s="22">
        <f t="shared" si="13"/>
        <v>785.53200000000004</v>
      </c>
      <c r="I153" s="145">
        <f>I152</f>
        <v>13050</v>
      </c>
      <c r="J153" s="146">
        <f t="shared" si="14"/>
        <v>9319266</v>
      </c>
      <c r="K153" s="147">
        <f t="shared" si="15"/>
        <v>9785229</v>
      </c>
      <c r="L153" s="156">
        <f t="shared" si="16"/>
        <v>20500</v>
      </c>
      <c r="M153" s="148">
        <f t="shared" si="17"/>
        <v>2042383.2000000002</v>
      </c>
    </row>
    <row r="154" spans="1:13" x14ac:dyDescent="0.25">
      <c r="A154" s="21">
        <v>153</v>
      </c>
      <c r="B154" s="26">
        <v>2004</v>
      </c>
      <c r="C154" s="26">
        <v>20</v>
      </c>
      <c r="D154" s="23" t="s">
        <v>14</v>
      </c>
      <c r="E154" s="28">
        <v>472.65</v>
      </c>
      <c r="F154" s="129">
        <v>162</v>
      </c>
      <c r="G154" s="129">
        <f t="shared" si="12"/>
        <v>634.65</v>
      </c>
      <c r="H154" s="22">
        <f t="shared" si="13"/>
        <v>698.11500000000001</v>
      </c>
      <c r="I154" s="145">
        <f>I153</f>
        <v>13050</v>
      </c>
      <c r="J154" s="146">
        <f t="shared" si="14"/>
        <v>8282182.5</v>
      </c>
      <c r="K154" s="147">
        <f t="shared" si="15"/>
        <v>8696292</v>
      </c>
      <c r="L154" s="156">
        <f t="shared" si="16"/>
        <v>18000</v>
      </c>
      <c r="M154" s="148">
        <f t="shared" si="17"/>
        <v>1815099</v>
      </c>
    </row>
    <row r="155" spans="1:13" x14ac:dyDescent="0.25">
      <c r="A155" s="21">
        <v>154</v>
      </c>
      <c r="B155" s="26">
        <v>2006</v>
      </c>
      <c r="C155" s="26">
        <v>20</v>
      </c>
      <c r="D155" s="23" t="s">
        <v>14</v>
      </c>
      <c r="E155" s="28">
        <v>468.23</v>
      </c>
      <c r="F155" s="129">
        <v>154</v>
      </c>
      <c r="G155" s="129">
        <f t="shared" si="12"/>
        <v>622.23</v>
      </c>
      <c r="H155" s="22">
        <f t="shared" si="13"/>
        <v>684.45300000000009</v>
      </c>
      <c r="I155" s="145">
        <f>I154</f>
        <v>13050</v>
      </c>
      <c r="J155" s="146">
        <f t="shared" si="14"/>
        <v>8120101.5</v>
      </c>
      <c r="K155" s="147">
        <f t="shared" si="15"/>
        <v>8526107</v>
      </c>
      <c r="L155" s="156">
        <f t="shared" si="16"/>
        <v>18000</v>
      </c>
      <c r="M155" s="148">
        <f t="shared" si="17"/>
        <v>1779577.8000000003</v>
      </c>
    </row>
    <row r="156" spans="1:13" x14ac:dyDescent="0.25">
      <c r="A156" s="21">
        <v>155</v>
      </c>
      <c r="B156" s="26">
        <v>2007</v>
      </c>
      <c r="C156" s="26">
        <v>20</v>
      </c>
      <c r="D156" s="23" t="s">
        <v>14</v>
      </c>
      <c r="E156" s="28">
        <v>468.23</v>
      </c>
      <c r="F156" s="129">
        <v>154</v>
      </c>
      <c r="G156" s="129">
        <f t="shared" si="12"/>
        <v>622.23</v>
      </c>
      <c r="H156" s="22">
        <f t="shared" si="13"/>
        <v>684.45300000000009</v>
      </c>
      <c r="I156" s="145">
        <f>I155</f>
        <v>13050</v>
      </c>
      <c r="J156" s="146">
        <f t="shared" si="14"/>
        <v>8120101.5</v>
      </c>
      <c r="K156" s="147">
        <f t="shared" si="15"/>
        <v>8526107</v>
      </c>
      <c r="L156" s="156">
        <f t="shared" si="16"/>
        <v>18000</v>
      </c>
      <c r="M156" s="148">
        <f t="shared" si="17"/>
        <v>1779577.8000000003</v>
      </c>
    </row>
    <row r="157" spans="1:13" x14ac:dyDescent="0.25">
      <c r="A157" s="21">
        <v>156</v>
      </c>
      <c r="B157" s="26">
        <v>2008</v>
      </c>
      <c r="C157" s="26">
        <v>20</v>
      </c>
      <c r="D157" s="23" t="s">
        <v>35</v>
      </c>
      <c r="E157" s="28">
        <v>311.73</v>
      </c>
      <c r="F157" s="129">
        <v>113</v>
      </c>
      <c r="G157" s="129">
        <f t="shared" si="12"/>
        <v>424.73</v>
      </c>
      <c r="H157" s="22">
        <f t="shared" si="13"/>
        <v>467.20300000000003</v>
      </c>
      <c r="I157" s="145">
        <f>I156</f>
        <v>13050</v>
      </c>
      <c r="J157" s="146">
        <f t="shared" si="14"/>
        <v>5542726.5</v>
      </c>
      <c r="K157" s="147">
        <f t="shared" si="15"/>
        <v>5819863</v>
      </c>
      <c r="L157" s="156">
        <f t="shared" si="16"/>
        <v>12000</v>
      </c>
      <c r="M157" s="148">
        <f t="shared" si="17"/>
        <v>1214727.8</v>
      </c>
    </row>
    <row r="158" spans="1:13" x14ac:dyDescent="0.25">
      <c r="A158" s="21">
        <v>157</v>
      </c>
      <c r="B158" s="26">
        <v>2101</v>
      </c>
      <c r="C158" s="26">
        <v>21</v>
      </c>
      <c r="D158" s="23" t="s">
        <v>14</v>
      </c>
      <c r="E158" s="28">
        <v>486.96</v>
      </c>
      <c r="F158" s="129">
        <v>161</v>
      </c>
      <c r="G158" s="129">
        <f t="shared" si="12"/>
        <v>647.96</v>
      </c>
      <c r="H158" s="22">
        <f t="shared" si="13"/>
        <v>712.75600000000009</v>
      </c>
      <c r="I158" s="145">
        <f>I157</f>
        <v>13050</v>
      </c>
      <c r="J158" s="146">
        <f t="shared" si="14"/>
        <v>8455878</v>
      </c>
      <c r="K158" s="147">
        <f t="shared" si="15"/>
        <v>8878672</v>
      </c>
      <c r="L158" s="156">
        <f t="shared" si="16"/>
        <v>18500</v>
      </c>
      <c r="M158" s="148">
        <f t="shared" si="17"/>
        <v>1853165.6000000003</v>
      </c>
    </row>
    <row r="159" spans="1:13" x14ac:dyDescent="0.25">
      <c r="A159" s="21">
        <v>158</v>
      </c>
      <c r="B159" s="26">
        <v>2102</v>
      </c>
      <c r="C159" s="26">
        <v>21</v>
      </c>
      <c r="D159" s="23" t="s">
        <v>14</v>
      </c>
      <c r="E159" s="28">
        <v>486.96</v>
      </c>
      <c r="F159" s="129">
        <v>161</v>
      </c>
      <c r="G159" s="129">
        <f t="shared" si="12"/>
        <v>647.96</v>
      </c>
      <c r="H159" s="22">
        <f t="shared" si="13"/>
        <v>712.75600000000009</v>
      </c>
      <c r="I159" s="145">
        <f>I158</f>
        <v>13050</v>
      </c>
      <c r="J159" s="146">
        <f t="shared" si="14"/>
        <v>8455878</v>
      </c>
      <c r="K159" s="147">
        <f t="shared" si="15"/>
        <v>8878672</v>
      </c>
      <c r="L159" s="156">
        <f t="shared" si="16"/>
        <v>18500</v>
      </c>
      <c r="M159" s="148">
        <f t="shared" si="17"/>
        <v>1853165.6000000003</v>
      </c>
    </row>
    <row r="160" spans="1:13" x14ac:dyDescent="0.25">
      <c r="A160" s="21">
        <v>159</v>
      </c>
      <c r="B160" s="26">
        <v>2103</v>
      </c>
      <c r="C160" s="26">
        <v>21</v>
      </c>
      <c r="D160" s="23" t="s">
        <v>12</v>
      </c>
      <c r="E160" s="28">
        <v>537.12</v>
      </c>
      <c r="F160" s="129">
        <v>177</v>
      </c>
      <c r="G160" s="129">
        <f t="shared" si="12"/>
        <v>714.12</v>
      </c>
      <c r="H160" s="22">
        <f t="shared" si="13"/>
        <v>785.53200000000004</v>
      </c>
      <c r="I160" s="145">
        <f>I159</f>
        <v>13050</v>
      </c>
      <c r="J160" s="146">
        <f t="shared" si="14"/>
        <v>9319266</v>
      </c>
      <c r="K160" s="147">
        <f t="shared" si="15"/>
        <v>9785229</v>
      </c>
      <c r="L160" s="156">
        <f t="shared" si="16"/>
        <v>20500</v>
      </c>
      <c r="M160" s="148">
        <f t="shared" si="17"/>
        <v>2042383.2000000002</v>
      </c>
    </row>
    <row r="161" spans="1:13" x14ac:dyDescent="0.25">
      <c r="A161" s="21">
        <v>160</v>
      </c>
      <c r="B161" s="26">
        <v>2104</v>
      </c>
      <c r="C161" s="26">
        <v>21</v>
      </c>
      <c r="D161" s="23" t="s">
        <v>14</v>
      </c>
      <c r="E161" s="28">
        <v>472.65</v>
      </c>
      <c r="F161" s="129">
        <v>162</v>
      </c>
      <c r="G161" s="129">
        <f t="shared" si="12"/>
        <v>634.65</v>
      </c>
      <c r="H161" s="22">
        <f t="shared" si="13"/>
        <v>698.11500000000001</v>
      </c>
      <c r="I161" s="145">
        <f>I160</f>
        <v>13050</v>
      </c>
      <c r="J161" s="146">
        <f t="shared" si="14"/>
        <v>8282182.5</v>
      </c>
      <c r="K161" s="147">
        <f t="shared" si="15"/>
        <v>8696292</v>
      </c>
      <c r="L161" s="156">
        <f t="shared" si="16"/>
        <v>18000</v>
      </c>
      <c r="M161" s="148">
        <f t="shared" si="17"/>
        <v>1815099</v>
      </c>
    </row>
    <row r="162" spans="1:13" x14ac:dyDescent="0.25">
      <c r="A162" s="21">
        <v>161</v>
      </c>
      <c r="B162" s="26">
        <v>2105</v>
      </c>
      <c r="C162" s="26">
        <v>21</v>
      </c>
      <c r="D162" s="23" t="s">
        <v>35</v>
      </c>
      <c r="E162" s="28">
        <v>311.73</v>
      </c>
      <c r="F162" s="129">
        <v>113</v>
      </c>
      <c r="G162" s="129">
        <f t="shared" si="12"/>
        <v>424.73</v>
      </c>
      <c r="H162" s="22">
        <f t="shared" si="13"/>
        <v>467.20300000000003</v>
      </c>
      <c r="I162" s="145">
        <f>I161</f>
        <v>13050</v>
      </c>
      <c r="J162" s="146">
        <f t="shared" si="14"/>
        <v>5542726.5</v>
      </c>
      <c r="K162" s="147">
        <f t="shared" si="15"/>
        <v>5819863</v>
      </c>
      <c r="L162" s="156">
        <f t="shared" si="16"/>
        <v>12000</v>
      </c>
      <c r="M162" s="148">
        <f t="shared" si="17"/>
        <v>1214727.8</v>
      </c>
    </row>
    <row r="163" spans="1:13" x14ac:dyDescent="0.25">
      <c r="A163" s="21">
        <v>162</v>
      </c>
      <c r="B163" s="26">
        <v>2106</v>
      </c>
      <c r="C163" s="26">
        <v>21</v>
      </c>
      <c r="D163" s="23" t="s">
        <v>14</v>
      </c>
      <c r="E163" s="28">
        <v>468.23</v>
      </c>
      <c r="F163" s="129">
        <v>154</v>
      </c>
      <c r="G163" s="129">
        <f t="shared" si="12"/>
        <v>622.23</v>
      </c>
      <c r="H163" s="22">
        <f t="shared" si="13"/>
        <v>684.45300000000009</v>
      </c>
      <c r="I163" s="145">
        <f>I162</f>
        <v>13050</v>
      </c>
      <c r="J163" s="146">
        <f t="shared" si="14"/>
        <v>8120101.5</v>
      </c>
      <c r="K163" s="147">
        <f t="shared" si="15"/>
        <v>8526107</v>
      </c>
      <c r="L163" s="156">
        <f t="shared" si="16"/>
        <v>18000</v>
      </c>
      <c r="M163" s="148">
        <f t="shared" si="17"/>
        <v>1779577.8000000003</v>
      </c>
    </row>
    <row r="164" spans="1:13" x14ac:dyDescent="0.25">
      <c r="A164" s="21">
        <v>163</v>
      </c>
      <c r="B164" s="26">
        <v>2107</v>
      </c>
      <c r="C164" s="26">
        <v>21</v>
      </c>
      <c r="D164" s="23" t="s">
        <v>14</v>
      </c>
      <c r="E164" s="28">
        <v>468.23</v>
      </c>
      <c r="F164" s="129">
        <v>154</v>
      </c>
      <c r="G164" s="129">
        <f t="shared" si="12"/>
        <v>622.23</v>
      </c>
      <c r="H164" s="22">
        <f t="shared" si="13"/>
        <v>684.45300000000009</v>
      </c>
      <c r="I164" s="145">
        <f>I163</f>
        <v>13050</v>
      </c>
      <c r="J164" s="146">
        <f t="shared" si="14"/>
        <v>8120101.5</v>
      </c>
      <c r="K164" s="147">
        <f t="shared" si="15"/>
        <v>8526107</v>
      </c>
      <c r="L164" s="156">
        <f t="shared" si="16"/>
        <v>18000</v>
      </c>
      <c r="M164" s="148">
        <f t="shared" si="17"/>
        <v>1779577.8000000003</v>
      </c>
    </row>
    <row r="165" spans="1:13" x14ac:dyDescent="0.25">
      <c r="A165" s="21">
        <v>164</v>
      </c>
      <c r="B165" s="26">
        <v>2108</v>
      </c>
      <c r="C165" s="26">
        <v>21</v>
      </c>
      <c r="D165" s="23" t="s">
        <v>35</v>
      </c>
      <c r="E165" s="28">
        <v>311.73</v>
      </c>
      <c r="F165" s="129">
        <v>113</v>
      </c>
      <c r="G165" s="129">
        <f t="shared" si="12"/>
        <v>424.73</v>
      </c>
      <c r="H165" s="22">
        <f t="shared" si="13"/>
        <v>467.20300000000003</v>
      </c>
      <c r="I165" s="145">
        <f>I164</f>
        <v>13050</v>
      </c>
      <c r="J165" s="146">
        <f t="shared" si="14"/>
        <v>5542726.5</v>
      </c>
      <c r="K165" s="147">
        <f t="shared" si="15"/>
        <v>5819863</v>
      </c>
      <c r="L165" s="156">
        <f t="shared" si="16"/>
        <v>12000</v>
      </c>
      <c r="M165" s="148">
        <f t="shared" si="17"/>
        <v>1214727.8</v>
      </c>
    </row>
    <row r="166" spans="1:13" x14ac:dyDescent="0.25">
      <c r="A166" s="21">
        <v>165</v>
      </c>
      <c r="B166" s="26">
        <v>2201</v>
      </c>
      <c r="C166" s="26">
        <v>22</v>
      </c>
      <c r="D166" s="23" t="s">
        <v>14</v>
      </c>
      <c r="E166" s="28">
        <v>486.96</v>
      </c>
      <c r="F166" s="129">
        <v>161</v>
      </c>
      <c r="G166" s="129">
        <f t="shared" si="12"/>
        <v>647.96</v>
      </c>
      <c r="H166" s="22">
        <f t="shared" si="13"/>
        <v>712.75600000000009</v>
      </c>
      <c r="I166" s="145">
        <f>I165</f>
        <v>13050</v>
      </c>
      <c r="J166" s="146">
        <f t="shared" si="14"/>
        <v>8455878</v>
      </c>
      <c r="K166" s="147">
        <f t="shared" si="15"/>
        <v>8878672</v>
      </c>
      <c r="L166" s="156">
        <f t="shared" si="16"/>
        <v>18500</v>
      </c>
      <c r="M166" s="148">
        <f t="shared" si="17"/>
        <v>1853165.6000000003</v>
      </c>
    </row>
    <row r="167" spans="1:13" x14ac:dyDescent="0.25">
      <c r="A167" s="21">
        <v>166</v>
      </c>
      <c r="B167" s="26">
        <v>2202</v>
      </c>
      <c r="C167" s="26">
        <v>22</v>
      </c>
      <c r="D167" s="23" t="s">
        <v>14</v>
      </c>
      <c r="E167" s="28">
        <v>486.96</v>
      </c>
      <c r="F167" s="129">
        <v>161</v>
      </c>
      <c r="G167" s="129">
        <f t="shared" si="12"/>
        <v>647.96</v>
      </c>
      <c r="H167" s="22">
        <f t="shared" si="13"/>
        <v>712.75600000000009</v>
      </c>
      <c r="I167" s="145">
        <f>I166</f>
        <v>13050</v>
      </c>
      <c r="J167" s="146">
        <f t="shared" si="14"/>
        <v>8455878</v>
      </c>
      <c r="K167" s="147">
        <f t="shared" si="15"/>
        <v>8878672</v>
      </c>
      <c r="L167" s="156">
        <f t="shared" si="16"/>
        <v>18500</v>
      </c>
      <c r="M167" s="148">
        <f t="shared" si="17"/>
        <v>1853165.6000000003</v>
      </c>
    </row>
    <row r="168" spans="1:13" x14ac:dyDescent="0.25">
      <c r="A168" s="21">
        <v>167</v>
      </c>
      <c r="B168" s="26">
        <v>2203</v>
      </c>
      <c r="C168" s="26">
        <v>22</v>
      </c>
      <c r="D168" s="23" t="s">
        <v>12</v>
      </c>
      <c r="E168" s="28">
        <v>537.12</v>
      </c>
      <c r="F168" s="129">
        <v>177</v>
      </c>
      <c r="G168" s="129">
        <f t="shared" si="12"/>
        <v>714.12</v>
      </c>
      <c r="H168" s="22">
        <f t="shared" si="13"/>
        <v>785.53200000000004</v>
      </c>
      <c r="I168" s="145">
        <f>I167</f>
        <v>13050</v>
      </c>
      <c r="J168" s="146">
        <f t="shared" si="14"/>
        <v>9319266</v>
      </c>
      <c r="K168" s="147">
        <f t="shared" si="15"/>
        <v>9785229</v>
      </c>
      <c r="L168" s="156">
        <f t="shared" si="16"/>
        <v>20500</v>
      </c>
      <c r="M168" s="148">
        <f t="shared" si="17"/>
        <v>2042383.2000000002</v>
      </c>
    </row>
    <row r="169" spans="1:13" x14ac:dyDescent="0.25">
      <c r="A169" s="21">
        <v>168</v>
      </c>
      <c r="B169" s="26">
        <v>2204</v>
      </c>
      <c r="C169" s="26">
        <v>22</v>
      </c>
      <c r="D169" s="23" t="s">
        <v>14</v>
      </c>
      <c r="E169" s="28">
        <v>472.65</v>
      </c>
      <c r="F169" s="129">
        <v>162</v>
      </c>
      <c r="G169" s="129">
        <f t="shared" si="12"/>
        <v>634.65</v>
      </c>
      <c r="H169" s="22">
        <f t="shared" si="13"/>
        <v>698.11500000000001</v>
      </c>
      <c r="I169" s="145">
        <f>I168</f>
        <v>13050</v>
      </c>
      <c r="J169" s="146">
        <f t="shared" si="14"/>
        <v>8282182.5</v>
      </c>
      <c r="K169" s="147">
        <f t="shared" si="15"/>
        <v>8696292</v>
      </c>
      <c r="L169" s="156">
        <f t="shared" si="16"/>
        <v>18000</v>
      </c>
      <c r="M169" s="148">
        <f t="shared" si="17"/>
        <v>1815099</v>
      </c>
    </row>
    <row r="170" spans="1:13" x14ac:dyDescent="0.25">
      <c r="A170" s="21">
        <v>169</v>
      </c>
      <c r="B170" s="26">
        <v>2205</v>
      </c>
      <c r="C170" s="26">
        <v>22</v>
      </c>
      <c r="D170" s="23" t="s">
        <v>35</v>
      </c>
      <c r="E170" s="28">
        <v>311.73</v>
      </c>
      <c r="F170" s="129">
        <v>113</v>
      </c>
      <c r="G170" s="129">
        <f t="shared" si="12"/>
        <v>424.73</v>
      </c>
      <c r="H170" s="22">
        <f t="shared" si="13"/>
        <v>467.20300000000003</v>
      </c>
      <c r="I170" s="145">
        <f>I169</f>
        <v>13050</v>
      </c>
      <c r="J170" s="146">
        <f t="shared" si="14"/>
        <v>5542726.5</v>
      </c>
      <c r="K170" s="147">
        <f t="shared" si="15"/>
        <v>5819863</v>
      </c>
      <c r="L170" s="156">
        <f t="shared" si="16"/>
        <v>12000</v>
      </c>
      <c r="M170" s="148">
        <f t="shared" si="17"/>
        <v>1214727.8</v>
      </c>
    </row>
    <row r="171" spans="1:13" x14ac:dyDescent="0.25">
      <c r="A171" s="21">
        <v>170</v>
      </c>
      <c r="B171" s="26">
        <v>2206</v>
      </c>
      <c r="C171" s="26">
        <v>22</v>
      </c>
      <c r="D171" s="23" t="s">
        <v>14</v>
      </c>
      <c r="E171" s="28">
        <v>468.23</v>
      </c>
      <c r="F171" s="129">
        <v>154</v>
      </c>
      <c r="G171" s="129">
        <f t="shared" si="12"/>
        <v>622.23</v>
      </c>
      <c r="H171" s="22">
        <f t="shared" si="13"/>
        <v>684.45300000000009</v>
      </c>
      <c r="I171" s="145">
        <f>I170</f>
        <v>13050</v>
      </c>
      <c r="J171" s="146">
        <f t="shared" si="14"/>
        <v>8120101.5</v>
      </c>
      <c r="K171" s="147">
        <f t="shared" si="15"/>
        <v>8526107</v>
      </c>
      <c r="L171" s="156">
        <f t="shared" si="16"/>
        <v>18000</v>
      </c>
      <c r="M171" s="148">
        <f t="shared" si="17"/>
        <v>1779577.8000000003</v>
      </c>
    </row>
    <row r="172" spans="1:13" x14ac:dyDescent="0.25">
      <c r="A172" s="21">
        <v>171</v>
      </c>
      <c r="B172" s="26">
        <v>2207</v>
      </c>
      <c r="C172" s="26">
        <v>22</v>
      </c>
      <c r="D172" s="23" t="s">
        <v>14</v>
      </c>
      <c r="E172" s="28">
        <v>468.23</v>
      </c>
      <c r="F172" s="129">
        <v>154</v>
      </c>
      <c r="G172" s="129">
        <f t="shared" si="12"/>
        <v>622.23</v>
      </c>
      <c r="H172" s="22">
        <f t="shared" si="13"/>
        <v>684.45300000000009</v>
      </c>
      <c r="I172" s="145">
        <f>I171</f>
        <v>13050</v>
      </c>
      <c r="J172" s="146">
        <f t="shared" si="14"/>
        <v>8120101.5</v>
      </c>
      <c r="K172" s="147">
        <f t="shared" si="15"/>
        <v>8526107</v>
      </c>
      <c r="L172" s="156">
        <f t="shared" si="16"/>
        <v>18000</v>
      </c>
      <c r="M172" s="148">
        <f t="shared" si="17"/>
        <v>1779577.8000000003</v>
      </c>
    </row>
    <row r="173" spans="1:13" x14ac:dyDescent="0.25">
      <c r="A173" s="21">
        <v>172</v>
      </c>
      <c r="B173" s="26">
        <v>2208</v>
      </c>
      <c r="C173" s="26">
        <v>22</v>
      </c>
      <c r="D173" s="23" t="s">
        <v>35</v>
      </c>
      <c r="E173" s="28">
        <v>311.73</v>
      </c>
      <c r="F173" s="129">
        <v>113</v>
      </c>
      <c r="G173" s="129">
        <f t="shared" si="12"/>
        <v>424.73</v>
      </c>
      <c r="H173" s="22">
        <f t="shared" si="13"/>
        <v>467.20300000000003</v>
      </c>
      <c r="I173" s="145">
        <f>I172</f>
        <v>13050</v>
      </c>
      <c r="J173" s="146">
        <f t="shared" si="14"/>
        <v>5542726.5</v>
      </c>
      <c r="K173" s="147">
        <f t="shared" si="15"/>
        <v>5819863</v>
      </c>
      <c r="L173" s="156">
        <f t="shared" si="16"/>
        <v>12000</v>
      </c>
      <c r="M173" s="148">
        <f t="shared" si="17"/>
        <v>1214727.8</v>
      </c>
    </row>
    <row r="174" spans="1:13" x14ac:dyDescent="0.25">
      <c r="A174" s="21">
        <v>173</v>
      </c>
      <c r="B174" s="26">
        <v>2301</v>
      </c>
      <c r="C174" s="26">
        <v>23</v>
      </c>
      <c r="D174" s="23" t="s">
        <v>14</v>
      </c>
      <c r="E174" s="28">
        <v>486.96</v>
      </c>
      <c r="F174" s="129">
        <v>161</v>
      </c>
      <c r="G174" s="129">
        <f t="shared" si="12"/>
        <v>647.96</v>
      </c>
      <c r="H174" s="22">
        <f t="shared" si="13"/>
        <v>712.75600000000009</v>
      </c>
      <c r="I174" s="145">
        <f>I173</f>
        <v>13050</v>
      </c>
      <c r="J174" s="146">
        <f t="shared" si="14"/>
        <v>8455878</v>
      </c>
      <c r="K174" s="147">
        <f t="shared" si="15"/>
        <v>8878672</v>
      </c>
      <c r="L174" s="156">
        <f t="shared" si="16"/>
        <v>18500</v>
      </c>
      <c r="M174" s="148">
        <f t="shared" si="17"/>
        <v>1853165.6000000003</v>
      </c>
    </row>
    <row r="175" spans="1:13" x14ac:dyDescent="0.25">
      <c r="A175" s="21">
        <v>174</v>
      </c>
      <c r="B175" s="26">
        <v>2302</v>
      </c>
      <c r="C175" s="26">
        <v>23</v>
      </c>
      <c r="D175" s="23" t="s">
        <v>14</v>
      </c>
      <c r="E175" s="28">
        <v>486.96</v>
      </c>
      <c r="F175" s="129">
        <v>161</v>
      </c>
      <c r="G175" s="129">
        <f t="shared" si="12"/>
        <v>647.96</v>
      </c>
      <c r="H175" s="22">
        <f t="shared" si="13"/>
        <v>712.75600000000009</v>
      </c>
      <c r="I175" s="145">
        <f>I174</f>
        <v>13050</v>
      </c>
      <c r="J175" s="146">
        <f t="shared" si="14"/>
        <v>8455878</v>
      </c>
      <c r="K175" s="147">
        <f t="shared" si="15"/>
        <v>8878672</v>
      </c>
      <c r="L175" s="156">
        <f t="shared" si="16"/>
        <v>18500</v>
      </c>
      <c r="M175" s="148">
        <f t="shared" si="17"/>
        <v>1853165.6000000003</v>
      </c>
    </row>
    <row r="176" spans="1:13" x14ac:dyDescent="0.25">
      <c r="A176" s="21">
        <v>175</v>
      </c>
      <c r="B176" s="26">
        <v>2303</v>
      </c>
      <c r="C176" s="26">
        <v>23</v>
      </c>
      <c r="D176" s="23" t="s">
        <v>12</v>
      </c>
      <c r="E176" s="28">
        <v>537.12</v>
      </c>
      <c r="F176" s="129">
        <v>177</v>
      </c>
      <c r="G176" s="129">
        <f t="shared" si="12"/>
        <v>714.12</v>
      </c>
      <c r="H176" s="22">
        <f t="shared" si="13"/>
        <v>785.53200000000004</v>
      </c>
      <c r="I176" s="145">
        <f>I175</f>
        <v>13050</v>
      </c>
      <c r="J176" s="146">
        <f t="shared" si="14"/>
        <v>9319266</v>
      </c>
      <c r="K176" s="147">
        <f t="shared" si="15"/>
        <v>9785229</v>
      </c>
      <c r="L176" s="156">
        <f t="shared" si="16"/>
        <v>20500</v>
      </c>
      <c r="M176" s="148">
        <f t="shared" si="17"/>
        <v>2042383.2000000002</v>
      </c>
    </row>
    <row r="177" spans="1:13" x14ac:dyDescent="0.25">
      <c r="A177" s="21">
        <v>176</v>
      </c>
      <c r="B177" s="26">
        <v>2304</v>
      </c>
      <c r="C177" s="26">
        <v>23</v>
      </c>
      <c r="D177" s="23" t="s">
        <v>14</v>
      </c>
      <c r="E177" s="28">
        <v>472.65</v>
      </c>
      <c r="F177" s="129">
        <v>162</v>
      </c>
      <c r="G177" s="129">
        <f t="shared" si="12"/>
        <v>634.65</v>
      </c>
      <c r="H177" s="22">
        <f t="shared" si="13"/>
        <v>698.11500000000001</v>
      </c>
      <c r="I177" s="145">
        <f>I176</f>
        <v>13050</v>
      </c>
      <c r="J177" s="146">
        <f t="shared" si="14"/>
        <v>8282182.5</v>
      </c>
      <c r="K177" s="147">
        <f t="shared" si="15"/>
        <v>8696292</v>
      </c>
      <c r="L177" s="156">
        <f t="shared" si="16"/>
        <v>18000</v>
      </c>
      <c r="M177" s="148">
        <f t="shared" si="17"/>
        <v>1815099</v>
      </c>
    </row>
    <row r="178" spans="1:13" x14ac:dyDescent="0.25">
      <c r="A178" s="21">
        <v>177</v>
      </c>
      <c r="B178" s="26">
        <v>2305</v>
      </c>
      <c r="C178" s="26">
        <v>23</v>
      </c>
      <c r="D178" s="23" t="s">
        <v>35</v>
      </c>
      <c r="E178" s="28">
        <v>311.73</v>
      </c>
      <c r="F178" s="129">
        <v>113</v>
      </c>
      <c r="G178" s="129">
        <f t="shared" si="12"/>
        <v>424.73</v>
      </c>
      <c r="H178" s="22">
        <f t="shared" si="13"/>
        <v>467.20300000000003</v>
      </c>
      <c r="I178" s="145">
        <f>I177</f>
        <v>13050</v>
      </c>
      <c r="J178" s="146">
        <f t="shared" si="14"/>
        <v>5542726.5</v>
      </c>
      <c r="K178" s="147">
        <f t="shared" si="15"/>
        <v>5819863</v>
      </c>
      <c r="L178" s="156">
        <f t="shared" si="16"/>
        <v>12000</v>
      </c>
      <c r="M178" s="148">
        <f t="shared" si="17"/>
        <v>1214727.8</v>
      </c>
    </row>
    <row r="179" spans="1:13" x14ac:dyDescent="0.25">
      <c r="A179" s="21">
        <v>178</v>
      </c>
      <c r="B179" s="26">
        <v>2306</v>
      </c>
      <c r="C179" s="26">
        <v>23</v>
      </c>
      <c r="D179" s="23" t="s">
        <v>14</v>
      </c>
      <c r="E179" s="28">
        <v>468.23</v>
      </c>
      <c r="F179" s="129">
        <v>154</v>
      </c>
      <c r="G179" s="129">
        <f t="shared" si="12"/>
        <v>622.23</v>
      </c>
      <c r="H179" s="22">
        <f t="shared" si="13"/>
        <v>684.45300000000009</v>
      </c>
      <c r="I179" s="145">
        <f>I178</f>
        <v>13050</v>
      </c>
      <c r="J179" s="146">
        <f t="shared" si="14"/>
        <v>8120101.5</v>
      </c>
      <c r="K179" s="147">
        <f t="shared" si="15"/>
        <v>8526107</v>
      </c>
      <c r="L179" s="156">
        <f t="shared" si="16"/>
        <v>18000</v>
      </c>
      <c r="M179" s="148">
        <f t="shared" si="17"/>
        <v>1779577.8000000003</v>
      </c>
    </row>
    <row r="180" spans="1:13" x14ac:dyDescent="0.25">
      <c r="A180" s="21">
        <v>179</v>
      </c>
      <c r="B180" s="26">
        <v>2307</v>
      </c>
      <c r="C180" s="26">
        <v>23</v>
      </c>
      <c r="D180" s="23" t="s">
        <v>14</v>
      </c>
      <c r="E180" s="28">
        <v>468.23</v>
      </c>
      <c r="F180" s="129">
        <v>154</v>
      </c>
      <c r="G180" s="129">
        <f t="shared" si="12"/>
        <v>622.23</v>
      </c>
      <c r="H180" s="22">
        <f t="shared" si="13"/>
        <v>684.45300000000009</v>
      </c>
      <c r="I180" s="145">
        <f>I179</f>
        <v>13050</v>
      </c>
      <c r="J180" s="146">
        <f t="shared" si="14"/>
        <v>8120101.5</v>
      </c>
      <c r="K180" s="147">
        <f t="shared" si="15"/>
        <v>8526107</v>
      </c>
      <c r="L180" s="156">
        <f t="shared" si="16"/>
        <v>18000</v>
      </c>
      <c r="M180" s="148">
        <f t="shared" si="17"/>
        <v>1779577.8000000003</v>
      </c>
    </row>
    <row r="181" spans="1:13" x14ac:dyDescent="0.25">
      <c r="A181" s="21">
        <v>180</v>
      </c>
      <c r="B181" s="26">
        <v>2308</v>
      </c>
      <c r="C181" s="26">
        <v>23</v>
      </c>
      <c r="D181" s="23" t="s">
        <v>35</v>
      </c>
      <c r="E181" s="28">
        <v>311.73</v>
      </c>
      <c r="F181" s="129">
        <v>113</v>
      </c>
      <c r="G181" s="129">
        <f t="shared" si="12"/>
        <v>424.73</v>
      </c>
      <c r="H181" s="22">
        <f t="shared" si="13"/>
        <v>467.20300000000003</v>
      </c>
      <c r="I181" s="145">
        <f>I180</f>
        <v>13050</v>
      </c>
      <c r="J181" s="146">
        <f t="shared" si="14"/>
        <v>5542726.5</v>
      </c>
      <c r="K181" s="147">
        <f t="shared" si="15"/>
        <v>5819863</v>
      </c>
      <c r="L181" s="156">
        <f t="shared" si="16"/>
        <v>12000</v>
      </c>
      <c r="M181" s="148">
        <f t="shared" si="17"/>
        <v>1214727.8</v>
      </c>
    </row>
    <row r="182" spans="1:13" x14ac:dyDescent="0.25">
      <c r="A182" s="21">
        <v>181</v>
      </c>
      <c r="B182" s="26">
        <v>2401</v>
      </c>
      <c r="C182" s="26">
        <v>24</v>
      </c>
      <c r="D182" s="23" t="s">
        <v>14</v>
      </c>
      <c r="E182" s="28">
        <v>486.96</v>
      </c>
      <c r="F182" s="129">
        <v>161</v>
      </c>
      <c r="G182" s="129">
        <f t="shared" si="12"/>
        <v>647.96</v>
      </c>
      <c r="H182" s="22">
        <f t="shared" si="13"/>
        <v>712.75600000000009</v>
      </c>
      <c r="I182" s="145">
        <f>I181</f>
        <v>13050</v>
      </c>
      <c r="J182" s="146">
        <f t="shared" si="14"/>
        <v>8455878</v>
      </c>
      <c r="K182" s="147">
        <f t="shared" si="15"/>
        <v>8878672</v>
      </c>
      <c r="L182" s="156">
        <f t="shared" si="16"/>
        <v>18500</v>
      </c>
      <c r="M182" s="148">
        <f t="shared" si="17"/>
        <v>1853165.6000000003</v>
      </c>
    </row>
    <row r="183" spans="1:13" x14ac:dyDescent="0.25">
      <c r="A183" s="21">
        <v>182</v>
      </c>
      <c r="B183" s="26">
        <v>2402</v>
      </c>
      <c r="C183" s="26">
        <v>24</v>
      </c>
      <c r="D183" s="23" t="s">
        <v>14</v>
      </c>
      <c r="E183" s="28">
        <v>486.96</v>
      </c>
      <c r="F183" s="129">
        <v>161</v>
      </c>
      <c r="G183" s="129">
        <f t="shared" si="12"/>
        <v>647.96</v>
      </c>
      <c r="H183" s="22">
        <f t="shared" si="13"/>
        <v>712.75600000000009</v>
      </c>
      <c r="I183" s="145">
        <f>I182</f>
        <v>13050</v>
      </c>
      <c r="J183" s="146">
        <f t="shared" si="14"/>
        <v>8455878</v>
      </c>
      <c r="K183" s="147">
        <f t="shared" si="15"/>
        <v>8878672</v>
      </c>
      <c r="L183" s="156">
        <f t="shared" si="16"/>
        <v>18500</v>
      </c>
      <c r="M183" s="148">
        <f t="shared" si="17"/>
        <v>1853165.6000000003</v>
      </c>
    </row>
    <row r="184" spans="1:13" x14ac:dyDescent="0.25">
      <c r="A184" s="21">
        <v>183</v>
      </c>
      <c r="B184" s="26">
        <v>2403</v>
      </c>
      <c r="C184" s="26">
        <v>24</v>
      </c>
      <c r="D184" s="23" t="s">
        <v>12</v>
      </c>
      <c r="E184" s="28">
        <v>537.12</v>
      </c>
      <c r="F184" s="129">
        <v>177</v>
      </c>
      <c r="G184" s="129">
        <f t="shared" si="12"/>
        <v>714.12</v>
      </c>
      <c r="H184" s="22">
        <f t="shared" si="13"/>
        <v>785.53200000000004</v>
      </c>
      <c r="I184" s="145">
        <f>I183</f>
        <v>13050</v>
      </c>
      <c r="J184" s="146">
        <f t="shared" si="14"/>
        <v>9319266</v>
      </c>
      <c r="K184" s="147">
        <f t="shared" si="15"/>
        <v>9785229</v>
      </c>
      <c r="L184" s="156">
        <f t="shared" si="16"/>
        <v>20500</v>
      </c>
      <c r="M184" s="148">
        <f t="shared" si="17"/>
        <v>2042383.2000000002</v>
      </c>
    </row>
    <row r="185" spans="1:13" x14ac:dyDescent="0.25">
      <c r="A185" s="21">
        <v>184</v>
      </c>
      <c r="B185" s="26">
        <v>2404</v>
      </c>
      <c r="C185" s="26">
        <v>24</v>
      </c>
      <c r="D185" s="23" t="s">
        <v>14</v>
      </c>
      <c r="E185" s="28">
        <v>472.65</v>
      </c>
      <c r="F185" s="129">
        <v>162</v>
      </c>
      <c r="G185" s="129">
        <f t="shared" si="12"/>
        <v>634.65</v>
      </c>
      <c r="H185" s="22">
        <f t="shared" si="13"/>
        <v>698.11500000000001</v>
      </c>
      <c r="I185" s="145">
        <f>I184</f>
        <v>13050</v>
      </c>
      <c r="J185" s="146">
        <f t="shared" si="14"/>
        <v>8282182.5</v>
      </c>
      <c r="K185" s="147">
        <f t="shared" si="15"/>
        <v>8696292</v>
      </c>
      <c r="L185" s="156">
        <f t="shared" si="16"/>
        <v>18000</v>
      </c>
      <c r="M185" s="148">
        <f t="shared" si="17"/>
        <v>1815099</v>
      </c>
    </row>
    <row r="186" spans="1:13" x14ac:dyDescent="0.25">
      <c r="A186" s="21">
        <v>185</v>
      </c>
      <c r="B186" s="26">
        <v>2405</v>
      </c>
      <c r="C186" s="26">
        <v>24</v>
      </c>
      <c r="D186" s="23" t="s">
        <v>35</v>
      </c>
      <c r="E186" s="28">
        <v>311.73</v>
      </c>
      <c r="F186" s="129">
        <v>113</v>
      </c>
      <c r="G186" s="129">
        <f t="shared" si="12"/>
        <v>424.73</v>
      </c>
      <c r="H186" s="22">
        <f t="shared" si="13"/>
        <v>467.20300000000003</v>
      </c>
      <c r="I186" s="145">
        <f>I185</f>
        <v>13050</v>
      </c>
      <c r="J186" s="146">
        <f t="shared" si="14"/>
        <v>5542726.5</v>
      </c>
      <c r="K186" s="147">
        <f t="shared" si="15"/>
        <v>5819863</v>
      </c>
      <c r="L186" s="156">
        <f t="shared" si="16"/>
        <v>12000</v>
      </c>
      <c r="M186" s="148">
        <f t="shared" si="17"/>
        <v>1214727.8</v>
      </c>
    </row>
    <row r="187" spans="1:13" x14ac:dyDescent="0.25">
      <c r="A187" s="21">
        <v>186</v>
      </c>
      <c r="B187" s="26">
        <v>2406</v>
      </c>
      <c r="C187" s="26">
        <v>24</v>
      </c>
      <c r="D187" s="23" t="s">
        <v>14</v>
      </c>
      <c r="E187" s="28">
        <v>468.23</v>
      </c>
      <c r="F187" s="129">
        <v>154</v>
      </c>
      <c r="G187" s="129">
        <f t="shared" si="12"/>
        <v>622.23</v>
      </c>
      <c r="H187" s="22">
        <f t="shared" si="13"/>
        <v>684.45300000000009</v>
      </c>
      <c r="I187" s="145">
        <f>I186</f>
        <v>13050</v>
      </c>
      <c r="J187" s="146">
        <f t="shared" si="14"/>
        <v>8120101.5</v>
      </c>
      <c r="K187" s="147">
        <f t="shared" si="15"/>
        <v>8526107</v>
      </c>
      <c r="L187" s="156">
        <f t="shared" si="16"/>
        <v>18000</v>
      </c>
      <c r="M187" s="148">
        <f t="shared" si="17"/>
        <v>1779577.8000000003</v>
      </c>
    </row>
    <row r="188" spans="1:13" x14ac:dyDescent="0.25">
      <c r="A188" s="21">
        <v>187</v>
      </c>
      <c r="B188" s="26">
        <v>2407</v>
      </c>
      <c r="C188" s="26">
        <v>24</v>
      </c>
      <c r="D188" s="23" t="s">
        <v>14</v>
      </c>
      <c r="E188" s="28">
        <v>468.23</v>
      </c>
      <c r="F188" s="129">
        <v>154</v>
      </c>
      <c r="G188" s="129">
        <f t="shared" si="12"/>
        <v>622.23</v>
      </c>
      <c r="H188" s="22">
        <f t="shared" si="13"/>
        <v>684.45300000000009</v>
      </c>
      <c r="I188" s="145">
        <f>I187</f>
        <v>13050</v>
      </c>
      <c r="J188" s="146">
        <f t="shared" si="14"/>
        <v>8120101.5</v>
      </c>
      <c r="K188" s="147">
        <f t="shared" si="15"/>
        <v>8526107</v>
      </c>
      <c r="L188" s="156">
        <f t="shared" si="16"/>
        <v>18000</v>
      </c>
      <c r="M188" s="148">
        <f t="shared" si="17"/>
        <v>1779577.8000000003</v>
      </c>
    </row>
    <row r="189" spans="1:13" x14ac:dyDescent="0.25">
      <c r="A189" s="21">
        <v>188</v>
      </c>
      <c r="B189" s="26">
        <v>2408</v>
      </c>
      <c r="C189" s="26">
        <v>24</v>
      </c>
      <c r="D189" s="23" t="s">
        <v>35</v>
      </c>
      <c r="E189" s="28">
        <v>311.73</v>
      </c>
      <c r="F189" s="129">
        <v>113</v>
      </c>
      <c r="G189" s="129">
        <f t="shared" si="12"/>
        <v>424.73</v>
      </c>
      <c r="H189" s="22">
        <f t="shared" si="13"/>
        <v>467.20300000000003</v>
      </c>
      <c r="I189" s="145">
        <f>I188</f>
        <v>13050</v>
      </c>
      <c r="J189" s="146">
        <f t="shared" si="14"/>
        <v>5542726.5</v>
      </c>
      <c r="K189" s="147">
        <f t="shared" si="15"/>
        <v>5819863</v>
      </c>
      <c r="L189" s="156">
        <f t="shared" si="16"/>
        <v>12000</v>
      </c>
      <c r="M189" s="148">
        <f t="shared" si="17"/>
        <v>1214727.8</v>
      </c>
    </row>
    <row r="190" spans="1:13" x14ac:dyDescent="0.25">
      <c r="A190" s="21">
        <v>189</v>
      </c>
      <c r="B190" s="26">
        <v>2501</v>
      </c>
      <c r="C190" s="26">
        <v>25</v>
      </c>
      <c r="D190" s="23" t="s">
        <v>14</v>
      </c>
      <c r="E190" s="28">
        <v>486.96</v>
      </c>
      <c r="F190" s="129">
        <v>161</v>
      </c>
      <c r="G190" s="129">
        <f t="shared" si="12"/>
        <v>647.96</v>
      </c>
      <c r="H190" s="22">
        <f t="shared" si="13"/>
        <v>712.75600000000009</v>
      </c>
      <c r="I190" s="145">
        <f>I189+250</f>
        <v>13300</v>
      </c>
      <c r="J190" s="146">
        <f t="shared" si="14"/>
        <v>8617868</v>
      </c>
      <c r="K190" s="147">
        <f t="shared" si="15"/>
        <v>9048761</v>
      </c>
      <c r="L190" s="156">
        <f t="shared" si="16"/>
        <v>19000</v>
      </c>
      <c r="M190" s="148">
        <f t="shared" si="17"/>
        <v>1853165.6000000003</v>
      </c>
    </row>
    <row r="191" spans="1:13" x14ac:dyDescent="0.25">
      <c r="A191" s="21">
        <v>190</v>
      </c>
      <c r="B191" s="26">
        <v>2502</v>
      </c>
      <c r="C191" s="26">
        <v>25</v>
      </c>
      <c r="D191" s="23" t="s">
        <v>14</v>
      </c>
      <c r="E191" s="28">
        <v>486.96</v>
      </c>
      <c r="F191" s="129">
        <v>161</v>
      </c>
      <c r="G191" s="129">
        <f t="shared" si="12"/>
        <v>647.96</v>
      </c>
      <c r="H191" s="22">
        <f t="shared" si="13"/>
        <v>712.75600000000009</v>
      </c>
      <c r="I191" s="145">
        <f>I190</f>
        <v>13300</v>
      </c>
      <c r="J191" s="146">
        <f t="shared" si="14"/>
        <v>8617868</v>
      </c>
      <c r="K191" s="147">
        <f t="shared" si="15"/>
        <v>9048761</v>
      </c>
      <c r="L191" s="156">
        <f t="shared" si="16"/>
        <v>19000</v>
      </c>
      <c r="M191" s="148">
        <f t="shared" si="17"/>
        <v>1853165.6000000003</v>
      </c>
    </row>
    <row r="192" spans="1:13" x14ac:dyDescent="0.25">
      <c r="A192" s="21">
        <v>191</v>
      </c>
      <c r="B192" s="26">
        <v>2503</v>
      </c>
      <c r="C192" s="26">
        <v>25</v>
      </c>
      <c r="D192" s="23" t="s">
        <v>12</v>
      </c>
      <c r="E192" s="28">
        <v>537.12</v>
      </c>
      <c r="F192" s="129">
        <v>177</v>
      </c>
      <c r="G192" s="129">
        <f t="shared" si="12"/>
        <v>714.12</v>
      </c>
      <c r="H192" s="22">
        <f t="shared" si="13"/>
        <v>785.53200000000004</v>
      </c>
      <c r="I192" s="145">
        <f>I191</f>
        <v>13300</v>
      </c>
      <c r="J192" s="146">
        <f t="shared" si="14"/>
        <v>9497796</v>
      </c>
      <c r="K192" s="147">
        <f t="shared" si="15"/>
        <v>9972686</v>
      </c>
      <c r="L192" s="156">
        <f t="shared" si="16"/>
        <v>21000</v>
      </c>
      <c r="M192" s="148">
        <f t="shared" si="17"/>
        <v>2042383.2000000002</v>
      </c>
    </row>
    <row r="193" spans="1:13" x14ac:dyDescent="0.25">
      <c r="A193" s="21">
        <v>192</v>
      </c>
      <c r="B193" s="26">
        <v>2504</v>
      </c>
      <c r="C193" s="26">
        <v>25</v>
      </c>
      <c r="D193" s="23" t="s">
        <v>14</v>
      </c>
      <c r="E193" s="28">
        <v>472.65</v>
      </c>
      <c r="F193" s="129">
        <v>162</v>
      </c>
      <c r="G193" s="129">
        <f t="shared" si="12"/>
        <v>634.65</v>
      </c>
      <c r="H193" s="22">
        <f t="shared" si="13"/>
        <v>698.11500000000001</v>
      </c>
      <c r="I193" s="145">
        <f>I192</f>
        <v>13300</v>
      </c>
      <c r="J193" s="146">
        <f t="shared" si="14"/>
        <v>8440845</v>
      </c>
      <c r="K193" s="147">
        <f t="shared" si="15"/>
        <v>8862887</v>
      </c>
      <c r="L193" s="156">
        <f t="shared" si="16"/>
        <v>18500</v>
      </c>
      <c r="M193" s="148">
        <f t="shared" si="17"/>
        <v>1815099</v>
      </c>
    </row>
    <row r="194" spans="1:13" x14ac:dyDescent="0.25">
      <c r="A194" s="21">
        <v>193</v>
      </c>
      <c r="B194" s="26">
        <v>2505</v>
      </c>
      <c r="C194" s="26">
        <v>25</v>
      </c>
      <c r="D194" s="23" t="s">
        <v>35</v>
      </c>
      <c r="E194" s="28">
        <v>311.73</v>
      </c>
      <c r="F194" s="129">
        <v>113</v>
      </c>
      <c r="G194" s="129">
        <f t="shared" si="12"/>
        <v>424.73</v>
      </c>
      <c r="H194" s="22">
        <f t="shared" si="13"/>
        <v>467.20300000000003</v>
      </c>
      <c r="I194" s="145">
        <f>I193</f>
        <v>13300</v>
      </c>
      <c r="J194" s="146">
        <f t="shared" si="14"/>
        <v>5648909</v>
      </c>
      <c r="K194" s="147">
        <f t="shared" si="15"/>
        <v>5931354</v>
      </c>
      <c r="L194" s="156">
        <f t="shared" si="16"/>
        <v>12500</v>
      </c>
      <c r="M194" s="148">
        <f t="shared" si="17"/>
        <v>1214727.8</v>
      </c>
    </row>
    <row r="195" spans="1:13" x14ac:dyDescent="0.25">
      <c r="A195" s="21">
        <v>194</v>
      </c>
      <c r="B195" s="26">
        <v>2506</v>
      </c>
      <c r="C195" s="26">
        <v>25</v>
      </c>
      <c r="D195" s="23" t="s">
        <v>14</v>
      </c>
      <c r="E195" s="28">
        <v>468.23</v>
      </c>
      <c r="F195" s="129">
        <v>154</v>
      </c>
      <c r="G195" s="129">
        <f t="shared" ref="G195:G228" si="18">E195+F195</f>
        <v>622.23</v>
      </c>
      <c r="H195" s="22">
        <f t="shared" ref="H195:H228" si="19">G195*1.1</f>
        <v>684.45300000000009</v>
      </c>
      <c r="I195" s="145">
        <f>I194</f>
        <v>13300</v>
      </c>
      <c r="J195" s="146">
        <f t="shared" ref="J195:J228" si="20">G195*I195</f>
        <v>8275659</v>
      </c>
      <c r="K195" s="147">
        <f t="shared" ref="K195:K228" si="21">ROUND(J195*1.05,0)</f>
        <v>8689442</v>
      </c>
      <c r="L195" s="156">
        <f t="shared" ref="L195:L228" si="22">MROUND((K195*0.025/12),500)</f>
        <v>18000</v>
      </c>
      <c r="M195" s="148">
        <f t="shared" ref="M195:M228" si="23">H195*2600</f>
        <v>1779577.8000000003</v>
      </c>
    </row>
    <row r="196" spans="1:13" x14ac:dyDescent="0.25">
      <c r="A196" s="21">
        <v>195</v>
      </c>
      <c r="B196" s="26">
        <v>2507</v>
      </c>
      <c r="C196" s="26">
        <v>25</v>
      </c>
      <c r="D196" s="23" t="s">
        <v>14</v>
      </c>
      <c r="E196" s="28">
        <v>468.23</v>
      </c>
      <c r="F196" s="129">
        <v>154</v>
      </c>
      <c r="G196" s="129">
        <f t="shared" si="18"/>
        <v>622.23</v>
      </c>
      <c r="H196" s="22">
        <f t="shared" si="19"/>
        <v>684.45300000000009</v>
      </c>
      <c r="I196" s="145">
        <f>I195</f>
        <v>13300</v>
      </c>
      <c r="J196" s="146">
        <f t="shared" si="20"/>
        <v>8275659</v>
      </c>
      <c r="K196" s="147">
        <f t="shared" si="21"/>
        <v>8689442</v>
      </c>
      <c r="L196" s="156">
        <f t="shared" si="22"/>
        <v>18000</v>
      </c>
      <c r="M196" s="148">
        <f t="shared" si="23"/>
        <v>1779577.8000000003</v>
      </c>
    </row>
    <row r="197" spans="1:13" x14ac:dyDescent="0.25">
      <c r="A197" s="21">
        <v>196</v>
      </c>
      <c r="B197" s="26">
        <v>2508</v>
      </c>
      <c r="C197" s="26">
        <v>25</v>
      </c>
      <c r="D197" s="23" t="s">
        <v>35</v>
      </c>
      <c r="E197" s="28">
        <v>311.73</v>
      </c>
      <c r="F197" s="129">
        <v>113</v>
      </c>
      <c r="G197" s="129">
        <f t="shared" si="18"/>
        <v>424.73</v>
      </c>
      <c r="H197" s="22">
        <f t="shared" si="19"/>
        <v>467.20300000000003</v>
      </c>
      <c r="I197" s="145">
        <f>I196</f>
        <v>13300</v>
      </c>
      <c r="J197" s="146">
        <f t="shared" si="20"/>
        <v>5648909</v>
      </c>
      <c r="K197" s="147">
        <f t="shared" si="21"/>
        <v>5931354</v>
      </c>
      <c r="L197" s="156">
        <f t="shared" si="22"/>
        <v>12500</v>
      </c>
      <c r="M197" s="148">
        <f t="shared" si="23"/>
        <v>1214727.8</v>
      </c>
    </row>
    <row r="198" spans="1:13" x14ac:dyDescent="0.25">
      <c r="A198" s="21">
        <v>197</v>
      </c>
      <c r="B198" s="26">
        <v>2601</v>
      </c>
      <c r="C198" s="26">
        <v>26</v>
      </c>
      <c r="D198" s="23" t="s">
        <v>14</v>
      </c>
      <c r="E198" s="28">
        <v>486.96</v>
      </c>
      <c r="F198" s="129">
        <v>161</v>
      </c>
      <c r="G198" s="129">
        <f t="shared" si="18"/>
        <v>647.96</v>
      </c>
      <c r="H198" s="22">
        <f t="shared" si="19"/>
        <v>712.75600000000009</v>
      </c>
      <c r="I198" s="145">
        <f>I197</f>
        <v>13300</v>
      </c>
      <c r="J198" s="146">
        <f t="shared" si="20"/>
        <v>8617868</v>
      </c>
      <c r="K198" s="147">
        <f t="shared" si="21"/>
        <v>9048761</v>
      </c>
      <c r="L198" s="156">
        <f t="shared" si="22"/>
        <v>19000</v>
      </c>
      <c r="M198" s="148">
        <f t="shared" si="23"/>
        <v>1853165.6000000003</v>
      </c>
    </row>
    <row r="199" spans="1:13" x14ac:dyDescent="0.25">
      <c r="A199" s="21">
        <v>198</v>
      </c>
      <c r="B199" s="26">
        <v>2602</v>
      </c>
      <c r="C199" s="26">
        <v>26</v>
      </c>
      <c r="D199" s="23" t="s">
        <v>14</v>
      </c>
      <c r="E199" s="28">
        <v>486.96</v>
      </c>
      <c r="F199" s="129">
        <v>161</v>
      </c>
      <c r="G199" s="129">
        <f t="shared" si="18"/>
        <v>647.96</v>
      </c>
      <c r="H199" s="22">
        <f t="shared" si="19"/>
        <v>712.75600000000009</v>
      </c>
      <c r="I199" s="145">
        <f>I198</f>
        <v>13300</v>
      </c>
      <c r="J199" s="146">
        <f t="shared" si="20"/>
        <v>8617868</v>
      </c>
      <c r="K199" s="147">
        <f t="shared" si="21"/>
        <v>9048761</v>
      </c>
      <c r="L199" s="156">
        <f t="shared" si="22"/>
        <v>19000</v>
      </c>
      <c r="M199" s="148">
        <f t="shared" si="23"/>
        <v>1853165.6000000003</v>
      </c>
    </row>
    <row r="200" spans="1:13" x14ac:dyDescent="0.25">
      <c r="A200" s="21">
        <v>199</v>
      </c>
      <c r="B200" s="26">
        <v>2603</v>
      </c>
      <c r="C200" s="26">
        <v>26</v>
      </c>
      <c r="D200" s="23" t="s">
        <v>12</v>
      </c>
      <c r="E200" s="28">
        <v>537.12</v>
      </c>
      <c r="F200" s="129">
        <v>177</v>
      </c>
      <c r="G200" s="129">
        <f t="shared" si="18"/>
        <v>714.12</v>
      </c>
      <c r="H200" s="22">
        <f t="shared" si="19"/>
        <v>785.53200000000004</v>
      </c>
      <c r="I200" s="145">
        <f>I199</f>
        <v>13300</v>
      </c>
      <c r="J200" s="146">
        <f t="shared" si="20"/>
        <v>9497796</v>
      </c>
      <c r="K200" s="147">
        <f t="shared" si="21"/>
        <v>9972686</v>
      </c>
      <c r="L200" s="156">
        <f t="shared" si="22"/>
        <v>21000</v>
      </c>
      <c r="M200" s="148">
        <f t="shared" si="23"/>
        <v>2042383.2000000002</v>
      </c>
    </row>
    <row r="201" spans="1:13" x14ac:dyDescent="0.25">
      <c r="A201" s="21">
        <v>200</v>
      </c>
      <c r="B201" s="26">
        <v>2604</v>
      </c>
      <c r="C201" s="26">
        <v>26</v>
      </c>
      <c r="D201" s="23" t="s">
        <v>14</v>
      </c>
      <c r="E201" s="28">
        <v>472.65</v>
      </c>
      <c r="F201" s="129">
        <v>162</v>
      </c>
      <c r="G201" s="129">
        <f t="shared" si="18"/>
        <v>634.65</v>
      </c>
      <c r="H201" s="22">
        <f t="shared" si="19"/>
        <v>698.11500000000001</v>
      </c>
      <c r="I201" s="145">
        <f>I200</f>
        <v>13300</v>
      </c>
      <c r="J201" s="146">
        <f t="shared" si="20"/>
        <v>8440845</v>
      </c>
      <c r="K201" s="147">
        <f t="shared" si="21"/>
        <v>8862887</v>
      </c>
      <c r="L201" s="156">
        <f t="shared" si="22"/>
        <v>18500</v>
      </c>
      <c r="M201" s="148">
        <f t="shared" si="23"/>
        <v>1815099</v>
      </c>
    </row>
    <row r="202" spans="1:13" x14ac:dyDescent="0.25">
      <c r="A202" s="21">
        <v>201</v>
      </c>
      <c r="B202" s="26">
        <v>2606</v>
      </c>
      <c r="C202" s="26">
        <v>26</v>
      </c>
      <c r="D202" s="23" t="s">
        <v>14</v>
      </c>
      <c r="E202" s="28">
        <v>468.23</v>
      </c>
      <c r="F202" s="129">
        <v>154</v>
      </c>
      <c r="G202" s="129">
        <f t="shared" si="18"/>
        <v>622.23</v>
      </c>
      <c r="H202" s="22">
        <f t="shared" si="19"/>
        <v>684.45300000000009</v>
      </c>
      <c r="I202" s="145">
        <f>I201</f>
        <v>13300</v>
      </c>
      <c r="J202" s="146">
        <f t="shared" si="20"/>
        <v>8275659</v>
      </c>
      <c r="K202" s="147">
        <f t="shared" si="21"/>
        <v>8689442</v>
      </c>
      <c r="L202" s="156">
        <f t="shared" si="22"/>
        <v>18000</v>
      </c>
      <c r="M202" s="148">
        <f t="shared" si="23"/>
        <v>1779577.8000000003</v>
      </c>
    </row>
    <row r="203" spans="1:13" x14ac:dyDescent="0.25">
      <c r="A203" s="21">
        <v>202</v>
      </c>
      <c r="B203" s="26">
        <v>2607</v>
      </c>
      <c r="C203" s="26">
        <v>26</v>
      </c>
      <c r="D203" s="23" t="s">
        <v>14</v>
      </c>
      <c r="E203" s="28">
        <v>468.23</v>
      </c>
      <c r="F203" s="129">
        <v>154</v>
      </c>
      <c r="G203" s="129">
        <f t="shared" si="18"/>
        <v>622.23</v>
      </c>
      <c r="H203" s="22">
        <f t="shared" si="19"/>
        <v>684.45300000000009</v>
      </c>
      <c r="I203" s="145">
        <f>I202</f>
        <v>13300</v>
      </c>
      <c r="J203" s="146">
        <f t="shared" si="20"/>
        <v>8275659</v>
      </c>
      <c r="K203" s="147">
        <f t="shared" si="21"/>
        <v>8689442</v>
      </c>
      <c r="L203" s="156">
        <f t="shared" si="22"/>
        <v>18000</v>
      </c>
      <c r="M203" s="148">
        <f t="shared" si="23"/>
        <v>1779577.8000000003</v>
      </c>
    </row>
    <row r="204" spans="1:13" x14ac:dyDescent="0.25">
      <c r="A204" s="21">
        <v>203</v>
      </c>
      <c r="B204" s="26">
        <v>2608</v>
      </c>
      <c r="C204" s="26">
        <v>26</v>
      </c>
      <c r="D204" s="23" t="s">
        <v>35</v>
      </c>
      <c r="E204" s="28">
        <v>311.73</v>
      </c>
      <c r="F204" s="129">
        <v>113</v>
      </c>
      <c r="G204" s="129">
        <f t="shared" si="18"/>
        <v>424.73</v>
      </c>
      <c r="H204" s="22">
        <f t="shared" si="19"/>
        <v>467.20300000000003</v>
      </c>
      <c r="I204" s="145">
        <f>I203</f>
        <v>13300</v>
      </c>
      <c r="J204" s="146">
        <f t="shared" si="20"/>
        <v>5648909</v>
      </c>
      <c r="K204" s="147">
        <f t="shared" si="21"/>
        <v>5931354</v>
      </c>
      <c r="L204" s="156">
        <f t="shared" si="22"/>
        <v>12500</v>
      </c>
      <c r="M204" s="148">
        <f t="shared" si="23"/>
        <v>1214727.8</v>
      </c>
    </row>
    <row r="205" spans="1:13" x14ac:dyDescent="0.25">
      <c r="A205" s="21">
        <v>204</v>
      </c>
      <c r="B205" s="26">
        <v>2701</v>
      </c>
      <c r="C205" s="26">
        <v>27</v>
      </c>
      <c r="D205" s="23" t="s">
        <v>14</v>
      </c>
      <c r="E205" s="28">
        <v>486.96</v>
      </c>
      <c r="F205" s="129">
        <v>161</v>
      </c>
      <c r="G205" s="129">
        <f t="shared" si="18"/>
        <v>647.96</v>
      </c>
      <c r="H205" s="22">
        <f t="shared" si="19"/>
        <v>712.75600000000009</v>
      </c>
      <c r="I205" s="145">
        <f>I204</f>
        <v>13300</v>
      </c>
      <c r="J205" s="146">
        <f t="shared" si="20"/>
        <v>8617868</v>
      </c>
      <c r="K205" s="147">
        <f t="shared" si="21"/>
        <v>9048761</v>
      </c>
      <c r="L205" s="156">
        <f t="shared" si="22"/>
        <v>19000</v>
      </c>
      <c r="M205" s="148">
        <f t="shared" si="23"/>
        <v>1853165.6000000003</v>
      </c>
    </row>
    <row r="206" spans="1:13" x14ac:dyDescent="0.25">
      <c r="A206" s="21">
        <v>205</v>
      </c>
      <c r="B206" s="26">
        <v>2702</v>
      </c>
      <c r="C206" s="26">
        <v>27</v>
      </c>
      <c r="D206" s="23" t="s">
        <v>14</v>
      </c>
      <c r="E206" s="28">
        <v>486.96</v>
      </c>
      <c r="F206" s="129">
        <v>161</v>
      </c>
      <c r="G206" s="129">
        <f t="shared" si="18"/>
        <v>647.96</v>
      </c>
      <c r="H206" s="22">
        <f t="shared" si="19"/>
        <v>712.75600000000009</v>
      </c>
      <c r="I206" s="145">
        <f>I205</f>
        <v>13300</v>
      </c>
      <c r="J206" s="146">
        <f t="shared" si="20"/>
        <v>8617868</v>
      </c>
      <c r="K206" s="147">
        <f t="shared" si="21"/>
        <v>9048761</v>
      </c>
      <c r="L206" s="156">
        <f t="shared" si="22"/>
        <v>19000</v>
      </c>
      <c r="M206" s="148">
        <f t="shared" si="23"/>
        <v>1853165.6000000003</v>
      </c>
    </row>
    <row r="207" spans="1:13" x14ac:dyDescent="0.25">
      <c r="A207" s="21">
        <v>206</v>
      </c>
      <c r="B207" s="26">
        <v>2703</v>
      </c>
      <c r="C207" s="26">
        <v>27</v>
      </c>
      <c r="D207" s="23" t="s">
        <v>12</v>
      </c>
      <c r="E207" s="28">
        <v>537.12</v>
      </c>
      <c r="F207" s="129">
        <v>177</v>
      </c>
      <c r="G207" s="129">
        <f t="shared" si="18"/>
        <v>714.12</v>
      </c>
      <c r="H207" s="22">
        <f t="shared" si="19"/>
        <v>785.53200000000004</v>
      </c>
      <c r="I207" s="145">
        <f>I206</f>
        <v>13300</v>
      </c>
      <c r="J207" s="146">
        <f t="shared" si="20"/>
        <v>9497796</v>
      </c>
      <c r="K207" s="147">
        <f t="shared" si="21"/>
        <v>9972686</v>
      </c>
      <c r="L207" s="156">
        <f t="shared" si="22"/>
        <v>21000</v>
      </c>
      <c r="M207" s="148">
        <f t="shared" si="23"/>
        <v>2042383.2000000002</v>
      </c>
    </row>
    <row r="208" spans="1:13" x14ac:dyDescent="0.25">
      <c r="A208" s="21">
        <v>207</v>
      </c>
      <c r="B208" s="26">
        <v>2704</v>
      </c>
      <c r="C208" s="26">
        <v>27</v>
      </c>
      <c r="D208" s="23" t="s">
        <v>14</v>
      </c>
      <c r="E208" s="28">
        <v>472.65</v>
      </c>
      <c r="F208" s="129">
        <v>162</v>
      </c>
      <c r="G208" s="129">
        <f t="shared" si="18"/>
        <v>634.65</v>
      </c>
      <c r="H208" s="22">
        <f t="shared" si="19"/>
        <v>698.11500000000001</v>
      </c>
      <c r="I208" s="145">
        <f>I207</f>
        <v>13300</v>
      </c>
      <c r="J208" s="146">
        <f t="shared" si="20"/>
        <v>8440845</v>
      </c>
      <c r="K208" s="147">
        <f t="shared" si="21"/>
        <v>8862887</v>
      </c>
      <c r="L208" s="156">
        <f t="shared" si="22"/>
        <v>18500</v>
      </c>
      <c r="M208" s="148">
        <f t="shared" si="23"/>
        <v>1815099</v>
      </c>
    </row>
    <row r="209" spans="1:13" x14ac:dyDescent="0.25">
      <c r="A209" s="21">
        <v>208</v>
      </c>
      <c r="B209" s="26">
        <v>2705</v>
      </c>
      <c r="C209" s="26">
        <v>27</v>
      </c>
      <c r="D209" s="23" t="s">
        <v>35</v>
      </c>
      <c r="E209" s="28">
        <v>311.73</v>
      </c>
      <c r="F209" s="129">
        <v>113</v>
      </c>
      <c r="G209" s="129">
        <f t="shared" si="18"/>
        <v>424.73</v>
      </c>
      <c r="H209" s="22">
        <f t="shared" si="19"/>
        <v>467.20300000000003</v>
      </c>
      <c r="I209" s="145">
        <f>I208</f>
        <v>13300</v>
      </c>
      <c r="J209" s="146">
        <f t="shared" si="20"/>
        <v>5648909</v>
      </c>
      <c r="K209" s="147">
        <f t="shared" si="21"/>
        <v>5931354</v>
      </c>
      <c r="L209" s="156">
        <f t="shared" si="22"/>
        <v>12500</v>
      </c>
      <c r="M209" s="148">
        <f t="shared" si="23"/>
        <v>1214727.8</v>
      </c>
    </row>
    <row r="210" spans="1:13" x14ac:dyDescent="0.25">
      <c r="A210" s="21">
        <v>209</v>
      </c>
      <c r="B210" s="26">
        <v>2706</v>
      </c>
      <c r="C210" s="26">
        <v>27</v>
      </c>
      <c r="D210" s="23" t="s">
        <v>14</v>
      </c>
      <c r="E210" s="28">
        <v>468.23</v>
      </c>
      <c r="F210" s="129">
        <v>154</v>
      </c>
      <c r="G210" s="129">
        <f t="shared" si="18"/>
        <v>622.23</v>
      </c>
      <c r="H210" s="22">
        <f t="shared" si="19"/>
        <v>684.45300000000009</v>
      </c>
      <c r="I210" s="145">
        <f>I209</f>
        <v>13300</v>
      </c>
      <c r="J210" s="146">
        <f t="shared" si="20"/>
        <v>8275659</v>
      </c>
      <c r="K210" s="147">
        <f t="shared" si="21"/>
        <v>8689442</v>
      </c>
      <c r="L210" s="156">
        <f t="shared" si="22"/>
        <v>18000</v>
      </c>
      <c r="M210" s="148">
        <f t="shared" si="23"/>
        <v>1779577.8000000003</v>
      </c>
    </row>
    <row r="211" spans="1:13" x14ac:dyDescent="0.25">
      <c r="A211" s="21">
        <v>210</v>
      </c>
      <c r="B211" s="26">
        <v>2707</v>
      </c>
      <c r="C211" s="26">
        <v>27</v>
      </c>
      <c r="D211" s="23" t="s">
        <v>14</v>
      </c>
      <c r="E211" s="28">
        <v>468.23</v>
      </c>
      <c r="F211" s="129">
        <v>154</v>
      </c>
      <c r="G211" s="129">
        <f t="shared" si="18"/>
        <v>622.23</v>
      </c>
      <c r="H211" s="22">
        <f t="shared" si="19"/>
        <v>684.45300000000009</v>
      </c>
      <c r="I211" s="145">
        <f>I210</f>
        <v>13300</v>
      </c>
      <c r="J211" s="146">
        <f t="shared" si="20"/>
        <v>8275659</v>
      </c>
      <c r="K211" s="147">
        <f t="shared" si="21"/>
        <v>8689442</v>
      </c>
      <c r="L211" s="156">
        <f t="shared" si="22"/>
        <v>18000</v>
      </c>
      <c r="M211" s="148">
        <f t="shared" si="23"/>
        <v>1779577.8000000003</v>
      </c>
    </row>
    <row r="212" spans="1:13" x14ac:dyDescent="0.25">
      <c r="A212" s="21">
        <v>211</v>
      </c>
      <c r="B212" s="26">
        <v>2708</v>
      </c>
      <c r="C212" s="26">
        <v>27</v>
      </c>
      <c r="D212" s="23" t="s">
        <v>35</v>
      </c>
      <c r="E212" s="28">
        <v>311.73</v>
      </c>
      <c r="F212" s="129">
        <v>113</v>
      </c>
      <c r="G212" s="129">
        <f t="shared" si="18"/>
        <v>424.73</v>
      </c>
      <c r="H212" s="22">
        <f t="shared" si="19"/>
        <v>467.20300000000003</v>
      </c>
      <c r="I212" s="145">
        <f>I211</f>
        <v>13300</v>
      </c>
      <c r="J212" s="146">
        <f t="shared" si="20"/>
        <v>5648909</v>
      </c>
      <c r="K212" s="147">
        <f t="shared" si="21"/>
        <v>5931354</v>
      </c>
      <c r="L212" s="156">
        <f t="shared" si="22"/>
        <v>12500</v>
      </c>
      <c r="M212" s="148">
        <f t="shared" si="23"/>
        <v>1214727.8</v>
      </c>
    </row>
    <row r="213" spans="1:13" x14ac:dyDescent="0.25">
      <c r="A213" s="21">
        <v>212</v>
      </c>
      <c r="B213" s="26">
        <v>2801</v>
      </c>
      <c r="C213" s="26">
        <v>28</v>
      </c>
      <c r="D213" s="23" t="s">
        <v>14</v>
      </c>
      <c r="E213" s="28">
        <v>486.96</v>
      </c>
      <c r="F213" s="129">
        <v>161</v>
      </c>
      <c r="G213" s="129">
        <f t="shared" si="18"/>
        <v>647.96</v>
      </c>
      <c r="H213" s="22">
        <f t="shared" si="19"/>
        <v>712.75600000000009</v>
      </c>
      <c r="I213" s="145">
        <f>I212</f>
        <v>13300</v>
      </c>
      <c r="J213" s="146">
        <f t="shared" si="20"/>
        <v>8617868</v>
      </c>
      <c r="K213" s="147">
        <f t="shared" si="21"/>
        <v>9048761</v>
      </c>
      <c r="L213" s="156">
        <f t="shared" si="22"/>
        <v>19000</v>
      </c>
      <c r="M213" s="148">
        <f t="shared" si="23"/>
        <v>1853165.6000000003</v>
      </c>
    </row>
    <row r="214" spans="1:13" x14ac:dyDescent="0.25">
      <c r="A214" s="21">
        <v>213</v>
      </c>
      <c r="B214" s="26">
        <v>2802</v>
      </c>
      <c r="C214" s="26">
        <v>28</v>
      </c>
      <c r="D214" s="23" t="s">
        <v>14</v>
      </c>
      <c r="E214" s="28">
        <v>486.96</v>
      </c>
      <c r="F214" s="129">
        <v>161</v>
      </c>
      <c r="G214" s="129">
        <f t="shared" si="18"/>
        <v>647.96</v>
      </c>
      <c r="H214" s="22">
        <f t="shared" si="19"/>
        <v>712.75600000000009</v>
      </c>
      <c r="I214" s="145">
        <f>I213</f>
        <v>13300</v>
      </c>
      <c r="J214" s="146">
        <f t="shared" si="20"/>
        <v>8617868</v>
      </c>
      <c r="K214" s="147">
        <f t="shared" si="21"/>
        <v>9048761</v>
      </c>
      <c r="L214" s="156">
        <f t="shared" si="22"/>
        <v>19000</v>
      </c>
      <c r="M214" s="148">
        <f t="shared" si="23"/>
        <v>1853165.6000000003</v>
      </c>
    </row>
    <row r="215" spans="1:13" x14ac:dyDescent="0.25">
      <c r="A215" s="21">
        <v>214</v>
      </c>
      <c r="B215" s="26">
        <v>2803</v>
      </c>
      <c r="C215" s="26">
        <v>28</v>
      </c>
      <c r="D215" s="23" t="s">
        <v>12</v>
      </c>
      <c r="E215" s="28">
        <v>537.12</v>
      </c>
      <c r="F215" s="129">
        <v>177</v>
      </c>
      <c r="G215" s="129">
        <f t="shared" si="18"/>
        <v>714.12</v>
      </c>
      <c r="H215" s="22">
        <f t="shared" si="19"/>
        <v>785.53200000000004</v>
      </c>
      <c r="I215" s="145">
        <f>I214</f>
        <v>13300</v>
      </c>
      <c r="J215" s="146">
        <f t="shared" si="20"/>
        <v>9497796</v>
      </c>
      <c r="K215" s="147">
        <f t="shared" si="21"/>
        <v>9972686</v>
      </c>
      <c r="L215" s="156">
        <f t="shared" si="22"/>
        <v>21000</v>
      </c>
      <c r="M215" s="148">
        <f t="shared" si="23"/>
        <v>2042383.2000000002</v>
      </c>
    </row>
    <row r="216" spans="1:13" x14ac:dyDescent="0.25">
      <c r="A216" s="21">
        <v>215</v>
      </c>
      <c r="B216" s="26">
        <v>2804</v>
      </c>
      <c r="C216" s="26">
        <v>28</v>
      </c>
      <c r="D216" s="23" t="s">
        <v>14</v>
      </c>
      <c r="E216" s="28">
        <v>472.65</v>
      </c>
      <c r="F216" s="129">
        <v>162</v>
      </c>
      <c r="G216" s="129">
        <f t="shared" si="18"/>
        <v>634.65</v>
      </c>
      <c r="H216" s="22">
        <f t="shared" si="19"/>
        <v>698.11500000000001</v>
      </c>
      <c r="I216" s="145">
        <f>I215</f>
        <v>13300</v>
      </c>
      <c r="J216" s="146">
        <f t="shared" si="20"/>
        <v>8440845</v>
      </c>
      <c r="K216" s="147">
        <f t="shared" si="21"/>
        <v>8862887</v>
      </c>
      <c r="L216" s="156">
        <f t="shared" si="22"/>
        <v>18500</v>
      </c>
      <c r="M216" s="148">
        <f t="shared" si="23"/>
        <v>1815099</v>
      </c>
    </row>
    <row r="217" spans="1:13" x14ac:dyDescent="0.25">
      <c r="A217" s="21">
        <v>216</v>
      </c>
      <c r="B217" s="26">
        <v>2805</v>
      </c>
      <c r="C217" s="26">
        <v>28</v>
      </c>
      <c r="D217" s="23" t="s">
        <v>35</v>
      </c>
      <c r="E217" s="28">
        <v>311.73</v>
      </c>
      <c r="F217" s="129">
        <v>113</v>
      </c>
      <c r="G217" s="129">
        <f t="shared" si="18"/>
        <v>424.73</v>
      </c>
      <c r="H217" s="22">
        <f t="shared" si="19"/>
        <v>467.20300000000003</v>
      </c>
      <c r="I217" s="145">
        <f>I216</f>
        <v>13300</v>
      </c>
      <c r="J217" s="146">
        <f t="shared" si="20"/>
        <v>5648909</v>
      </c>
      <c r="K217" s="147">
        <f t="shared" si="21"/>
        <v>5931354</v>
      </c>
      <c r="L217" s="156">
        <f t="shared" si="22"/>
        <v>12500</v>
      </c>
      <c r="M217" s="148">
        <f t="shared" si="23"/>
        <v>1214727.8</v>
      </c>
    </row>
    <row r="218" spans="1:13" x14ac:dyDescent="0.25">
      <c r="A218" s="21">
        <v>217</v>
      </c>
      <c r="B218" s="26">
        <v>2806</v>
      </c>
      <c r="C218" s="26">
        <v>28</v>
      </c>
      <c r="D218" s="23" t="s">
        <v>14</v>
      </c>
      <c r="E218" s="28">
        <v>468.23</v>
      </c>
      <c r="F218" s="129">
        <v>154</v>
      </c>
      <c r="G218" s="129">
        <f t="shared" si="18"/>
        <v>622.23</v>
      </c>
      <c r="H218" s="22">
        <f t="shared" si="19"/>
        <v>684.45300000000009</v>
      </c>
      <c r="I218" s="145">
        <f>I217</f>
        <v>13300</v>
      </c>
      <c r="J218" s="146">
        <f t="shared" si="20"/>
        <v>8275659</v>
      </c>
      <c r="K218" s="147">
        <f t="shared" si="21"/>
        <v>8689442</v>
      </c>
      <c r="L218" s="156">
        <f t="shared" si="22"/>
        <v>18000</v>
      </c>
      <c r="M218" s="148">
        <f t="shared" si="23"/>
        <v>1779577.8000000003</v>
      </c>
    </row>
    <row r="219" spans="1:13" x14ac:dyDescent="0.25">
      <c r="A219" s="21">
        <v>218</v>
      </c>
      <c r="B219" s="26">
        <v>2807</v>
      </c>
      <c r="C219" s="26">
        <v>28</v>
      </c>
      <c r="D219" s="23" t="s">
        <v>14</v>
      </c>
      <c r="E219" s="28">
        <v>468.23</v>
      </c>
      <c r="F219" s="129">
        <v>154</v>
      </c>
      <c r="G219" s="129">
        <f t="shared" si="18"/>
        <v>622.23</v>
      </c>
      <c r="H219" s="22">
        <f t="shared" si="19"/>
        <v>684.45300000000009</v>
      </c>
      <c r="I219" s="145">
        <f>I218</f>
        <v>13300</v>
      </c>
      <c r="J219" s="146">
        <f t="shared" si="20"/>
        <v>8275659</v>
      </c>
      <c r="K219" s="147">
        <f t="shared" si="21"/>
        <v>8689442</v>
      </c>
      <c r="L219" s="156">
        <f t="shared" si="22"/>
        <v>18000</v>
      </c>
      <c r="M219" s="148">
        <f t="shared" si="23"/>
        <v>1779577.8000000003</v>
      </c>
    </row>
    <row r="220" spans="1:13" x14ac:dyDescent="0.25">
      <c r="A220" s="21">
        <v>219</v>
      </c>
      <c r="B220" s="26">
        <v>2808</v>
      </c>
      <c r="C220" s="26">
        <v>28</v>
      </c>
      <c r="D220" s="23" t="s">
        <v>35</v>
      </c>
      <c r="E220" s="28">
        <v>311.73</v>
      </c>
      <c r="F220" s="129">
        <v>113</v>
      </c>
      <c r="G220" s="129">
        <f t="shared" si="18"/>
        <v>424.73</v>
      </c>
      <c r="H220" s="22">
        <f t="shared" si="19"/>
        <v>467.20300000000003</v>
      </c>
      <c r="I220" s="145">
        <f>I219</f>
        <v>13300</v>
      </c>
      <c r="J220" s="146">
        <f t="shared" si="20"/>
        <v>5648909</v>
      </c>
      <c r="K220" s="147">
        <f t="shared" si="21"/>
        <v>5931354</v>
      </c>
      <c r="L220" s="156">
        <f t="shared" si="22"/>
        <v>12500</v>
      </c>
      <c r="M220" s="148">
        <f t="shared" si="23"/>
        <v>1214727.8</v>
      </c>
    </row>
    <row r="221" spans="1:13" x14ac:dyDescent="0.25">
      <c r="A221" s="21">
        <v>220</v>
      </c>
      <c r="B221" s="26">
        <v>2901</v>
      </c>
      <c r="C221" s="26">
        <v>29</v>
      </c>
      <c r="D221" s="23" t="s">
        <v>14</v>
      </c>
      <c r="E221" s="28">
        <v>486.96</v>
      </c>
      <c r="F221" s="129">
        <v>161</v>
      </c>
      <c r="G221" s="129">
        <f t="shared" si="18"/>
        <v>647.96</v>
      </c>
      <c r="H221" s="22">
        <f t="shared" si="19"/>
        <v>712.75600000000009</v>
      </c>
      <c r="I221" s="145">
        <f>I220</f>
        <v>13300</v>
      </c>
      <c r="J221" s="146">
        <f t="shared" si="20"/>
        <v>8617868</v>
      </c>
      <c r="K221" s="147">
        <f t="shared" si="21"/>
        <v>9048761</v>
      </c>
      <c r="L221" s="156">
        <f t="shared" si="22"/>
        <v>19000</v>
      </c>
      <c r="M221" s="148">
        <f t="shared" si="23"/>
        <v>1853165.6000000003</v>
      </c>
    </row>
    <row r="222" spans="1:13" x14ac:dyDescent="0.25">
      <c r="A222" s="21">
        <v>221</v>
      </c>
      <c r="B222" s="26">
        <v>2902</v>
      </c>
      <c r="C222" s="26">
        <v>29</v>
      </c>
      <c r="D222" s="23" t="s">
        <v>14</v>
      </c>
      <c r="E222" s="28">
        <v>486.96</v>
      </c>
      <c r="F222" s="129">
        <v>161</v>
      </c>
      <c r="G222" s="129">
        <f t="shared" si="18"/>
        <v>647.96</v>
      </c>
      <c r="H222" s="22">
        <f t="shared" si="19"/>
        <v>712.75600000000009</v>
      </c>
      <c r="I222" s="145">
        <f>I221</f>
        <v>13300</v>
      </c>
      <c r="J222" s="146">
        <f t="shared" si="20"/>
        <v>8617868</v>
      </c>
      <c r="K222" s="147">
        <f t="shared" si="21"/>
        <v>9048761</v>
      </c>
      <c r="L222" s="156">
        <f t="shared" si="22"/>
        <v>19000</v>
      </c>
      <c r="M222" s="148">
        <f t="shared" si="23"/>
        <v>1853165.6000000003</v>
      </c>
    </row>
    <row r="223" spans="1:13" x14ac:dyDescent="0.25">
      <c r="A223" s="21">
        <v>222</v>
      </c>
      <c r="B223" s="26">
        <v>2903</v>
      </c>
      <c r="C223" s="26">
        <v>29</v>
      </c>
      <c r="D223" s="23" t="s">
        <v>12</v>
      </c>
      <c r="E223" s="28">
        <v>537.12</v>
      </c>
      <c r="F223" s="129">
        <v>177</v>
      </c>
      <c r="G223" s="129">
        <f t="shared" si="18"/>
        <v>714.12</v>
      </c>
      <c r="H223" s="22">
        <f t="shared" si="19"/>
        <v>785.53200000000004</v>
      </c>
      <c r="I223" s="145">
        <f>I222</f>
        <v>13300</v>
      </c>
      <c r="J223" s="146">
        <f t="shared" si="20"/>
        <v>9497796</v>
      </c>
      <c r="K223" s="147">
        <f t="shared" si="21"/>
        <v>9972686</v>
      </c>
      <c r="L223" s="156">
        <f t="shared" si="22"/>
        <v>21000</v>
      </c>
      <c r="M223" s="148">
        <f t="shared" si="23"/>
        <v>2042383.2000000002</v>
      </c>
    </row>
    <row r="224" spans="1:13" x14ac:dyDescent="0.25">
      <c r="A224" s="21">
        <v>223</v>
      </c>
      <c r="B224" s="26">
        <v>2904</v>
      </c>
      <c r="C224" s="26">
        <v>29</v>
      </c>
      <c r="D224" s="23" t="s">
        <v>14</v>
      </c>
      <c r="E224" s="28">
        <v>472.65</v>
      </c>
      <c r="F224" s="129">
        <v>162</v>
      </c>
      <c r="G224" s="129">
        <f t="shared" si="18"/>
        <v>634.65</v>
      </c>
      <c r="H224" s="22">
        <f t="shared" si="19"/>
        <v>698.11500000000001</v>
      </c>
      <c r="I224" s="145">
        <f>I223</f>
        <v>13300</v>
      </c>
      <c r="J224" s="146">
        <f t="shared" si="20"/>
        <v>8440845</v>
      </c>
      <c r="K224" s="147">
        <f t="shared" si="21"/>
        <v>8862887</v>
      </c>
      <c r="L224" s="156">
        <f t="shared" si="22"/>
        <v>18500</v>
      </c>
      <c r="M224" s="148">
        <f t="shared" si="23"/>
        <v>1815099</v>
      </c>
    </row>
    <row r="225" spans="1:13" x14ac:dyDescent="0.25">
      <c r="A225" s="21">
        <v>224</v>
      </c>
      <c r="B225" s="26">
        <v>2905</v>
      </c>
      <c r="C225" s="26">
        <v>29</v>
      </c>
      <c r="D225" s="23" t="s">
        <v>35</v>
      </c>
      <c r="E225" s="28">
        <v>311.73</v>
      </c>
      <c r="F225" s="129">
        <v>113</v>
      </c>
      <c r="G225" s="129">
        <f t="shared" si="18"/>
        <v>424.73</v>
      </c>
      <c r="H225" s="22">
        <f t="shared" si="19"/>
        <v>467.20300000000003</v>
      </c>
      <c r="I225" s="145">
        <f>I224</f>
        <v>13300</v>
      </c>
      <c r="J225" s="146">
        <f t="shared" si="20"/>
        <v>5648909</v>
      </c>
      <c r="K225" s="147">
        <f t="shared" si="21"/>
        <v>5931354</v>
      </c>
      <c r="L225" s="156">
        <f t="shared" si="22"/>
        <v>12500</v>
      </c>
      <c r="M225" s="148">
        <f t="shared" si="23"/>
        <v>1214727.8</v>
      </c>
    </row>
    <row r="226" spans="1:13" x14ac:dyDescent="0.25">
      <c r="A226" s="21">
        <v>225</v>
      </c>
      <c r="B226" s="26">
        <v>2906</v>
      </c>
      <c r="C226" s="26">
        <v>29</v>
      </c>
      <c r="D226" s="23" t="s">
        <v>14</v>
      </c>
      <c r="E226" s="28">
        <v>468.23</v>
      </c>
      <c r="F226" s="129">
        <v>154</v>
      </c>
      <c r="G226" s="129">
        <f t="shared" si="18"/>
        <v>622.23</v>
      </c>
      <c r="H226" s="22">
        <f t="shared" si="19"/>
        <v>684.45300000000009</v>
      </c>
      <c r="I226" s="145">
        <f>I225</f>
        <v>13300</v>
      </c>
      <c r="J226" s="146">
        <f t="shared" si="20"/>
        <v>8275659</v>
      </c>
      <c r="K226" s="147">
        <f t="shared" si="21"/>
        <v>8689442</v>
      </c>
      <c r="L226" s="156">
        <f t="shared" si="22"/>
        <v>18000</v>
      </c>
      <c r="M226" s="148">
        <f t="shared" si="23"/>
        <v>1779577.8000000003</v>
      </c>
    </row>
    <row r="227" spans="1:13" x14ac:dyDescent="0.25">
      <c r="A227" s="21">
        <v>226</v>
      </c>
      <c r="B227" s="26">
        <v>2907</v>
      </c>
      <c r="C227" s="26">
        <v>29</v>
      </c>
      <c r="D227" s="23" t="s">
        <v>14</v>
      </c>
      <c r="E227" s="28">
        <v>468.23</v>
      </c>
      <c r="F227" s="129">
        <v>154</v>
      </c>
      <c r="G227" s="129">
        <f t="shared" si="18"/>
        <v>622.23</v>
      </c>
      <c r="H227" s="22">
        <f t="shared" si="19"/>
        <v>684.45300000000009</v>
      </c>
      <c r="I227" s="145">
        <f>I226</f>
        <v>13300</v>
      </c>
      <c r="J227" s="146">
        <f t="shared" si="20"/>
        <v>8275659</v>
      </c>
      <c r="K227" s="147">
        <f t="shared" si="21"/>
        <v>8689442</v>
      </c>
      <c r="L227" s="156">
        <f t="shared" si="22"/>
        <v>18000</v>
      </c>
      <c r="M227" s="148">
        <f t="shared" si="23"/>
        <v>1779577.8000000003</v>
      </c>
    </row>
    <row r="228" spans="1:13" x14ac:dyDescent="0.25">
      <c r="A228" s="21">
        <v>227</v>
      </c>
      <c r="B228" s="26">
        <v>2908</v>
      </c>
      <c r="C228" s="26">
        <v>29</v>
      </c>
      <c r="D228" s="23" t="s">
        <v>35</v>
      </c>
      <c r="E228" s="28">
        <v>311.73</v>
      </c>
      <c r="F228" s="129">
        <v>113</v>
      </c>
      <c r="G228" s="129">
        <f t="shared" si="18"/>
        <v>424.73</v>
      </c>
      <c r="H228" s="22">
        <f t="shared" si="19"/>
        <v>467.20300000000003</v>
      </c>
      <c r="I228" s="145">
        <f>I227</f>
        <v>13300</v>
      </c>
      <c r="J228" s="146">
        <f t="shared" si="20"/>
        <v>5648909</v>
      </c>
      <c r="K228" s="147">
        <f t="shared" si="21"/>
        <v>5931354</v>
      </c>
      <c r="L228" s="156">
        <f t="shared" si="22"/>
        <v>12500</v>
      </c>
      <c r="M228" s="148">
        <f t="shared" si="23"/>
        <v>1214727.8</v>
      </c>
    </row>
    <row r="229" spans="1:13" s="76" customFormat="1" ht="16.5" x14ac:dyDescent="0.25">
      <c r="A229" s="115" t="s">
        <v>3</v>
      </c>
      <c r="B229" s="116"/>
      <c r="C229" s="116"/>
      <c r="D229" s="117"/>
      <c r="E229" s="108">
        <f t="shared" ref="E229:H229" si="24">SUM(E2:E228)</f>
        <v>101206.42999999998</v>
      </c>
      <c r="F229" s="108">
        <f t="shared" si="24"/>
        <v>34097</v>
      </c>
      <c r="G229" s="108">
        <f t="shared" si="24"/>
        <v>135303.42999999991</v>
      </c>
      <c r="H229" s="108">
        <f t="shared" si="24"/>
        <v>148833.77299999984</v>
      </c>
      <c r="I229" s="93"/>
      <c r="J229" s="149">
        <f t="shared" ref="J229:M229" si="25">SUM(J2:J228)</f>
        <v>1729510904</v>
      </c>
      <c r="K229" s="158">
        <f t="shared" si="25"/>
        <v>1815986440</v>
      </c>
      <c r="L229" s="150"/>
      <c r="M229" s="149">
        <f t="shared" si="25"/>
        <v>386967809.80000079</v>
      </c>
    </row>
  </sheetData>
  <mergeCells count="1">
    <mergeCell ref="A229:D229"/>
  </mergeCells>
  <phoneticPr fontId="1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C114-E428-4D28-B52E-D75BEF81C0FD}">
  <dimension ref="B2:R21"/>
  <sheetViews>
    <sheetView topLeftCell="D1" zoomScale="145" zoomScaleNormal="145" workbookViewId="0">
      <selection activeCell="F14" sqref="F14"/>
    </sheetView>
  </sheetViews>
  <sheetFormatPr defaultRowHeight="16.5" x14ac:dyDescent="0.25"/>
  <cols>
    <col min="1" max="1" width="9.140625" style="71"/>
    <col min="2" max="2" width="5.7109375" style="71" bestFit="1" customWidth="1"/>
    <col min="3" max="4" width="9.140625" style="71"/>
    <col min="5" max="5" width="9.85546875" style="71" bestFit="1" customWidth="1"/>
    <col min="6" max="6" width="11.42578125" style="71" bestFit="1" customWidth="1"/>
    <col min="7" max="7" width="12.28515625" style="71" bestFit="1" customWidth="1"/>
    <col min="8" max="8" width="9.85546875" style="71" bestFit="1" customWidth="1"/>
    <col min="9" max="9" width="11.28515625" style="71" bestFit="1" customWidth="1"/>
    <col min="10" max="10" width="9.85546875" style="71" bestFit="1" customWidth="1"/>
    <col min="11" max="11" width="12.28515625" style="71" bestFit="1" customWidth="1"/>
    <col min="12" max="12" width="9.85546875" style="71" bestFit="1" customWidth="1"/>
    <col min="13" max="13" width="20" style="71" customWidth="1"/>
    <col min="14" max="14" width="9.140625" style="71"/>
    <col min="15" max="15" width="14.42578125" style="71" customWidth="1"/>
    <col min="16" max="16" width="9.140625" style="71"/>
    <col min="17" max="17" width="15.5703125" style="71" customWidth="1"/>
    <col min="18" max="18" width="14.5703125" style="71" customWidth="1"/>
    <col min="19" max="16384" width="9.140625" style="71"/>
  </cols>
  <sheetData>
    <row r="2" spans="2:18" s="76" customFormat="1" x14ac:dyDescent="0.25">
      <c r="B2" s="79" t="s">
        <v>22</v>
      </c>
      <c r="C2" s="79" t="s">
        <v>28</v>
      </c>
      <c r="D2" s="79" t="s">
        <v>25</v>
      </c>
      <c r="E2" s="79" t="s">
        <v>26</v>
      </c>
      <c r="F2" s="79" t="s">
        <v>27</v>
      </c>
      <c r="G2" s="79" t="s">
        <v>8</v>
      </c>
      <c r="H2" s="79" t="s">
        <v>29</v>
      </c>
      <c r="I2" s="79"/>
      <c r="J2" s="79"/>
      <c r="K2" s="79" t="s">
        <v>30</v>
      </c>
      <c r="L2" s="79" t="s">
        <v>31</v>
      </c>
    </row>
    <row r="3" spans="2:18" x14ac:dyDescent="0.25">
      <c r="B3" s="80">
        <v>1</v>
      </c>
      <c r="C3" s="80">
        <v>38.96</v>
      </c>
      <c r="D3" s="80">
        <v>13.18</v>
      </c>
      <c r="E3" s="80">
        <f>C3+D3</f>
        <v>52.14</v>
      </c>
      <c r="F3" s="81">
        <f>E3*10.764</f>
        <v>561.23496</v>
      </c>
      <c r="G3" s="82">
        <v>5525000</v>
      </c>
      <c r="H3" s="77">
        <f>G3/F3</f>
        <v>9844.3617981317493</v>
      </c>
      <c r="I3" s="82">
        <v>386800</v>
      </c>
      <c r="J3" s="82">
        <v>30000</v>
      </c>
      <c r="K3" s="77">
        <f>G3+I3+J3</f>
        <v>5941800</v>
      </c>
      <c r="L3" s="77">
        <f>K3/F3</f>
        <v>10587.009761473162</v>
      </c>
    </row>
    <row r="4" spans="2:18" x14ac:dyDescent="0.25">
      <c r="B4" s="80">
        <v>2</v>
      </c>
      <c r="C4" s="80">
        <v>28.96</v>
      </c>
      <c r="D4" s="80">
        <v>10.53</v>
      </c>
      <c r="E4" s="80">
        <f t="shared" ref="E4:E9" si="0">C4+D4</f>
        <v>39.49</v>
      </c>
      <c r="F4" s="81">
        <f t="shared" ref="F4:F9" si="1">E4*10.764</f>
        <v>425.07035999999999</v>
      </c>
      <c r="G4" s="82">
        <v>4228000</v>
      </c>
      <c r="H4" s="77">
        <f t="shared" ref="H4:H9" si="2">G4/F4</f>
        <v>9946.5886071190671</v>
      </c>
      <c r="I4" s="82">
        <v>296000</v>
      </c>
      <c r="J4" s="82">
        <v>30000</v>
      </c>
      <c r="K4" s="77">
        <f t="shared" ref="K4:K9" si="3">G4+I4+J4</f>
        <v>4554000</v>
      </c>
      <c r="L4" s="77">
        <f t="shared" ref="L4:L9" si="4">K4/F4</f>
        <v>10713.520462824084</v>
      </c>
    </row>
    <row r="5" spans="2:18" x14ac:dyDescent="0.25">
      <c r="B5" s="80">
        <v>3</v>
      </c>
      <c r="C5" s="80">
        <v>45.24</v>
      </c>
      <c r="D5" s="80">
        <v>14.93</v>
      </c>
      <c r="E5" s="80">
        <f t="shared" si="0"/>
        <v>60.17</v>
      </c>
      <c r="F5" s="81">
        <f t="shared" si="1"/>
        <v>647.66988000000003</v>
      </c>
      <c r="G5" s="82">
        <v>6666000</v>
      </c>
      <c r="H5" s="77">
        <f t="shared" si="2"/>
        <v>10292.280382098361</v>
      </c>
      <c r="I5" s="82">
        <v>466700</v>
      </c>
      <c r="J5" s="82">
        <v>30000</v>
      </c>
      <c r="K5" s="77">
        <f t="shared" si="3"/>
        <v>7162700</v>
      </c>
      <c r="L5" s="77">
        <f t="shared" si="4"/>
        <v>11059.183422270617</v>
      </c>
      <c r="M5" s="73"/>
      <c r="O5" s="73"/>
      <c r="Q5" s="74"/>
      <c r="R5" s="75"/>
    </row>
    <row r="6" spans="2:18" x14ac:dyDescent="0.25">
      <c r="B6" s="80">
        <v>4</v>
      </c>
      <c r="C6" s="80">
        <v>38.96</v>
      </c>
      <c r="D6" s="80">
        <v>13.18</v>
      </c>
      <c r="E6" s="80">
        <f t="shared" si="0"/>
        <v>52.14</v>
      </c>
      <c r="F6" s="81">
        <f t="shared" si="1"/>
        <v>561.23496</v>
      </c>
      <c r="G6" s="82">
        <v>5768000</v>
      </c>
      <c r="H6" s="77">
        <f t="shared" si="2"/>
        <v>10277.335538755462</v>
      </c>
      <c r="I6" s="82">
        <v>403800</v>
      </c>
      <c r="J6" s="82">
        <v>30000</v>
      </c>
      <c r="K6" s="77">
        <f t="shared" si="3"/>
        <v>6201800</v>
      </c>
      <c r="L6" s="77">
        <f t="shared" si="4"/>
        <v>11050.273846091128</v>
      </c>
      <c r="M6" s="73"/>
      <c r="O6" s="73"/>
      <c r="Q6" s="74"/>
      <c r="R6" s="75"/>
    </row>
    <row r="7" spans="2:18" x14ac:dyDescent="0.25">
      <c r="B7" s="80">
        <v>5</v>
      </c>
      <c r="C7" s="80">
        <v>45.24</v>
      </c>
      <c r="D7" s="80">
        <v>14.93</v>
      </c>
      <c r="E7" s="80">
        <f t="shared" si="0"/>
        <v>60.17</v>
      </c>
      <c r="F7" s="81">
        <f t="shared" si="1"/>
        <v>647.66988000000003</v>
      </c>
      <c r="G7" s="82">
        <v>6691000</v>
      </c>
      <c r="H7" s="77">
        <f t="shared" si="2"/>
        <v>10330.880293522372</v>
      </c>
      <c r="I7" s="82">
        <v>468400</v>
      </c>
      <c r="J7" s="82">
        <v>30000</v>
      </c>
      <c r="K7" s="77">
        <f t="shared" si="3"/>
        <v>7189400</v>
      </c>
      <c r="L7" s="77">
        <f t="shared" si="4"/>
        <v>11100.408127671461</v>
      </c>
      <c r="M7" s="73"/>
      <c r="O7" s="73"/>
      <c r="Q7" s="74"/>
      <c r="R7" s="75"/>
    </row>
    <row r="8" spans="2:18" x14ac:dyDescent="0.25">
      <c r="B8" s="80">
        <v>6</v>
      </c>
      <c r="C8" s="80">
        <v>43.5</v>
      </c>
      <c r="D8" s="80">
        <v>14.36</v>
      </c>
      <c r="E8" s="80">
        <f t="shared" si="0"/>
        <v>57.86</v>
      </c>
      <c r="F8" s="81">
        <f t="shared" si="1"/>
        <v>622.80503999999996</v>
      </c>
      <c r="G8" s="82">
        <v>4975000</v>
      </c>
      <c r="H8" s="77">
        <f t="shared" si="2"/>
        <v>7988.0535327716689</v>
      </c>
      <c r="I8" s="82">
        <v>348300</v>
      </c>
      <c r="J8" s="82">
        <v>30000</v>
      </c>
      <c r="K8" s="77">
        <f t="shared" si="3"/>
        <v>5353300</v>
      </c>
      <c r="L8" s="77">
        <f t="shared" si="4"/>
        <v>8595.4667290425277</v>
      </c>
      <c r="M8" s="73"/>
      <c r="O8" s="73"/>
      <c r="Q8" s="74"/>
      <c r="R8" s="75"/>
    </row>
    <row r="9" spans="2:18" x14ac:dyDescent="0.25">
      <c r="B9" s="80">
        <v>7</v>
      </c>
      <c r="C9" s="80">
        <v>49.9</v>
      </c>
      <c r="D9" s="80">
        <v>16.43</v>
      </c>
      <c r="E9" s="80">
        <f t="shared" si="0"/>
        <v>66.33</v>
      </c>
      <c r="F9" s="81">
        <f t="shared" si="1"/>
        <v>713.97611999999992</v>
      </c>
      <c r="G9" s="82">
        <v>6000000</v>
      </c>
      <c r="H9" s="77">
        <f t="shared" si="2"/>
        <v>8403.6424075359846</v>
      </c>
      <c r="I9" s="82">
        <v>420000</v>
      </c>
      <c r="J9" s="82">
        <v>30000</v>
      </c>
      <c r="K9" s="77">
        <f t="shared" si="3"/>
        <v>6450000</v>
      </c>
      <c r="L9" s="77">
        <f t="shared" si="4"/>
        <v>9033.9155881011829</v>
      </c>
      <c r="M9" s="73"/>
      <c r="O9" s="73"/>
      <c r="Q9" s="74"/>
      <c r="R9" s="75"/>
    </row>
    <row r="10" spans="2:18" x14ac:dyDescent="0.25">
      <c r="G10" s="72"/>
      <c r="H10" s="78">
        <f>AVERAGE(H3:H9)</f>
        <v>9583.3060799906671</v>
      </c>
      <c r="I10" s="127" t="s">
        <v>32</v>
      </c>
      <c r="J10" s="127"/>
      <c r="K10" s="127"/>
      <c r="L10" s="78">
        <f>AVERAGE(L3:L9)</f>
        <v>10305.682562496309</v>
      </c>
    </row>
    <row r="11" spans="2:18" x14ac:dyDescent="0.25">
      <c r="G11" s="72"/>
    </row>
    <row r="12" spans="2:18" x14ac:dyDescent="0.25">
      <c r="G12" s="72"/>
    </row>
    <row r="13" spans="2:18" x14ac:dyDescent="0.25">
      <c r="G13" s="72"/>
    </row>
    <row r="14" spans="2:18" x14ac:dyDescent="0.25">
      <c r="G14" s="72"/>
    </row>
    <row r="15" spans="2:18" x14ac:dyDescent="0.25">
      <c r="G15" s="72"/>
    </row>
    <row r="16" spans="2:18" x14ac:dyDescent="0.25">
      <c r="G16" s="72"/>
    </row>
    <row r="17" spans="7:7" x14ac:dyDescent="0.25">
      <c r="G17" s="72"/>
    </row>
    <row r="18" spans="7:7" x14ac:dyDescent="0.25">
      <c r="G18" s="72"/>
    </row>
    <row r="19" spans="7:7" x14ac:dyDescent="0.25">
      <c r="G19" s="72"/>
    </row>
    <row r="20" spans="7:7" x14ac:dyDescent="0.25">
      <c r="G20" s="72"/>
    </row>
    <row r="21" spans="7:7" x14ac:dyDescent="0.25">
      <c r="G21" s="72"/>
    </row>
  </sheetData>
  <mergeCells count="1">
    <mergeCell ref="I10:K1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6CD04-9FCB-4C32-AF98-975EB73D938E}">
  <dimension ref="A1"/>
  <sheetViews>
    <sheetView topLeftCell="B1" workbookViewId="0">
      <selection activeCell="AB26" sqref="AB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24978-F382-4E11-BB3D-2C215D877FF2}">
  <dimension ref="A1:W147"/>
  <sheetViews>
    <sheetView topLeftCell="A126" zoomScale="160" zoomScaleNormal="160" workbookViewId="0">
      <selection activeCell="D142" sqref="D142"/>
    </sheetView>
  </sheetViews>
  <sheetFormatPr defaultRowHeight="15" x14ac:dyDescent="0.25"/>
  <cols>
    <col min="1" max="1" width="4" style="106" customWidth="1"/>
    <col min="2" max="3" width="5.140625" style="105" customWidth="1"/>
    <col min="4" max="4" width="6.42578125" style="39" customWidth="1"/>
    <col min="5" max="5" width="6.85546875" style="40" customWidth="1"/>
    <col min="6" max="6" width="7.5703125" style="40" customWidth="1"/>
    <col min="7" max="7" width="6.140625" style="40" customWidth="1"/>
    <col min="8" max="8" width="7.42578125" style="27" customWidth="1"/>
    <col min="9" max="9" width="7.140625" style="151" customWidth="1"/>
    <col min="10" max="10" width="12.28515625" style="27" customWidth="1"/>
    <col min="11" max="11" width="13" style="27" customWidth="1"/>
    <col min="12" max="12" width="9.140625" style="45" customWidth="1"/>
    <col min="13" max="13" width="11" style="27" customWidth="1"/>
    <col min="15" max="15" width="11.7109375" customWidth="1"/>
    <col min="16" max="16" width="11.28515625" customWidth="1"/>
    <col min="17" max="17" width="9.5703125" customWidth="1"/>
    <col min="18" max="18" width="9.28515625" style="1" customWidth="1"/>
    <col min="21" max="22" width="14.85546875" customWidth="1"/>
    <col min="28" max="28" width="16.140625" customWidth="1"/>
  </cols>
  <sheetData>
    <row r="1" spans="1:23" ht="62.25" customHeight="1" thickBot="1" x14ac:dyDescent="0.3">
      <c r="A1" s="24" t="s">
        <v>1</v>
      </c>
      <c r="B1" s="24" t="s">
        <v>0</v>
      </c>
      <c r="C1" s="25" t="s">
        <v>2</v>
      </c>
      <c r="D1" s="25" t="s">
        <v>63</v>
      </c>
      <c r="E1" s="25" t="s">
        <v>60</v>
      </c>
      <c r="F1" s="25" t="s">
        <v>61</v>
      </c>
      <c r="G1" s="25" t="s">
        <v>62</v>
      </c>
      <c r="H1" s="25" t="s">
        <v>11</v>
      </c>
      <c r="I1" s="140" t="s">
        <v>64</v>
      </c>
      <c r="J1" s="141" t="s">
        <v>65</v>
      </c>
      <c r="K1" s="142" t="s">
        <v>66</v>
      </c>
      <c r="L1" s="143" t="s">
        <v>67</v>
      </c>
      <c r="M1" s="144" t="s">
        <v>68</v>
      </c>
      <c r="N1" s="5"/>
    </row>
    <row r="2" spans="1:23" ht="17.25" thickBot="1" x14ac:dyDescent="0.35">
      <c r="A2" s="21">
        <v>1</v>
      </c>
      <c r="B2" s="29">
        <v>101</v>
      </c>
      <c r="C2" s="22">
        <v>1</v>
      </c>
      <c r="D2" s="26" t="s">
        <v>14</v>
      </c>
      <c r="E2" s="28">
        <v>486.96</v>
      </c>
      <c r="F2" s="154">
        <v>161</v>
      </c>
      <c r="G2" s="28">
        <f>E2+F2</f>
        <v>647.96</v>
      </c>
      <c r="H2" s="22">
        <f>G2*1.1</f>
        <v>712.75600000000009</v>
      </c>
      <c r="I2" s="145">
        <v>12300</v>
      </c>
      <c r="J2" s="146">
        <f>G2*I2</f>
        <v>7969908</v>
      </c>
      <c r="K2" s="147">
        <f>ROUND(J2*1.05,0)</f>
        <v>8368403</v>
      </c>
      <c r="L2" s="156">
        <f>MROUND((K2*0.025/12),500)</f>
        <v>17500</v>
      </c>
      <c r="M2" s="148">
        <f>H2*2600</f>
        <v>1853165.6000000003</v>
      </c>
      <c r="N2" s="4"/>
      <c r="O2" s="18"/>
      <c r="R2" s="9"/>
      <c r="S2" s="3"/>
      <c r="T2" s="3"/>
      <c r="U2" s="6"/>
      <c r="W2" s="11"/>
    </row>
    <row r="3" spans="1:23" ht="17.25" thickBot="1" x14ac:dyDescent="0.35">
      <c r="A3" s="21">
        <v>2</v>
      </c>
      <c r="B3" s="29">
        <v>102</v>
      </c>
      <c r="C3" s="22">
        <v>1</v>
      </c>
      <c r="D3" s="26" t="s">
        <v>14</v>
      </c>
      <c r="E3" s="28">
        <v>486.96</v>
      </c>
      <c r="F3" s="155">
        <v>162</v>
      </c>
      <c r="G3" s="28">
        <f t="shared" ref="G3:G66" si="0">E3+F3</f>
        <v>648.96</v>
      </c>
      <c r="H3" s="22">
        <f t="shared" ref="H3:H66" si="1">G3*1.1</f>
        <v>713.85600000000011</v>
      </c>
      <c r="I3" s="145">
        <f>I2</f>
        <v>12300</v>
      </c>
      <c r="J3" s="146">
        <f t="shared" ref="J3:J66" si="2">G3*I3</f>
        <v>7982208</v>
      </c>
      <c r="K3" s="147">
        <f t="shared" ref="K3:K66" si="3">ROUND(J3*1.05,0)</f>
        <v>8381318</v>
      </c>
      <c r="L3" s="156">
        <f t="shared" ref="L3:L66" si="4">MROUND((K3*0.025/12),500)</f>
        <v>17500</v>
      </c>
      <c r="M3" s="148">
        <f t="shared" ref="M3:M66" si="5">H3*2600</f>
        <v>1856025.6000000003</v>
      </c>
      <c r="N3" s="4"/>
      <c r="P3" s="14"/>
      <c r="R3" s="9"/>
      <c r="S3" s="3"/>
      <c r="T3" s="10"/>
      <c r="U3" s="12"/>
      <c r="W3" s="11"/>
    </row>
    <row r="4" spans="1:23" ht="16.5" x14ac:dyDescent="0.3">
      <c r="A4" s="21">
        <v>3</v>
      </c>
      <c r="B4" s="29">
        <v>103</v>
      </c>
      <c r="C4" s="22">
        <v>1</v>
      </c>
      <c r="D4" s="26" t="s">
        <v>14</v>
      </c>
      <c r="E4" s="28">
        <v>419.37</v>
      </c>
      <c r="F4" s="155">
        <v>143</v>
      </c>
      <c r="G4" s="28">
        <f t="shared" si="0"/>
        <v>562.37</v>
      </c>
      <c r="H4" s="22">
        <f t="shared" si="1"/>
        <v>618.60700000000008</v>
      </c>
      <c r="I4" s="145">
        <f>I3</f>
        <v>12300</v>
      </c>
      <c r="J4" s="146">
        <f t="shared" si="2"/>
        <v>6917151</v>
      </c>
      <c r="K4" s="147">
        <f t="shared" si="3"/>
        <v>7263009</v>
      </c>
      <c r="L4" s="156">
        <f t="shared" si="4"/>
        <v>15000</v>
      </c>
      <c r="M4" s="148">
        <f t="shared" si="5"/>
        <v>1608378.2000000002</v>
      </c>
      <c r="N4" s="4"/>
      <c r="P4" s="14"/>
      <c r="R4" s="9"/>
      <c r="S4" s="3"/>
      <c r="T4" s="10"/>
      <c r="U4" s="12"/>
      <c r="W4" s="46"/>
    </row>
    <row r="5" spans="1:23" s="41" customFormat="1" ht="16.5" x14ac:dyDescent="0.3">
      <c r="A5" s="21">
        <v>4</v>
      </c>
      <c r="B5" s="29">
        <v>104</v>
      </c>
      <c r="C5" s="22">
        <v>1</v>
      </c>
      <c r="D5" s="26" t="s">
        <v>14</v>
      </c>
      <c r="E5" s="28">
        <v>486.96</v>
      </c>
      <c r="F5" s="155">
        <v>162</v>
      </c>
      <c r="G5" s="28">
        <f t="shared" si="0"/>
        <v>648.96</v>
      </c>
      <c r="H5" s="22">
        <f t="shared" si="1"/>
        <v>713.85600000000011</v>
      </c>
      <c r="I5" s="145">
        <f>I4</f>
        <v>12300</v>
      </c>
      <c r="J5" s="146">
        <f t="shared" si="2"/>
        <v>7982208</v>
      </c>
      <c r="K5" s="147">
        <f t="shared" si="3"/>
        <v>8381318</v>
      </c>
      <c r="L5" s="156">
        <f t="shared" si="4"/>
        <v>17500</v>
      </c>
      <c r="M5" s="148">
        <f t="shared" si="5"/>
        <v>1856025.6000000003</v>
      </c>
      <c r="N5" s="42"/>
      <c r="O5" s="43"/>
      <c r="P5" s="44"/>
      <c r="R5" s="10"/>
      <c r="S5" s="10"/>
    </row>
    <row r="6" spans="1:23" s="41" customFormat="1" ht="16.5" x14ac:dyDescent="0.3">
      <c r="A6" s="21">
        <v>5</v>
      </c>
      <c r="B6" s="29">
        <v>105</v>
      </c>
      <c r="C6" s="22">
        <v>1</v>
      </c>
      <c r="D6" s="26" t="s">
        <v>14</v>
      </c>
      <c r="E6" s="28">
        <v>486.96</v>
      </c>
      <c r="F6" s="155">
        <v>161</v>
      </c>
      <c r="G6" s="28">
        <f t="shared" si="0"/>
        <v>647.96</v>
      </c>
      <c r="H6" s="22">
        <f t="shared" si="1"/>
        <v>712.75600000000009</v>
      </c>
      <c r="I6" s="145">
        <f>I5</f>
        <v>12300</v>
      </c>
      <c r="J6" s="146">
        <f t="shared" si="2"/>
        <v>7969908</v>
      </c>
      <c r="K6" s="147">
        <f t="shared" si="3"/>
        <v>8368403</v>
      </c>
      <c r="L6" s="156">
        <f t="shared" si="4"/>
        <v>17500</v>
      </c>
      <c r="M6" s="148">
        <f t="shared" si="5"/>
        <v>1853165.6000000003</v>
      </c>
      <c r="N6" s="42"/>
      <c r="O6" s="43"/>
      <c r="P6" s="44"/>
      <c r="R6" s="10"/>
      <c r="S6" s="10"/>
    </row>
    <row r="7" spans="1:23" ht="16.5" x14ac:dyDescent="0.3">
      <c r="A7" s="21">
        <v>6</v>
      </c>
      <c r="B7" s="29">
        <v>201</v>
      </c>
      <c r="C7" s="22">
        <v>2</v>
      </c>
      <c r="D7" s="26" t="s">
        <v>14</v>
      </c>
      <c r="E7" s="28">
        <v>486.96</v>
      </c>
      <c r="F7" s="154">
        <v>161</v>
      </c>
      <c r="G7" s="28">
        <f t="shared" si="0"/>
        <v>647.96</v>
      </c>
      <c r="H7" s="22">
        <f t="shared" si="1"/>
        <v>712.75600000000009</v>
      </c>
      <c r="I7" s="145">
        <f>I6</f>
        <v>12300</v>
      </c>
      <c r="J7" s="146">
        <f t="shared" si="2"/>
        <v>7969908</v>
      </c>
      <c r="K7" s="147">
        <f t="shared" si="3"/>
        <v>8368403</v>
      </c>
      <c r="L7" s="156">
        <f t="shared" si="4"/>
        <v>17500</v>
      </c>
      <c r="M7" s="148">
        <f t="shared" si="5"/>
        <v>1853165.6000000003</v>
      </c>
      <c r="N7" s="4"/>
      <c r="O7" s="13"/>
      <c r="P7" s="14"/>
      <c r="R7" s="3"/>
      <c r="S7" s="3"/>
    </row>
    <row r="8" spans="1:23" ht="16.5" x14ac:dyDescent="0.3">
      <c r="A8" s="21">
        <v>7</v>
      </c>
      <c r="B8" s="29">
        <v>202</v>
      </c>
      <c r="C8" s="22">
        <v>2</v>
      </c>
      <c r="D8" s="26" t="s">
        <v>14</v>
      </c>
      <c r="E8" s="28">
        <v>486.96</v>
      </c>
      <c r="F8" s="155">
        <v>161</v>
      </c>
      <c r="G8" s="28">
        <f t="shared" si="0"/>
        <v>647.96</v>
      </c>
      <c r="H8" s="22">
        <f t="shared" si="1"/>
        <v>712.75600000000009</v>
      </c>
      <c r="I8" s="145">
        <f>I7</f>
        <v>12300</v>
      </c>
      <c r="J8" s="146">
        <f t="shared" si="2"/>
        <v>7969908</v>
      </c>
      <c r="K8" s="147">
        <f t="shared" si="3"/>
        <v>8368403</v>
      </c>
      <c r="L8" s="156">
        <f t="shared" si="4"/>
        <v>17500</v>
      </c>
      <c r="M8" s="148">
        <f t="shared" si="5"/>
        <v>1853165.6000000003</v>
      </c>
      <c r="N8" s="4"/>
      <c r="O8" s="13"/>
      <c r="P8" s="14"/>
      <c r="R8" s="3"/>
      <c r="S8" s="3"/>
    </row>
    <row r="9" spans="1:23" ht="16.5" x14ac:dyDescent="0.3">
      <c r="A9" s="21">
        <v>8</v>
      </c>
      <c r="B9" s="29">
        <v>203</v>
      </c>
      <c r="C9" s="22">
        <v>2</v>
      </c>
      <c r="D9" s="26" t="s">
        <v>14</v>
      </c>
      <c r="E9" s="28">
        <v>419.37</v>
      </c>
      <c r="F9" s="155">
        <v>142</v>
      </c>
      <c r="G9" s="28">
        <f t="shared" si="0"/>
        <v>561.37</v>
      </c>
      <c r="H9" s="22">
        <f t="shared" si="1"/>
        <v>617.50700000000006</v>
      </c>
      <c r="I9" s="145">
        <f>I8</f>
        <v>12300</v>
      </c>
      <c r="J9" s="146">
        <f t="shared" si="2"/>
        <v>6904851</v>
      </c>
      <c r="K9" s="147">
        <f t="shared" si="3"/>
        <v>7250094</v>
      </c>
      <c r="L9" s="156">
        <f t="shared" si="4"/>
        <v>15000</v>
      </c>
      <c r="M9" s="148">
        <f t="shared" si="5"/>
        <v>1605518.2000000002</v>
      </c>
      <c r="N9" s="4"/>
      <c r="O9" s="13"/>
      <c r="P9" s="14"/>
      <c r="R9" s="3"/>
      <c r="S9" s="3"/>
    </row>
    <row r="10" spans="1:23" ht="16.5" x14ac:dyDescent="0.3">
      <c r="A10" s="21">
        <v>9</v>
      </c>
      <c r="B10" s="29">
        <v>204</v>
      </c>
      <c r="C10" s="22">
        <v>2</v>
      </c>
      <c r="D10" s="26" t="s">
        <v>14</v>
      </c>
      <c r="E10" s="28">
        <v>486.96</v>
      </c>
      <c r="F10" s="155">
        <v>161</v>
      </c>
      <c r="G10" s="28">
        <f t="shared" si="0"/>
        <v>647.96</v>
      </c>
      <c r="H10" s="22">
        <f t="shared" si="1"/>
        <v>712.75600000000009</v>
      </c>
      <c r="I10" s="145">
        <f>I9</f>
        <v>12300</v>
      </c>
      <c r="J10" s="146">
        <f t="shared" si="2"/>
        <v>7969908</v>
      </c>
      <c r="K10" s="147">
        <f t="shared" si="3"/>
        <v>8368403</v>
      </c>
      <c r="L10" s="156">
        <f t="shared" si="4"/>
        <v>17500</v>
      </c>
      <c r="M10" s="148">
        <f t="shared" si="5"/>
        <v>1853165.6000000003</v>
      </c>
      <c r="N10" s="4"/>
      <c r="O10" s="13"/>
      <c r="P10" s="14"/>
      <c r="R10" s="3"/>
      <c r="S10" s="3"/>
    </row>
    <row r="11" spans="1:23" ht="16.5" x14ac:dyDescent="0.3">
      <c r="A11" s="21">
        <v>10</v>
      </c>
      <c r="B11" s="29">
        <v>205</v>
      </c>
      <c r="C11" s="22">
        <v>2</v>
      </c>
      <c r="D11" s="26" t="s">
        <v>14</v>
      </c>
      <c r="E11" s="28">
        <v>486.96</v>
      </c>
      <c r="F11" s="155">
        <v>161</v>
      </c>
      <c r="G11" s="28">
        <f t="shared" si="0"/>
        <v>647.96</v>
      </c>
      <c r="H11" s="22">
        <f t="shared" si="1"/>
        <v>712.75600000000009</v>
      </c>
      <c r="I11" s="145">
        <f>I10</f>
        <v>12300</v>
      </c>
      <c r="J11" s="146">
        <f t="shared" si="2"/>
        <v>7969908</v>
      </c>
      <c r="K11" s="147">
        <f t="shared" si="3"/>
        <v>8368403</v>
      </c>
      <c r="L11" s="156">
        <f t="shared" si="4"/>
        <v>17500</v>
      </c>
      <c r="M11" s="148">
        <f t="shared" si="5"/>
        <v>1853165.6000000003</v>
      </c>
      <c r="N11" s="4"/>
      <c r="O11" s="13"/>
      <c r="P11" s="14"/>
      <c r="R11" s="3"/>
      <c r="S11" s="3"/>
    </row>
    <row r="12" spans="1:23" ht="16.5" x14ac:dyDescent="0.3">
      <c r="A12" s="21">
        <v>11</v>
      </c>
      <c r="B12" s="29">
        <v>301</v>
      </c>
      <c r="C12" s="22">
        <v>3</v>
      </c>
      <c r="D12" s="26" t="s">
        <v>14</v>
      </c>
      <c r="E12" s="28">
        <v>486.96</v>
      </c>
      <c r="F12" s="154">
        <v>161</v>
      </c>
      <c r="G12" s="28">
        <f t="shared" si="0"/>
        <v>647.96</v>
      </c>
      <c r="H12" s="22">
        <f t="shared" si="1"/>
        <v>712.75600000000009</v>
      </c>
      <c r="I12" s="145">
        <f>I11</f>
        <v>12300</v>
      </c>
      <c r="J12" s="146">
        <f t="shared" si="2"/>
        <v>7969908</v>
      </c>
      <c r="K12" s="147">
        <f t="shared" si="3"/>
        <v>8368403</v>
      </c>
      <c r="L12" s="156">
        <f t="shared" si="4"/>
        <v>17500</v>
      </c>
      <c r="M12" s="148">
        <f t="shared" si="5"/>
        <v>1853165.6000000003</v>
      </c>
      <c r="N12" s="4"/>
      <c r="O12" s="13"/>
      <c r="P12" s="14"/>
      <c r="R12" s="3"/>
      <c r="S12" s="3"/>
    </row>
    <row r="13" spans="1:23" ht="16.5" x14ac:dyDescent="0.3">
      <c r="A13" s="21">
        <v>12</v>
      </c>
      <c r="B13" s="29">
        <v>302</v>
      </c>
      <c r="C13" s="22">
        <v>3</v>
      </c>
      <c r="D13" s="26" t="s">
        <v>14</v>
      </c>
      <c r="E13" s="28">
        <v>486.96</v>
      </c>
      <c r="F13" s="155">
        <v>161</v>
      </c>
      <c r="G13" s="28">
        <f t="shared" si="0"/>
        <v>647.96</v>
      </c>
      <c r="H13" s="22">
        <f t="shared" si="1"/>
        <v>712.75600000000009</v>
      </c>
      <c r="I13" s="145">
        <f>I12</f>
        <v>12300</v>
      </c>
      <c r="J13" s="146">
        <f t="shared" si="2"/>
        <v>7969908</v>
      </c>
      <c r="K13" s="147">
        <f t="shared" si="3"/>
        <v>8368403</v>
      </c>
      <c r="L13" s="156">
        <f t="shared" si="4"/>
        <v>17500</v>
      </c>
      <c r="M13" s="148">
        <f t="shared" si="5"/>
        <v>1853165.6000000003</v>
      </c>
      <c r="N13" s="4"/>
      <c r="O13" s="13"/>
      <c r="P13" s="14"/>
      <c r="R13" s="3"/>
      <c r="S13" s="3"/>
    </row>
    <row r="14" spans="1:23" s="41" customFormat="1" ht="16.5" x14ac:dyDescent="0.3">
      <c r="A14" s="21">
        <v>13</v>
      </c>
      <c r="B14" s="29">
        <v>303</v>
      </c>
      <c r="C14" s="22">
        <v>3</v>
      </c>
      <c r="D14" s="26" t="s">
        <v>35</v>
      </c>
      <c r="E14" s="28">
        <v>288.48</v>
      </c>
      <c r="F14" s="155">
        <v>108</v>
      </c>
      <c r="G14" s="28">
        <f t="shared" si="0"/>
        <v>396.48</v>
      </c>
      <c r="H14" s="22">
        <f t="shared" si="1"/>
        <v>436.12800000000004</v>
      </c>
      <c r="I14" s="145">
        <f>I13</f>
        <v>12300</v>
      </c>
      <c r="J14" s="146">
        <f t="shared" si="2"/>
        <v>4876704</v>
      </c>
      <c r="K14" s="147">
        <f t="shared" si="3"/>
        <v>5120539</v>
      </c>
      <c r="L14" s="156">
        <f t="shared" si="4"/>
        <v>10500</v>
      </c>
      <c r="M14" s="148">
        <f t="shared" si="5"/>
        <v>1133932.8</v>
      </c>
      <c r="N14" s="42"/>
      <c r="O14" s="43"/>
      <c r="P14" s="44"/>
      <c r="R14" s="10"/>
      <c r="S14" s="10"/>
    </row>
    <row r="15" spans="1:23" ht="16.5" x14ac:dyDescent="0.25">
      <c r="A15" s="21">
        <v>14</v>
      </c>
      <c r="B15" s="26">
        <v>304</v>
      </c>
      <c r="C15" s="22">
        <v>3</v>
      </c>
      <c r="D15" s="26" t="s">
        <v>14</v>
      </c>
      <c r="E15" s="28">
        <v>486.96</v>
      </c>
      <c r="F15" s="155">
        <v>161</v>
      </c>
      <c r="G15" s="28">
        <f t="shared" si="0"/>
        <v>647.96</v>
      </c>
      <c r="H15" s="22">
        <f t="shared" si="1"/>
        <v>712.75600000000009</v>
      </c>
      <c r="I15" s="145">
        <f>I14</f>
        <v>12300</v>
      </c>
      <c r="J15" s="146">
        <f t="shared" si="2"/>
        <v>7969908</v>
      </c>
      <c r="K15" s="147">
        <f t="shared" si="3"/>
        <v>8368403</v>
      </c>
      <c r="L15" s="156">
        <f t="shared" si="4"/>
        <v>17500</v>
      </c>
      <c r="M15" s="148">
        <f t="shared" si="5"/>
        <v>1853165.6000000003</v>
      </c>
      <c r="P15" s="15"/>
      <c r="S15" s="16"/>
    </row>
    <row r="16" spans="1:23" ht="15.75" customHeight="1" x14ac:dyDescent="0.25">
      <c r="A16" s="21">
        <v>15</v>
      </c>
      <c r="B16" s="26">
        <v>305</v>
      </c>
      <c r="C16" s="22">
        <v>3</v>
      </c>
      <c r="D16" s="26" t="s">
        <v>14</v>
      </c>
      <c r="E16" s="28">
        <v>486.96</v>
      </c>
      <c r="F16" s="155">
        <v>161</v>
      </c>
      <c r="G16" s="28">
        <f t="shared" si="0"/>
        <v>647.96</v>
      </c>
      <c r="H16" s="22">
        <f t="shared" si="1"/>
        <v>712.75600000000009</v>
      </c>
      <c r="I16" s="145">
        <f>I15</f>
        <v>12300</v>
      </c>
      <c r="J16" s="146">
        <f t="shared" si="2"/>
        <v>7969908</v>
      </c>
      <c r="K16" s="147">
        <f t="shared" si="3"/>
        <v>8368403</v>
      </c>
      <c r="L16" s="156">
        <f t="shared" si="4"/>
        <v>17500</v>
      </c>
      <c r="M16" s="148">
        <f t="shared" si="5"/>
        <v>1853165.6000000003</v>
      </c>
      <c r="P16" s="15"/>
      <c r="S16" s="16"/>
    </row>
    <row r="17" spans="1:19" ht="16.5" x14ac:dyDescent="0.25">
      <c r="A17" s="21">
        <v>16</v>
      </c>
      <c r="B17" s="26">
        <v>401</v>
      </c>
      <c r="C17" s="26">
        <v>4</v>
      </c>
      <c r="D17" s="26" t="s">
        <v>14</v>
      </c>
      <c r="E17" s="28">
        <v>486.96</v>
      </c>
      <c r="F17" s="154">
        <v>161</v>
      </c>
      <c r="G17" s="28">
        <f t="shared" si="0"/>
        <v>647.96</v>
      </c>
      <c r="H17" s="22">
        <f t="shared" si="1"/>
        <v>712.75600000000009</v>
      </c>
      <c r="I17" s="145">
        <f>I16</f>
        <v>12300</v>
      </c>
      <c r="J17" s="146">
        <f t="shared" si="2"/>
        <v>7969908</v>
      </c>
      <c r="K17" s="147">
        <f t="shared" si="3"/>
        <v>8368403</v>
      </c>
      <c r="L17" s="156">
        <f t="shared" si="4"/>
        <v>17500</v>
      </c>
      <c r="M17" s="148">
        <f t="shared" si="5"/>
        <v>1853165.6000000003</v>
      </c>
      <c r="S17" s="16"/>
    </row>
    <row r="18" spans="1:19" ht="16.5" x14ac:dyDescent="0.25">
      <c r="A18" s="21">
        <v>17</v>
      </c>
      <c r="B18" s="26">
        <v>402</v>
      </c>
      <c r="C18" s="26">
        <v>4</v>
      </c>
      <c r="D18" s="26" t="s">
        <v>14</v>
      </c>
      <c r="E18" s="28">
        <v>486.96</v>
      </c>
      <c r="F18" s="155">
        <v>161</v>
      </c>
      <c r="G18" s="28">
        <f t="shared" si="0"/>
        <v>647.96</v>
      </c>
      <c r="H18" s="22">
        <f t="shared" si="1"/>
        <v>712.75600000000009</v>
      </c>
      <c r="I18" s="145">
        <f>I17</f>
        <v>12300</v>
      </c>
      <c r="J18" s="146">
        <f t="shared" si="2"/>
        <v>7969908</v>
      </c>
      <c r="K18" s="147">
        <f t="shared" si="3"/>
        <v>8368403</v>
      </c>
      <c r="L18" s="156">
        <f t="shared" si="4"/>
        <v>17500</v>
      </c>
      <c r="M18" s="148">
        <f t="shared" si="5"/>
        <v>1853165.6000000003</v>
      </c>
      <c r="S18" s="16"/>
    </row>
    <row r="19" spans="1:19" ht="16.5" x14ac:dyDescent="0.25">
      <c r="A19" s="21">
        <v>18</v>
      </c>
      <c r="B19" s="26">
        <v>403</v>
      </c>
      <c r="C19" s="26">
        <v>4</v>
      </c>
      <c r="D19" s="26" t="s">
        <v>14</v>
      </c>
      <c r="E19" s="28">
        <v>419.37</v>
      </c>
      <c r="F19" s="155">
        <v>142</v>
      </c>
      <c r="G19" s="28">
        <f t="shared" si="0"/>
        <v>561.37</v>
      </c>
      <c r="H19" s="22">
        <f t="shared" si="1"/>
        <v>617.50700000000006</v>
      </c>
      <c r="I19" s="145">
        <f>I18</f>
        <v>12300</v>
      </c>
      <c r="J19" s="146">
        <f t="shared" si="2"/>
        <v>6904851</v>
      </c>
      <c r="K19" s="147">
        <f t="shared" si="3"/>
        <v>7250094</v>
      </c>
      <c r="L19" s="156">
        <f t="shared" si="4"/>
        <v>15000</v>
      </c>
      <c r="M19" s="148">
        <f t="shared" si="5"/>
        <v>1605518.2000000002</v>
      </c>
      <c r="S19" s="16"/>
    </row>
    <row r="20" spans="1:19" ht="16.5" x14ac:dyDescent="0.25">
      <c r="A20" s="21">
        <v>19</v>
      </c>
      <c r="B20" s="26">
        <v>404</v>
      </c>
      <c r="C20" s="26">
        <v>4</v>
      </c>
      <c r="D20" s="26" t="s">
        <v>14</v>
      </c>
      <c r="E20" s="28">
        <v>486.96</v>
      </c>
      <c r="F20" s="155">
        <v>161</v>
      </c>
      <c r="G20" s="28">
        <f t="shared" si="0"/>
        <v>647.96</v>
      </c>
      <c r="H20" s="22">
        <f t="shared" si="1"/>
        <v>712.75600000000009</v>
      </c>
      <c r="I20" s="145">
        <f>I19</f>
        <v>12300</v>
      </c>
      <c r="J20" s="146">
        <f t="shared" si="2"/>
        <v>7969908</v>
      </c>
      <c r="K20" s="147">
        <f t="shared" si="3"/>
        <v>8368403</v>
      </c>
      <c r="L20" s="156">
        <f t="shared" si="4"/>
        <v>17500</v>
      </c>
      <c r="M20" s="148">
        <f t="shared" si="5"/>
        <v>1853165.6000000003</v>
      </c>
      <c r="S20" s="16"/>
    </row>
    <row r="21" spans="1:19" x14ac:dyDescent="0.25">
      <c r="A21" s="21">
        <v>20</v>
      </c>
      <c r="B21" s="26">
        <v>405</v>
      </c>
      <c r="C21" s="26">
        <v>4</v>
      </c>
      <c r="D21" s="26" t="s">
        <v>14</v>
      </c>
      <c r="E21" s="28">
        <v>486.96</v>
      </c>
      <c r="F21" s="155">
        <v>161</v>
      </c>
      <c r="G21" s="28">
        <f t="shared" si="0"/>
        <v>647.96</v>
      </c>
      <c r="H21" s="22">
        <f t="shared" si="1"/>
        <v>712.75600000000009</v>
      </c>
      <c r="I21" s="145">
        <f>I20</f>
        <v>12300</v>
      </c>
      <c r="J21" s="146">
        <f t="shared" si="2"/>
        <v>7969908</v>
      </c>
      <c r="K21" s="147">
        <f t="shared" si="3"/>
        <v>8368403</v>
      </c>
      <c r="L21" s="156">
        <f t="shared" si="4"/>
        <v>17500</v>
      </c>
      <c r="M21" s="148">
        <f t="shared" si="5"/>
        <v>1853165.6000000003</v>
      </c>
    </row>
    <row r="22" spans="1:19" x14ac:dyDescent="0.25">
      <c r="A22" s="21">
        <v>21</v>
      </c>
      <c r="B22" s="26">
        <v>501</v>
      </c>
      <c r="C22" s="26">
        <v>5</v>
      </c>
      <c r="D22" s="26" t="s">
        <v>14</v>
      </c>
      <c r="E22" s="28">
        <v>486.96</v>
      </c>
      <c r="F22" s="154">
        <v>161</v>
      </c>
      <c r="G22" s="28">
        <f t="shared" si="0"/>
        <v>647.96</v>
      </c>
      <c r="H22" s="22">
        <f t="shared" si="1"/>
        <v>712.75600000000009</v>
      </c>
      <c r="I22" s="145">
        <f>I21</f>
        <v>12300</v>
      </c>
      <c r="J22" s="146">
        <f t="shared" si="2"/>
        <v>7969908</v>
      </c>
      <c r="K22" s="147">
        <f t="shared" si="3"/>
        <v>8368403</v>
      </c>
      <c r="L22" s="156">
        <f t="shared" si="4"/>
        <v>17500</v>
      </c>
      <c r="M22" s="148">
        <f t="shared" si="5"/>
        <v>1853165.6000000003</v>
      </c>
    </row>
    <row r="23" spans="1:19" x14ac:dyDescent="0.25">
      <c r="A23" s="21">
        <v>22</v>
      </c>
      <c r="B23" s="26">
        <v>502</v>
      </c>
      <c r="C23" s="26">
        <v>5</v>
      </c>
      <c r="D23" s="26" t="s">
        <v>14</v>
      </c>
      <c r="E23" s="28">
        <v>486.96</v>
      </c>
      <c r="F23" s="155">
        <v>161</v>
      </c>
      <c r="G23" s="28">
        <f t="shared" si="0"/>
        <v>647.96</v>
      </c>
      <c r="H23" s="22">
        <f t="shared" si="1"/>
        <v>712.75600000000009</v>
      </c>
      <c r="I23" s="145">
        <f>I22</f>
        <v>12300</v>
      </c>
      <c r="J23" s="146">
        <f t="shared" si="2"/>
        <v>7969908</v>
      </c>
      <c r="K23" s="147">
        <f t="shared" si="3"/>
        <v>8368403</v>
      </c>
      <c r="L23" s="156">
        <f t="shared" si="4"/>
        <v>17500</v>
      </c>
      <c r="M23" s="148">
        <f t="shared" si="5"/>
        <v>1853165.6000000003</v>
      </c>
    </row>
    <row r="24" spans="1:19" ht="16.5" x14ac:dyDescent="0.3">
      <c r="A24" s="21">
        <v>23</v>
      </c>
      <c r="B24" s="26">
        <v>503</v>
      </c>
      <c r="C24" s="26">
        <v>5</v>
      </c>
      <c r="D24" s="26" t="s">
        <v>14</v>
      </c>
      <c r="E24" s="28">
        <v>419.37</v>
      </c>
      <c r="F24" s="155">
        <v>142</v>
      </c>
      <c r="G24" s="28">
        <f t="shared" si="0"/>
        <v>561.37</v>
      </c>
      <c r="H24" s="22">
        <f t="shared" si="1"/>
        <v>617.50700000000006</v>
      </c>
      <c r="I24" s="145">
        <f>I23</f>
        <v>12300</v>
      </c>
      <c r="J24" s="146">
        <f t="shared" si="2"/>
        <v>6904851</v>
      </c>
      <c r="K24" s="147">
        <f t="shared" si="3"/>
        <v>7250094</v>
      </c>
      <c r="L24" s="156">
        <f t="shared" si="4"/>
        <v>15000</v>
      </c>
      <c r="M24" s="148">
        <f t="shared" si="5"/>
        <v>1605518.2000000002</v>
      </c>
      <c r="N24" s="4"/>
      <c r="R24" s="2"/>
    </row>
    <row r="25" spans="1:19" ht="16.5" x14ac:dyDescent="0.3">
      <c r="A25" s="21">
        <v>24</v>
      </c>
      <c r="B25" s="26">
        <v>504</v>
      </c>
      <c r="C25" s="26">
        <v>5</v>
      </c>
      <c r="D25" s="26" t="s">
        <v>14</v>
      </c>
      <c r="E25" s="28">
        <v>486.96</v>
      </c>
      <c r="F25" s="155">
        <v>161</v>
      </c>
      <c r="G25" s="28">
        <f t="shared" si="0"/>
        <v>647.96</v>
      </c>
      <c r="H25" s="22">
        <f t="shared" si="1"/>
        <v>712.75600000000009</v>
      </c>
      <c r="I25" s="145">
        <f>I24</f>
        <v>12300</v>
      </c>
      <c r="J25" s="146">
        <f t="shared" si="2"/>
        <v>7969908</v>
      </c>
      <c r="K25" s="147">
        <f t="shared" si="3"/>
        <v>8368403</v>
      </c>
      <c r="L25" s="156">
        <f t="shared" si="4"/>
        <v>17500</v>
      </c>
      <c r="M25" s="148">
        <f t="shared" si="5"/>
        <v>1853165.6000000003</v>
      </c>
      <c r="N25" s="4"/>
      <c r="R25" s="2"/>
    </row>
    <row r="26" spans="1:19" ht="16.5" x14ac:dyDescent="0.3">
      <c r="A26" s="21">
        <v>25</v>
      </c>
      <c r="B26" s="26">
        <v>505</v>
      </c>
      <c r="C26" s="26">
        <v>5</v>
      </c>
      <c r="D26" s="26" t="s">
        <v>14</v>
      </c>
      <c r="E26" s="28">
        <v>486.96</v>
      </c>
      <c r="F26" s="155">
        <v>161</v>
      </c>
      <c r="G26" s="28">
        <f t="shared" si="0"/>
        <v>647.96</v>
      </c>
      <c r="H26" s="22">
        <f t="shared" si="1"/>
        <v>712.75600000000009</v>
      </c>
      <c r="I26" s="145">
        <f>I25</f>
        <v>12300</v>
      </c>
      <c r="J26" s="146">
        <f t="shared" si="2"/>
        <v>7969908</v>
      </c>
      <c r="K26" s="147">
        <f t="shared" si="3"/>
        <v>8368403</v>
      </c>
      <c r="L26" s="156">
        <f t="shared" si="4"/>
        <v>17500</v>
      </c>
      <c r="M26" s="148">
        <f t="shared" si="5"/>
        <v>1853165.6000000003</v>
      </c>
      <c r="N26" s="4"/>
      <c r="R26" s="2"/>
    </row>
    <row r="27" spans="1:19" ht="16.5" x14ac:dyDescent="0.3">
      <c r="A27" s="21">
        <v>26</v>
      </c>
      <c r="B27" s="26">
        <v>601</v>
      </c>
      <c r="C27" s="26">
        <v>6</v>
      </c>
      <c r="D27" s="26" t="s">
        <v>14</v>
      </c>
      <c r="E27" s="28">
        <v>486.96</v>
      </c>
      <c r="F27" s="154">
        <v>161</v>
      </c>
      <c r="G27" s="28">
        <f t="shared" si="0"/>
        <v>647.96</v>
      </c>
      <c r="H27" s="22">
        <f t="shared" si="1"/>
        <v>712.75600000000009</v>
      </c>
      <c r="I27" s="145">
        <f>I26</f>
        <v>12300</v>
      </c>
      <c r="J27" s="146">
        <f t="shared" si="2"/>
        <v>7969908</v>
      </c>
      <c r="K27" s="147">
        <f t="shared" si="3"/>
        <v>8368403</v>
      </c>
      <c r="L27" s="156">
        <f t="shared" si="4"/>
        <v>17500</v>
      </c>
      <c r="M27" s="148">
        <f t="shared" si="5"/>
        <v>1853165.6000000003</v>
      </c>
      <c r="N27" s="4"/>
      <c r="R27" s="2"/>
    </row>
    <row r="28" spans="1:19" ht="16.5" x14ac:dyDescent="0.3">
      <c r="A28" s="21">
        <v>27</v>
      </c>
      <c r="B28" s="26">
        <v>602</v>
      </c>
      <c r="C28" s="26">
        <v>6</v>
      </c>
      <c r="D28" s="26" t="s">
        <v>14</v>
      </c>
      <c r="E28" s="28">
        <v>486.96</v>
      </c>
      <c r="F28" s="155">
        <v>161</v>
      </c>
      <c r="G28" s="28">
        <f t="shared" si="0"/>
        <v>647.96</v>
      </c>
      <c r="H28" s="22">
        <f t="shared" si="1"/>
        <v>712.75600000000009</v>
      </c>
      <c r="I28" s="145">
        <f>I27</f>
        <v>12300</v>
      </c>
      <c r="J28" s="146">
        <f t="shared" si="2"/>
        <v>7969908</v>
      </c>
      <c r="K28" s="147">
        <f t="shared" si="3"/>
        <v>8368403</v>
      </c>
      <c r="L28" s="156">
        <f t="shared" si="4"/>
        <v>17500</v>
      </c>
      <c r="M28" s="148">
        <f t="shared" si="5"/>
        <v>1853165.6000000003</v>
      </c>
      <c r="N28" s="4"/>
      <c r="R28" s="2"/>
    </row>
    <row r="29" spans="1:19" ht="16.5" x14ac:dyDescent="0.3">
      <c r="A29" s="21">
        <v>28</v>
      </c>
      <c r="B29" s="26">
        <v>603</v>
      </c>
      <c r="C29" s="26">
        <v>6</v>
      </c>
      <c r="D29" s="26" t="s">
        <v>14</v>
      </c>
      <c r="E29" s="28">
        <v>419.37</v>
      </c>
      <c r="F29" s="155">
        <v>142</v>
      </c>
      <c r="G29" s="28">
        <f t="shared" si="0"/>
        <v>561.37</v>
      </c>
      <c r="H29" s="22">
        <f t="shared" si="1"/>
        <v>617.50700000000006</v>
      </c>
      <c r="I29" s="145">
        <f>I28</f>
        <v>12300</v>
      </c>
      <c r="J29" s="146">
        <f t="shared" si="2"/>
        <v>6904851</v>
      </c>
      <c r="K29" s="147">
        <f t="shared" si="3"/>
        <v>7250094</v>
      </c>
      <c r="L29" s="156">
        <f t="shared" si="4"/>
        <v>15000</v>
      </c>
      <c r="M29" s="148">
        <f t="shared" si="5"/>
        <v>1605518.2000000002</v>
      </c>
      <c r="N29" s="4"/>
      <c r="R29" s="2"/>
    </row>
    <row r="30" spans="1:19" ht="16.5" x14ac:dyDescent="0.3">
      <c r="A30" s="21">
        <v>29</v>
      </c>
      <c r="B30" s="26">
        <v>604</v>
      </c>
      <c r="C30" s="26">
        <v>6</v>
      </c>
      <c r="D30" s="26" t="s">
        <v>14</v>
      </c>
      <c r="E30" s="28">
        <v>486.96</v>
      </c>
      <c r="F30" s="155">
        <v>161</v>
      </c>
      <c r="G30" s="28">
        <f t="shared" si="0"/>
        <v>647.96</v>
      </c>
      <c r="H30" s="22">
        <f t="shared" si="1"/>
        <v>712.75600000000009</v>
      </c>
      <c r="I30" s="145">
        <f>I29</f>
        <v>12300</v>
      </c>
      <c r="J30" s="146">
        <f t="shared" si="2"/>
        <v>7969908</v>
      </c>
      <c r="K30" s="147">
        <f t="shared" si="3"/>
        <v>8368403</v>
      </c>
      <c r="L30" s="156">
        <f t="shared" si="4"/>
        <v>17500</v>
      </c>
      <c r="M30" s="148">
        <f t="shared" si="5"/>
        <v>1853165.6000000003</v>
      </c>
      <c r="N30" s="4"/>
      <c r="R30" s="2"/>
    </row>
    <row r="31" spans="1:19" ht="16.5" x14ac:dyDescent="0.3">
      <c r="A31" s="21">
        <v>30</v>
      </c>
      <c r="B31" s="26">
        <v>605</v>
      </c>
      <c r="C31" s="26">
        <v>6</v>
      </c>
      <c r="D31" s="26" t="s">
        <v>14</v>
      </c>
      <c r="E31" s="28">
        <v>486.96</v>
      </c>
      <c r="F31" s="155">
        <v>161</v>
      </c>
      <c r="G31" s="28">
        <f t="shared" si="0"/>
        <v>647.96</v>
      </c>
      <c r="H31" s="22">
        <f t="shared" si="1"/>
        <v>712.75600000000009</v>
      </c>
      <c r="I31" s="145">
        <f>I30</f>
        <v>12300</v>
      </c>
      <c r="J31" s="146">
        <f t="shared" si="2"/>
        <v>7969908</v>
      </c>
      <c r="K31" s="147">
        <f t="shared" si="3"/>
        <v>8368403</v>
      </c>
      <c r="L31" s="156">
        <f t="shared" si="4"/>
        <v>17500</v>
      </c>
      <c r="M31" s="148">
        <f t="shared" si="5"/>
        <v>1853165.6000000003</v>
      </c>
      <c r="N31" s="4"/>
      <c r="R31" s="2"/>
    </row>
    <row r="32" spans="1:19" ht="16.5" x14ac:dyDescent="0.3">
      <c r="A32" s="21">
        <v>31</v>
      </c>
      <c r="B32" s="26">
        <v>701</v>
      </c>
      <c r="C32" s="26">
        <v>7</v>
      </c>
      <c r="D32" s="26" t="s">
        <v>14</v>
      </c>
      <c r="E32" s="28">
        <v>486.96</v>
      </c>
      <c r="F32" s="154">
        <v>161</v>
      </c>
      <c r="G32" s="28">
        <f t="shared" si="0"/>
        <v>647.96</v>
      </c>
      <c r="H32" s="22">
        <f t="shared" si="1"/>
        <v>712.75600000000009</v>
      </c>
      <c r="I32" s="145">
        <f>I31+250</f>
        <v>12550</v>
      </c>
      <c r="J32" s="146">
        <f t="shared" si="2"/>
        <v>8131898</v>
      </c>
      <c r="K32" s="147">
        <f t="shared" si="3"/>
        <v>8538493</v>
      </c>
      <c r="L32" s="156">
        <f t="shared" si="4"/>
        <v>18000</v>
      </c>
      <c r="M32" s="148">
        <f t="shared" si="5"/>
        <v>1853165.6000000003</v>
      </c>
      <c r="N32" s="4"/>
      <c r="R32" s="2"/>
    </row>
    <row r="33" spans="1:22" ht="16.5" x14ac:dyDescent="0.3">
      <c r="A33" s="21">
        <v>32</v>
      </c>
      <c r="B33" s="26">
        <v>702</v>
      </c>
      <c r="C33" s="26">
        <v>7</v>
      </c>
      <c r="D33" s="26" t="s">
        <v>14</v>
      </c>
      <c r="E33" s="28">
        <v>486.96</v>
      </c>
      <c r="F33" s="155">
        <v>161</v>
      </c>
      <c r="G33" s="28">
        <f t="shared" si="0"/>
        <v>647.96</v>
      </c>
      <c r="H33" s="22">
        <f t="shared" si="1"/>
        <v>712.75600000000009</v>
      </c>
      <c r="I33" s="145">
        <f>I32</f>
        <v>12550</v>
      </c>
      <c r="J33" s="146">
        <f t="shared" si="2"/>
        <v>8131898</v>
      </c>
      <c r="K33" s="147">
        <f t="shared" si="3"/>
        <v>8538493</v>
      </c>
      <c r="L33" s="156">
        <f t="shared" si="4"/>
        <v>18000</v>
      </c>
      <c r="M33" s="148">
        <f t="shared" si="5"/>
        <v>1853165.6000000003</v>
      </c>
      <c r="N33" s="4"/>
      <c r="R33" s="2"/>
    </row>
    <row r="34" spans="1:22" ht="16.5" x14ac:dyDescent="0.3">
      <c r="A34" s="21">
        <v>33</v>
      </c>
      <c r="B34" s="26">
        <v>703</v>
      </c>
      <c r="C34" s="26">
        <v>7</v>
      </c>
      <c r="D34" s="26" t="s">
        <v>14</v>
      </c>
      <c r="E34" s="28">
        <v>419.37</v>
      </c>
      <c r="F34" s="155">
        <v>142</v>
      </c>
      <c r="G34" s="28">
        <f t="shared" si="0"/>
        <v>561.37</v>
      </c>
      <c r="H34" s="22">
        <f t="shared" si="1"/>
        <v>617.50700000000006</v>
      </c>
      <c r="I34" s="145">
        <f>I33</f>
        <v>12550</v>
      </c>
      <c r="J34" s="146">
        <f t="shared" si="2"/>
        <v>7045193.5</v>
      </c>
      <c r="K34" s="147">
        <f t="shared" si="3"/>
        <v>7397453</v>
      </c>
      <c r="L34" s="156">
        <f t="shared" si="4"/>
        <v>15500</v>
      </c>
      <c r="M34" s="148">
        <f t="shared" si="5"/>
        <v>1605518.2000000002</v>
      </c>
      <c r="N34" s="4"/>
      <c r="R34" s="2"/>
    </row>
    <row r="35" spans="1:22" s="20" customFormat="1" ht="16.5" x14ac:dyDescent="0.2">
      <c r="A35" s="21">
        <v>34</v>
      </c>
      <c r="B35" s="26">
        <v>704</v>
      </c>
      <c r="C35" s="26">
        <v>7</v>
      </c>
      <c r="D35" s="26" t="s">
        <v>14</v>
      </c>
      <c r="E35" s="28">
        <v>486.96</v>
      </c>
      <c r="F35" s="155">
        <v>161</v>
      </c>
      <c r="G35" s="28">
        <f t="shared" si="0"/>
        <v>647.96</v>
      </c>
      <c r="H35" s="22">
        <f t="shared" si="1"/>
        <v>712.75600000000009</v>
      </c>
      <c r="I35" s="145">
        <f>I34</f>
        <v>12550</v>
      </c>
      <c r="J35" s="146">
        <f t="shared" si="2"/>
        <v>8131898</v>
      </c>
      <c r="K35" s="147">
        <f t="shared" si="3"/>
        <v>8538493</v>
      </c>
      <c r="L35" s="156">
        <f t="shared" si="4"/>
        <v>18000</v>
      </c>
      <c r="M35" s="148">
        <f t="shared" si="5"/>
        <v>1853165.6000000003</v>
      </c>
      <c r="N35" s="51"/>
      <c r="R35" s="104"/>
      <c r="U35" s="51"/>
      <c r="V35" s="51"/>
    </row>
    <row r="36" spans="1:22" ht="16.5" x14ac:dyDescent="0.3">
      <c r="A36" s="21">
        <v>35</v>
      </c>
      <c r="B36" s="29">
        <v>705</v>
      </c>
      <c r="C36" s="22">
        <v>7</v>
      </c>
      <c r="D36" s="26" t="s">
        <v>14</v>
      </c>
      <c r="E36" s="28">
        <v>486.96</v>
      </c>
      <c r="F36" s="155">
        <v>161</v>
      </c>
      <c r="G36" s="28">
        <f t="shared" si="0"/>
        <v>647.96</v>
      </c>
      <c r="H36" s="22">
        <f t="shared" si="1"/>
        <v>712.75600000000009</v>
      </c>
      <c r="I36" s="145">
        <f>I35</f>
        <v>12550</v>
      </c>
      <c r="J36" s="146">
        <f t="shared" si="2"/>
        <v>8131898</v>
      </c>
      <c r="K36" s="147">
        <f t="shared" si="3"/>
        <v>8538493</v>
      </c>
      <c r="L36" s="156">
        <f t="shared" si="4"/>
        <v>18000</v>
      </c>
      <c r="M36" s="148">
        <f t="shared" si="5"/>
        <v>1853165.6000000003</v>
      </c>
      <c r="N36" s="4"/>
      <c r="R36" s="2"/>
    </row>
    <row r="37" spans="1:22" ht="16.5" x14ac:dyDescent="0.3">
      <c r="A37" s="21">
        <v>36</v>
      </c>
      <c r="B37" s="29">
        <v>801</v>
      </c>
      <c r="C37" s="22">
        <v>8</v>
      </c>
      <c r="D37" s="26" t="s">
        <v>14</v>
      </c>
      <c r="E37" s="28">
        <v>486.96</v>
      </c>
      <c r="F37" s="154">
        <v>161</v>
      </c>
      <c r="G37" s="28">
        <f t="shared" si="0"/>
        <v>647.96</v>
      </c>
      <c r="H37" s="22">
        <f t="shared" si="1"/>
        <v>712.75600000000009</v>
      </c>
      <c r="I37" s="145">
        <f>I36</f>
        <v>12550</v>
      </c>
      <c r="J37" s="146">
        <f t="shared" si="2"/>
        <v>8131898</v>
      </c>
      <c r="K37" s="147">
        <f t="shared" si="3"/>
        <v>8538493</v>
      </c>
      <c r="L37" s="156">
        <f t="shared" si="4"/>
        <v>18000</v>
      </c>
      <c r="M37" s="148">
        <f t="shared" si="5"/>
        <v>1853165.6000000003</v>
      </c>
      <c r="N37" s="4"/>
      <c r="R37" s="2"/>
    </row>
    <row r="38" spans="1:22" ht="16.5" x14ac:dyDescent="0.3">
      <c r="A38" s="21">
        <v>37</v>
      </c>
      <c r="B38" s="29">
        <v>802</v>
      </c>
      <c r="C38" s="22">
        <v>8</v>
      </c>
      <c r="D38" s="26" t="s">
        <v>14</v>
      </c>
      <c r="E38" s="28">
        <v>486.96</v>
      </c>
      <c r="F38" s="155">
        <v>161</v>
      </c>
      <c r="G38" s="28">
        <f t="shared" si="0"/>
        <v>647.96</v>
      </c>
      <c r="H38" s="22">
        <f t="shared" si="1"/>
        <v>712.75600000000009</v>
      </c>
      <c r="I38" s="145">
        <f>I37</f>
        <v>12550</v>
      </c>
      <c r="J38" s="146">
        <f t="shared" si="2"/>
        <v>8131898</v>
      </c>
      <c r="K38" s="147">
        <f t="shared" si="3"/>
        <v>8538493</v>
      </c>
      <c r="L38" s="156">
        <f t="shared" si="4"/>
        <v>18000</v>
      </c>
      <c r="M38" s="148">
        <f t="shared" si="5"/>
        <v>1853165.6000000003</v>
      </c>
      <c r="N38" s="4"/>
      <c r="R38" s="2"/>
    </row>
    <row r="39" spans="1:22" ht="16.5" x14ac:dyDescent="0.3">
      <c r="A39" s="21">
        <v>38</v>
      </c>
      <c r="B39" s="29">
        <v>803</v>
      </c>
      <c r="C39" s="22">
        <v>8</v>
      </c>
      <c r="D39" s="26" t="s">
        <v>35</v>
      </c>
      <c r="E39" s="28">
        <v>288.48</v>
      </c>
      <c r="F39" s="155">
        <v>108</v>
      </c>
      <c r="G39" s="28">
        <f t="shared" si="0"/>
        <v>396.48</v>
      </c>
      <c r="H39" s="22">
        <f t="shared" si="1"/>
        <v>436.12800000000004</v>
      </c>
      <c r="I39" s="145">
        <f>I38</f>
        <v>12550</v>
      </c>
      <c r="J39" s="146">
        <f t="shared" si="2"/>
        <v>4975824</v>
      </c>
      <c r="K39" s="147">
        <f t="shared" si="3"/>
        <v>5224615</v>
      </c>
      <c r="L39" s="156">
        <f t="shared" si="4"/>
        <v>11000</v>
      </c>
      <c r="M39" s="148">
        <f t="shared" si="5"/>
        <v>1133932.8</v>
      </c>
      <c r="N39" s="4"/>
      <c r="R39" s="2"/>
    </row>
    <row r="40" spans="1:22" ht="16.5" x14ac:dyDescent="0.3">
      <c r="A40" s="21">
        <v>39</v>
      </c>
      <c r="B40" s="29">
        <v>804</v>
      </c>
      <c r="C40" s="22">
        <v>8</v>
      </c>
      <c r="D40" s="26" t="s">
        <v>14</v>
      </c>
      <c r="E40" s="28">
        <v>486.96</v>
      </c>
      <c r="F40" s="155">
        <v>161</v>
      </c>
      <c r="G40" s="28">
        <f t="shared" si="0"/>
        <v>647.96</v>
      </c>
      <c r="H40" s="22">
        <f t="shared" si="1"/>
        <v>712.75600000000009</v>
      </c>
      <c r="I40" s="145">
        <f>I39</f>
        <v>12550</v>
      </c>
      <c r="J40" s="146">
        <f t="shared" si="2"/>
        <v>8131898</v>
      </c>
      <c r="K40" s="147">
        <f t="shared" si="3"/>
        <v>8538493</v>
      </c>
      <c r="L40" s="156">
        <f t="shared" si="4"/>
        <v>18000</v>
      </c>
      <c r="M40" s="148">
        <f t="shared" si="5"/>
        <v>1853165.6000000003</v>
      </c>
      <c r="N40" s="4"/>
      <c r="R40" s="2"/>
    </row>
    <row r="41" spans="1:22" ht="16.5" x14ac:dyDescent="0.3">
      <c r="A41" s="21">
        <v>40</v>
      </c>
      <c r="B41" s="29">
        <v>805</v>
      </c>
      <c r="C41" s="22">
        <v>8</v>
      </c>
      <c r="D41" s="26" t="s">
        <v>14</v>
      </c>
      <c r="E41" s="28">
        <v>486.96</v>
      </c>
      <c r="F41" s="155">
        <v>161</v>
      </c>
      <c r="G41" s="28">
        <f t="shared" si="0"/>
        <v>647.96</v>
      </c>
      <c r="H41" s="22">
        <f t="shared" si="1"/>
        <v>712.75600000000009</v>
      </c>
      <c r="I41" s="145">
        <f>I40</f>
        <v>12550</v>
      </c>
      <c r="J41" s="146">
        <f t="shared" si="2"/>
        <v>8131898</v>
      </c>
      <c r="K41" s="147">
        <f t="shared" si="3"/>
        <v>8538493</v>
      </c>
      <c r="L41" s="156">
        <f t="shared" si="4"/>
        <v>18000</v>
      </c>
      <c r="M41" s="148">
        <f t="shared" si="5"/>
        <v>1853165.6000000003</v>
      </c>
      <c r="N41" s="4"/>
      <c r="R41" s="2"/>
    </row>
    <row r="42" spans="1:22" ht="16.5" x14ac:dyDescent="0.3">
      <c r="A42" s="21">
        <v>41</v>
      </c>
      <c r="B42" s="29">
        <v>901</v>
      </c>
      <c r="C42" s="22">
        <v>9</v>
      </c>
      <c r="D42" s="26" t="s">
        <v>14</v>
      </c>
      <c r="E42" s="28">
        <v>486.96</v>
      </c>
      <c r="F42" s="154">
        <v>161</v>
      </c>
      <c r="G42" s="28">
        <f t="shared" si="0"/>
        <v>647.96</v>
      </c>
      <c r="H42" s="22">
        <f t="shared" si="1"/>
        <v>712.75600000000009</v>
      </c>
      <c r="I42" s="145">
        <f>I41</f>
        <v>12550</v>
      </c>
      <c r="J42" s="146">
        <f t="shared" si="2"/>
        <v>8131898</v>
      </c>
      <c r="K42" s="147">
        <f t="shared" si="3"/>
        <v>8538493</v>
      </c>
      <c r="L42" s="156">
        <f t="shared" si="4"/>
        <v>18000</v>
      </c>
      <c r="M42" s="148">
        <f t="shared" si="5"/>
        <v>1853165.6000000003</v>
      </c>
      <c r="N42" s="4"/>
      <c r="O42" s="7"/>
      <c r="P42" s="7"/>
      <c r="R42" s="2"/>
    </row>
    <row r="43" spans="1:22" x14ac:dyDescent="0.25">
      <c r="A43" s="21">
        <v>42</v>
      </c>
      <c r="B43" s="29">
        <v>902</v>
      </c>
      <c r="C43" s="22">
        <v>9</v>
      </c>
      <c r="D43" s="26" t="s">
        <v>14</v>
      </c>
      <c r="E43" s="28">
        <v>486.96</v>
      </c>
      <c r="F43" s="155">
        <v>161</v>
      </c>
      <c r="G43" s="28">
        <f t="shared" si="0"/>
        <v>647.96</v>
      </c>
      <c r="H43" s="22">
        <f t="shared" si="1"/>
        <v>712.75600000000009</v>
      </c>
      <c r="I43" s="145">
        <f>I42</f>
        <v>12550</v>
      </c>
      <c r="J43" s="146">
        <f t="shared" si="2"/>
        <v>8131898</v>
      </c>
      <c r="K43" s="147">
        <f t="shared" si="3"/>
        <v>8538493</v>
      </c>
      <c r="L43" s="156">
        <f t="shared" si="4"/>
        <v>18000</v>
      </c>
      <c r="M43" s="148">
        <f t="shared" si="5"/>
        <v>1853165.6000000003</v>
      </c>
    </row>
    <row r="44" spans="1:22" x14ac:dyDescent="0.25">
      <c r="A44" s="21">
        <v>43</v>
      </c>
      <c r="B44" s="29">
        <v>903</v>
      </c>
      <c r="C44" s="22">
        <v>9</v>
      </c>
      <c r="D44" s="26" t="s">
        <v>14</v>
      </c>
      <c r="E44" s="28">
        <v>419.37</v>
      </c>
      <c r="F44" s="155">
        <v>142</v>
      </c>
      <c r="G44" s="28">
        <f t="shared" si="0"/>
        <v>561.37</v>
      </c>
      <c r="H44" s="22">
        <f t="shared" si="1"/>
        <v>617.50700000000006</v>
      </c>
      <c r="I44" s="145">
        <f>I43</f>
        <v>12550</v>
      </c>
      <c r="J44" s="146">
        <f t="shared" si="2"/>
        <v>7045193.5</v>
      </c>
      <c r="K44" s="147">
        <f t="shared" si="3"/>
        <v>7397453</v>
      </c>
      <c r="L44" s="156">
        <f t="shared" si="4"/>
        <v>15500</v>
      </c>
      <c r="M44" s="148">
        <f t="shared" si="5"/>
        <v>1605518.2000000002</v>
      </c>
    </row>
    <row r="45" spans="1:22" x14ac:dyDescent="0.25">
      <c r="A45" s="21">
        <v>44</v>
      </c>
      <c r="B45" s="29">
        <v>904</v>
      </c>
      <c r="C45" s="22">
        <v>9</v>
      </c>
      <c r="D45" s="26" t="s">
        <v>14</v>
      </c>
      <c r="E45" s="28">
        <v>486.96</v>
      </c>
      <c r="F45" s="155">
        <v>161</v>
      </c>
      <c r="G45" s="28">
        <f t="shared" si="0"/>
        <v>647.96</v>
      </c>
      <c r="H45" s="22">
        <f t="shared" si="1"/>
        <v>712.75600000000009</v>
      </c>
      <c r="I45" s="145">
        <f>I44</f>
        <v>12550</v>
      </c>
      <c r="J45" s="146">
        <f t="shared" si="2"/>
        <v>8131898</v>
      </c>
      <c r="K45" s="147">
        <f t="shared" si="3"/>
        <v>8538493</v>
      </c>
      <c r="L45" s="156">
        <f t="shared" si="4"/>
        <v>18000</v>
      </c>
      <c r="M45" s="148">
        <f t="shared" si="5"/>
        <v>1853165.6000000003</v>
      </c>
    </row>
    <row r="46" spans="1:22" x14ac:dyDescent="0.25">
      <c r="A46" s="21">
        <v>45</v>
      </c>
      <c r="B46" s="29">
        <v>905</v>
      </c>
      <c r="C46" s="22">
        <v>9</v>
      </c>
      <c r="D46" s="26" t="s">
        <v>14</v>
      </c>
      <c r="E46" s="28">
        <v>486.96</v>
      </c>
      <c r="F46" s="155">
        <v>161</v>
      </c>
      <c r="G46" s="28">
        <f t="shared" si="0"/>
        <v>647.96</v>
      </c>
      <c r="H46" s="22">
        <f t="shared" si="1"/>
        <v>712.75600000000009</v>
      </c>
      <c r="I46" s="145">
        <f>I45</f>
        <v>12550</v>
      </c>
      <c r="J46" s="146">
        <f t="shared" si="2"/>
        <v>8131898</v>
      </c>
      <c r="K46" s="147">
        <f t="shared" si="3"/>
        <v>8538493</v>
      </c>
      <c r="L46" s="156">
        <f t="shared" si="4"/>
        <v>18000</v>
      </c>
      <c r="M46" s="148">
        <f t="shared" si="5"/>
        <v>1853165.6000000003</v>
      </c>
    </row>
    <row r="47" spans="1:22" x14ac:dyDescent="0.25">
      <c r="A47" s="21">
        <v>46</v>
      </c>
      <c r="B47" s="29">
        <v>1001</v>
      </c>
      <c r="C47" s="22">
        <v>10</v>
      </c>
      <c r="D47" s="26" t="s">
        <v>14</v>
      </c>
      <c r="E47" s="28">
        <v>486.96</v>
      </c>
      <c r="F47" s="154">
        <v>161</v>
      </c>
      <c r="G47" s="28">
        <f t="shared" si="0"/>
        <v>647.96</v>
      </c>
      <c r="H47" s="22">
        <f t="shared" si="1"/>
        <v>712.75600000000009</v>
      </c>
      <c r="I47" s="145">
        <f>I46</f>
        <v>12550</v>
      </c>
      <c r="J47" s="146">
        <f t="shared" si="2"/>
        <v>8131898</v>
      </c>
      <c r="K47" s="147">
        <f t="shared" si="3"/>
        <v>8538493</v>
      </c>
      <c r="L47" s="156">
        <f t="shared" si="4"/>
        <v>18000</v>
      </c>
      <c r="M47" s="148">
        <f t="shared" si="5"/>
        <v>1853165.6000000003</v>
      </c>
    </row>
    <row r="48" spans="1:22" x14ac:dyDescent="0.25">
      <c r="A48" s="21">
        <v>47</v>
      </c>
      <c r="B48" s="29">
        <v>1002</v>
      </c>
      <c r="C48" s="22">
        <v>10</v>
      </c>
      <c r="D48" s="26" t="s">
        <v>14</v>
      </c>
      <c r="E48" s="28">
        <v>486.96</v>
      </c>
      <c r="F48" s="155">
        <v>161</v>
      </c>
      <c r="G48" s="28">
        <f t="shared" si="0"/>
        <v>647.96</v>
      </c>
      <c r="H48" s="22">
        <f t="shared" si="1"/>
        <v>712.75600000000009</v>
      </c>
      <c r="I48" s="145">
        <f>I47</f>
        <v>12550</v>
      </c>
      <c r="J48" s="146">
        <f t="shared" si="2"/>
        <v>8131898</v>
      </c>
      <c r="K48" s="147">
        <f t="shared" si="3"/>
        <v>8538493</v>
      </c>
      <c r="L48" s="156">
        <f t="shared" si="4"/>
        <v>18000</v>
      </c>
      <c r="M48" s="148">
        <f t="shared" si="5"/>
        <v>1853165.6000000003</v>
      </c>
    </row>
    <row r="49" spans="1:13" x14ac:dyDescent="0.25">
      <c r="A49" s="21">
        <v>48</v>
      </c>
      <c r="B49" s="107">
        <v>1003</v>
      </c>
      <c r="C49" s="22">
        <v>10</v>
      </c>
      <c r="D49" s="26" t="s">
        <v>14</v>
      </c>
      <c r="E49" s="28">
        <v>419.37</v>
      </c>
      <c r="F49" s="155">
        <v>142</v>
      </c>
      <c r="G49" s="28">
        <f t="shared" si="0"/>
        <v>561.37</v>
      </c>
      <c r="H49" s="22">
        <f t="shared" si="1"/>
        <v>617.50700000000006</v>
      </c>
      <c r="I49" s="145">
        <f>I48</f>
        <v>12550</v>
      </c>
      <c r="J49" s="146">
        <f t="shared" si="2"/>
        <v>7045193.5</v>
      </c>
      <c r="K49" s="147">
        <f t="shared" si="3"/>
        <v>7397453</v>
      </c>
      <c r="L49" s="156">
        <f t="shared" si="4"/>
        <v>15500</v>
      </c>
      <c r="M49" s="148">
        <f t="shared" si="5"/>
        <v>1605518.2000000002</v>
      </c>
    </row>
    <row r="50" spans="1:13" x14ac:dyDescent="0.25">
      <c r="A50" s="21">
        <v>49</v>
      </c>
      <c r="B50" s="26">
        <v>1004</v>
      </c>
      <c r="C50" s="22">
        <v>10</v>
      </c>
      <c r="D50" s="26" t="s">
        <v>14</v>
      </c>
      <c r="E50" s="28">
        <v>486.96</v>
      </c>
      <c r="F50" s="155">
        <v>161</v>
      </c>
      <c r="G50" s="28">
        <f t="shared" si="0"/>
        <v>647.96</v>
      </c>
      <c r="H50" s="22">
        <f t="shared" si="1"/>
        <v>712.75600000000009</v>
      </c>
      <c r="I50" s="145">
        <f>I49</f>
        <v>12550</v>
      </c>
      <c r="J50" s="146">
        <f t="shared" si="2"/>
        <v>8131898</v>
      </c>
      <c r="K50" s="147">
        <f t="shared" si="3"/>
        <v>8538493</v>
      </c>
      <c r="L50" s="156">
        <f t="shared" si="4"/>
        <v>18000</v>
      </c>
      <c r="M50" s="148">
        <f t="shared" si="5"/>
        <v>1853165.6000000003</v>
      </c>
    </row>
    <row r="51" spans="1:13" x14ac:dyDescent="0.25">
      <c r="A51" s="21">
        <v>50</v>
      </c>
      <c r="B51" s="26">
        <v>1005</v>
      </c>
      <c r="C51" s="22">
        <v>10</v>
      </c>
      <c r="D51" s="26" t="s">
        <v>14</v>
      </c>
      <c r="E51" s="28">
        <v>486.96</v>
      </c>
      <c r="F51" s="155">
        <v>161</v>
      </c>
      <c r="G51" s="28">
        <f t="shared" si="0"/>
        <v>647.96</v>
      </c>
      <c r="H51" s="22">
        <f t="shared" si="1"/>
        <v>712.75600000000009</v>
      </c>
      <c r="I51" s="145">
        <f>I50</f>
        <v>12550</v>
      </c>
      <c r="J51" s="146">
        <f t="shared" si="2"/>
        <v>8131898</v>
      </c>
      <c r="K51" s="147">
        <f t="shared" si="3"/>
        <v>8538493</v>
      </c>
      <c r="L51" s="156">
        <f t="shared" si="4"/>
        <v>18000</v>
      </c>
      <c r="M51" s="148">
        <f t="shared" si="5"/>
        <v>1853165.6000000003</v>
      </c>
    </row>
    <row r="52" spans="1:13" x14ac:dyDescent="0.25">
      <c r="A52" s="21">
        <v>51</v>
      </c>
      <c r="B52" s="26">
        <v>1101</v>
      </c>
      <c r="C52" s="26">
        <v>11</v>
      </c>
      <c r="D52" s="26" t="s">
        <v>14</v>
      </c>
      <c r="E52" s="28">
        <v>486.96</v>
      </c>
      <c r="F52" s="154">
        <v>161</v>
      </c>
      <c r="G52" s="28">
        <f t="shared" si="0"/>
        <v>647.96</v>
      </c>
      <c r="H52" s="22">
        <f t="shared" si="1"/>
        <v>712.75600000000009</v>
      </c>
      <c r="I52" s="145">
        <f>I51</f>
        <v>12550</v>
      </c>
      <c r="J52" s="146">
        <f t="shared" si="2"/>
        <v>8131898</v>
      </c>
      <c r="K52" s="147">
        <f t="shared" si="3"/>
        <v>8538493</v>
      </c>
      <c r="L52" s="156">
        <f t="shared" si="4"/>
        <v>18000</v>
      </c>
      <c r="M52" s="148">
        <f t="shared" si="5"/>
        <v>1853165.6000000003</v>
      </c>
    </row>
    <row r="53" spans="1:13" x14ac:dyDescent="0.25">
      <c r="A53" s="21">
        <v>52</v>
      </c>
      <c r="B53" s="26">
        <v>1102</v>
      </c>
      <c r="C53" s="26">
        <v>11</v>
      </c>
      <c r="D53" s="26" t="s">
        <v>14</v>
      </c>
      <c r="E53" s="28">
        <v>486.96</v>
      </c>
      <c r="F53" s="155">
        <v>161</v>
      </c>
      <c r="G53" s="28">
        <f t="shared" si="0"/>
        <v>647.96</v>
      </c>
      <c r="H53" s="22">
        <f t="shared" si="1"/>
        <v>712.75600000000009</v>
      </c>
      <c r="I53" s="145">
        <f>I52</f>
        <v>12550</v>
      </c>
      <c r="J53" s="146">
        <f t="shared" si="2"/>
        <v>8131898</v>
      </c>
      <c r="K53" s="147">
        <f t="shared" si="3"/>
        <v>8538493</v>
      </c>
      <c r="L53" s="156">
        <f t="shared" si="4"/>
        <v>18000</v>
      </c>
      <c r="M53" s="148">
        <f t="shared" si="5"/>
        <v>1853165.6000000003</v>
      </c>
    </row>
    <row r="54" spans="1:13" x14ac:dyDescent="0.25">
      <c r="A54" s="21">
        <v>53</v>
      </c>
      <c r="B54" s="26">
        <v>1103</v>
      </c>
      <c r="C54" s="26">
        <v>11</v>
      </c>
      <c r="D54" s="26" t="s">
        <v>14</v>
      </c>
      <c r="E54" s="28">
        <v>419.37</v>
      </c>
      <c r="F54" s="155">
        <v>142</v>
      </c>
      <c r="G54" s="28">
        <f t="shared" si="0"/>
        <v>561.37</v>
      </c>
      <c r="H54" s="22">
        <f t="shared" si="1"/>
        <v>617.50700000000006</v>
      </c>
      <c r="I54" s="145">
        <f>I53</f>
        <v>12550</v>
      </c>
      <c r="J54" s="146">
        <f t="shared" si="2"/>
        <v>7045193.5</v>
      </c>
      <c r="K54" s="147">
        <f t="shared" si="3"/>
        <v>7397453</v>
      </c>
      <c r="L54" s="156">
        <f t="shared" si="4"/>
        <v>15500</v>
      </c>
      <c r="M54" s="148">
        <f t="shared" si="5"/>
        <v>1605518.2000000002</v>
      </c>
    </row>
    <row r="55" spans="1:13" x14ac:dyDescent="0.25">
      <c r="A55" s="21">
        <v>54</v>
      </c>
      <c r="B55" s="29">
        <v>1104</v>
      </c>
      <c r="C55" s="26">
        <v>11</v>
      </c>
      <c r="D55" s="26" t="s">
        <v>14</v>
      </c>
      <c r="E55" s="28">
        <v>486.96</v>
      </c>
      <c r="F55" s="155">
        <v>161</v>
      </c>
      <c r="G55" s="28">
        <f t="shared" si="0"/>
        <v>647.96</v>
      </c>
      <c r="H55" s="22">
        <f t="shared" si="1"/>
        <v>712.75600000000009</v>
      </c>
      <c r="I55" s="145">
        <f>I54</f>
        <v>12550</v>
      </c>
      <c r="J55" s="146">
        <f t="shared" si="2"/>
        <v>8131898</v>
      </c>
      <c r="K55" s="147">
        <f t="shared" si="3"/>
        <v>8538493</v>
      </c>
      <c r="L55" s="156">
        <f t="shared" si="4"/>
        <v>18000</v>
      </c>
      <c r="M55" s="148">
        <f t="shared" si="5"/>
        <v>1853165.6000000003</v>
      </c>
    </row>
    <row r="56" spans="1:13" x14ac:dyDescent="0.25">
      <c r="A56" s="21">
        <v>55</v>
      </c>
      <c r="B56" s="29">
        <v>1105</v>
      </c>
      <c r="C56" s="26">
        <v>11</v>
      </c>
      <c r="D56" s="26" t="s">
        <v>14</v>
      </c>
      <c r="E56" s="28">
        <v>486.96</v>
      </c>
      <c r="F56" s="155">
        <v>161</v>
      </c>
      <c r="G56" s="28">
        <f t="shared" si="0"/>
        <v>647.96</v>
      </c>
      <c r="H56" s="22">
        <f t="shared" si="1"/>
        <v>712.75600000000009</v>
      </c>
      <c r="I56" s="145">
        <f>I55</f>
        <v>12550</v>
      </c>
      <c r="J56" s="146">
        <f t="shared" si="2"/>
        <v>8131898</v>
      </c>
      <c r="K56" s="147">
        <f t="shared" si="3"/>
        <v>8538493</v>
      </c>
      <c r="L56" s="156">
        <f t="shared" si="4"/>
        <v>18000</v>
      </c>
      <c r="M56" s="148">
        <f t="shared" si="5"/>
        <v>1853165.6000000003</v>
      </c>
    </row>
    <row r="57" spans="1:13" x14ac:dyDescent="0.25">
      <c r="A57" s="21">
        <v>56</v>
      </c>
      <c r="B57" s="29">
        <v>1201</v>
      </c>
      <c r="C57" s="29">
        <v>12</v>
      </c>
      <c r="D57" s="26" t="s">
        <v>14</v>
      </c>
      <c r="E57" s="28">
        <v>486.96</v>
      </c>
      <c r="F57" s="154">
        <v>161</v>
      </c>
      <c r="G57" s="28">
        <f t="shared" si="0"/>
        <v>647.96</v>
      </c>
      <c r="H57" s="22">
        <f t="shared" si="1"/>
        <v>712.75600000000009</v>
      </c>
      <c r="I57" s="145">
        <f>I56</f>
        <v>12550</v>
      </c>
      <c r="J57" s="146">
        <f t="shared" si="2"/>
        <v>8131898</v>
      </c>
      <c r="K57" s="147">
        <f t="shared" si="3"/>
        <v>8538493</v>
      </c>
      <c r="L57" s="156">
        <f t="shared" si="4"/>
        <v>18000</v>
      </c>
      <c r="M57" s="148">
        <f t="shared" si="5"/>
        <v>1853165.6000000003</v>
      </c>
    </row>
    <row r="58" spans="1:13" x14ac:dyDescent="0.25">
      <c r="A58" s="21">
        <v>57</v>
      </c>
      <c r="B58" s="29">
        <v>1202</v>
      </c>
      <c r="C58" s="29">
        <v>12</v>
      </c>
      <c r="D58" s="26" t="s">
        <v>14</v>
      </c>
      <c r="E58" s="28">
        <v>486.96</v>
      </c>
      <c r="F58" s="155">
        <v>161</v>
      </c>
      <c r="G58" s="28">
        <f t="shared" si="0"/>
        <v>647.96</v>
      </c>
      <c r="H58" s="22">
        <f t="shared" si="1"/>
        <v>712.75600000000009</v>
      </c>
      <c r="I58" s="145">
        <f>I57</f>
        <v>12550</v>
      </c>
      <c r="J58" s="146">
        <f t="shared" si="2"/>
        <v>8131898</v>
      </c>
      <c r="K58" s="147">
        <f t="shared" si="3"/>
        <v>8538493</v>
      </c>
      <c r="L58" s="156">
        <f t="shared" si="4"/>
        <v>18000</v>
      </c>
      <c r="M58" s="148">
        <f t="shared" si="5"/>
        <v>1853165.6000000003</v>
      </c>
    </row>
    <row r="59" spans="1:13" x14ac:dyDescent="0.25">
      <c r="A59" s="21">
        <v>58</v>
      </c>
      <c r="B59" s="29">
        <v>1203</v>
      </c>
      <c r="C59" s="29">
        <v>12</v>
      </c>
      <c r="D59" s="26" t="s">
        <v>14</v>
      </c>
      <c r="E59" s="28">
        <v>419.37</v>
      </c>
      <c r="F59" s="155">
        <v>142</v>
      </c>
      <c r="G59" s="28">
        <f t="shared" si="0"/>
        <v>561.37</v>
      </c>
      <c r="H59" s="22">
        <f t="shared" si="1"/>
        <v>617.50700000000006</v>
      </c>
      <c r="I59" s="145">
        <f>I58</f>
        <v>12550</v>
      </c>
      <c r="J59" s="146">
        <f t="shared" si="2"/>
        <v>7045193.5</v>
      </c>
      <c r="K59" s="147">
        <f t="shared" si="3"/>
        <v>7397453</v>
      </c>
      <c r="L59" s="156">
        <f t="shared" si="4"/>
        <v>15500</v>
      </c>
      <c r="M59" s="148">
        <f t="shared" si="5"/>
        <v>1605518.2000000002</v>
      </c>
    </row>
    <row r="60" spans="1:13" x14ac:dyDescent="0.25">
      <c r="A60" s="21">
        <v>59</v>
      </c>
      <c r="B60" s="29">
        <v>1204</v>
      </c>
      <c r="C60" s="29">
        <v>12</v>
      </c>
      <c r="D60" s="26" t="s">
        <v>14</v>
      </c>
      <c r="E60" s="28">
        <v>486.96</v>
      </c>
      <c r="F60" s="155">
        <v>161</v>
      </c>
      <c r="G60" s="28">
        <f t="shared" si="0"/>
        <v>647.96</v>
      </c>
      <c r="H60" s="22">
        <f t="shared" si="1"/>
        <v>712.75600000000009</v>
      </c>
      <c r="I60" s="145">
        <f>I59</f>
        <v>12550</v>
      </c>
      <c r="J60" s="146">
        <f t="shared" si="2"/>
        <v>8131898</v>
      </c>
      <c r="K60" s="147">
        <f t="shared" si="3"/>
        <v>8538493</v>
      </c>
      <c r="L60" s="156">
        <f t="shared" si="4"/>
        <v>18000</v>
      </c>
      <c r="M60" s="148">
        <f t="shared" si="5"/>
        <v>1853165.6000000003</v>
      </c>
    </row>
    <row r="61" spans="1:13" x14ac:dyDescent="0.25">
      <c r="A61" s="21">
        <v>60</v>
      </c>
      <c r="B61" s="29">
        <v>1205</v>
      </c>
      <c r="C61" s="29">
        <v>12</v>
      </c>
      <c r="D61" s="26" t="s">
        <v>14</v>
      </c>
      <c r="E61" s="28">
        <v>486.96</v>
      </c>
      <c r="F61" s="155">
        <v>161</v>
      </c>
      <c r="G61" s="28">
        <f t="shared" si="0"/>
        <v>647.96</v>
      </c>
      <c r="H61" s="22">
        <f t="shared" si="1"/>
        <v>712.75600000000009</v>
      </c>
      <c r="I61" s="145">
        <f>I60</f>
        <v>12550</v>
      </c>
      <c r="J61" s="146">
        <f t="shared" si="2"/>
        <v>8131898</v>
      </c>
      <c r="K61" s="147">
        <f t="shared" si="3"/>
        <v>8538493</v>
      </c>
      <c r="L61" s="156">
        <f t="shared" si="4"/>
        <v>18000</v>
      </c>
      <c r="M61" s="148">
        <f t="shared" si="5"/>
        <v>1853165.6000000003</v>
      </c>
    </row>
    <row r="62" spans="1:13" x14ac:dyDescent="0.25">
      <c r="A62" s="21">
        <v>61</v>
      </c>
      <c r="B62" s="29">
        <v>1301</v>
      </c>
      <c r="C62" s="29">
        <v>13</v>
      </c>
      <c r="D62" s="26" t="s">
        <v>14</v>
      </c>
      <c r="E62" s="28">
        <v>486.96</v>
      </c>
      <c r="F62" s="154">
        <v>161</v>
      </c>
      <c r="G62" s="28">
        <f t="shared" si="0"/>
        <v>647.96</v>
      </c>
      <c r="H62" s="22">
        <f t="shared" si="1"/>
        <v>712.75600000000009</v>
      </c>
      <c r="I62" s="145">
        <f>I61+250</f>
        <v>12800</v>
      </c>
      <c r="J62" s="146">
        <f t="shared" si="2"/>
        <v>8293888</v>
      </c>
      <c r="K62" s="147">
        <f t="shared" si="3"/>
        <v>8708582</v>
      </c>
      <c r="L62" s="156">
        <f t="shared" si="4"/>
        <v>18000</v>
      </c>
      <c r="M62" s="148">
        <f t="shared" si="5"/>
        <v>1853165.6000000003</v>
      </c>
    </row>
    <row r="63" spans="1:13" x14ac:dyDescent="0.25">
      <c r="A63" s="21">
        <v>62</v>
      </c>
      <c r="B63" s="29">
        <v>1302</v>
      </c>
      <c r="C63" s="29">
        <v>13</v>
      </c>
      <c r="D63" s="26" t="s">
        <v>14</v>
      </c>
      <c r="E63" s="28">
        <v>486.96</v>
      </c>
      <c r="F63" s="155">
        <v>161</v>
      </c>
      <c r="G63" s="28">
        <f t="shared" si="0"/>
        <v>647.96</v>
      </c>
      <c r="H63" s="22">
        <f t="shared" si="1"/>
        <v>712.75600000000009</v>
      </c>
      <c r="I63" s="145">
        <f>I62</f>
        <v>12800</v>
      </c>
      <c r="J63" s="146">
        <f t="shared" si="2"/>
        <v>8293888</v>
      </c>
      <c r="K63" s="147">
        <f t="shared" si="3"/>
        <v>8708582</v>
      </c>
      <c r="L63" s="156">
        <f t="shared" si="4"/>
        <v>18000</v>
      </c>
      <c r="M63" s="148">
        <f t="shared" si="5"/>
        <v>1853165.6000000003</v>
      </c>
    </row>
    <row r="64" spans="1:13" x14ac:dyDescent="0.25">
      <c r="A64" s="21">
        <v>63</v>
      </c>
      <c r="B64" s="26">
        <v>1303</v>
      </c>
      <c r="C64" s="29">
        <v>13</v>
      </c>
      <c r="D64" s="26" t="s">
        <v>14</v>
      </c>
      <c r="E64" s="28">
        <v>419.37</v>
      </c>
      <c r="F64" s="155">
        <v>142</v>
      </c>
      <c r="G64" s="28">
        <f t="shared" si="0"/>
        <v>561.37</v>
      </c>
      <c r="H64" s="22">
        <f t="shared" si="1"/>
        <v>617.50700000000006</v>
      </c>
      <c r="I64" s="145">
        <f>I63</f>
        <v>12800</v>
      </c>
      <c r="J64" s="146">
        <f t="shared" si="2"/>
        <v>7185536</v>
      </c>
      <c r="K64" s="147">
        <f t="shared" si="3"/>
        <v>7544813</v>
      </c>
      <c r="L64" s="156">
        <f t="shared" si="4"/>
        <v>15500</v>
      </c>
      <c r="M64" s="148">
        <f t="shared" si="5"/>
        <v>1605518.2000000002</v>
      </c>
    </row>
    <row r="65" spans="1:13" x14ac:dyDescent="0.25">
      <c r="A65" s="21">
        <v>64</v>
      </c>
      <c r="B65" s="26">
        <v>1304</v>
      </c>
      <c r="C65" s="29">
        <v>13</v>
      </c>
      <c r="D65" s="26" t="s">
        <v>14</v>
      </c>
      <c r="E65" s="28">
        <v>486.96</v>
      </c>
      <c r="F65" s="155">
        <v>161</v>
      </c>
      <c r="G65" s="28">
        <f t="shared" si="0"/>
        <v>647.96</v>
      </c>
      <c r="H65" s="22">
        <f t="shared" si="1"/>
        <v>712.75600000000009</v>
      </c>
      <c r="I65" s="145">
        <f>I64</f>
        <v>12800</v>
      </c>
      <c r="J65" s="146">
        <f t="shared" si="2"/>
        <v>8293888</v>
      </c>
      <c r="K65" s="147">
        <f t="shared" si="3"/>
        <v>8708582</v>
      </c>
      <c r="L65" s="156">
        <f t="shared" si="4"/>
        <v>18000</v>
      </c>
      <c r="M65" s="148">
        <f t="shared" si="5"/>
        <v>1853165.6000000003</v>
      </c>
    </row>
    <row r="66" spans="1:13" x14ac:dyDescent="0.25">
      <c r="A66" s="21">
        <v>65</v>
      </c>
      <c r="B66" s="26">
        <v>1305</v>
      </c>
      <c r="C66" s="29">
        <v>13</v>
      </c>
      <c r="D66" s="26" t="s">
        <v>14</v>
      </c>
      <c r="E66" s="28">
        <v>486.96</v>
      </c>
      <c r="F66" s="155">
        <v>161</v>
      </c>
      <c r="G66" s="28">
        <f t="shared" si="0"/>
        <v>647.96</v>
      </c>
      <c r="H66" s="22">
        <f t="shared" si="1"/>
        <v>712.75600000000009</v>
      </c>
      <c r="I66" s="145">
        <f>I65</f>
        <v>12800</v>
      </c>
      <c r="J66" s="146">
        <f t="shared" si="2"/>
        <v>8293888</v>
      </c>
      <c r="K66" s="147">
        <f t="shared" si="3"/>
        <v>8708582</v>
      </c>
      <c r="L66" s="156">
        <f t="shared" si="4"/>
        <v>18000</v>
      </c>
      <c r="M66" s="148">
        <f t="shared" si="5"/>
        <v>1853165.6000000003</v>
      </c>
    </row>
    <row r="67" spans="1:13" x14ac:dyDescent="0.25">
      <c r="A67" s="21">
        <v>66</v>
      </c>
      <c r="B67" s="26">
        <v>1401</v>
      </c>
      <c r="C67" s="26">
        <v>14</v>
      </c>
      <c r="D67" s="26" t="s">
        <v>14</v>
      </c>
      <c r="E67" s="28">
        <v>486.96</v>
      </c>
      <c r="F67" s="154">
        <v>161</v>
      </c>
      <c r="G67" s="28">
        <f t="shared" ref="G67:G130" si="6">E67+F67</f>
        <v>647.96</v>
      </c>
      <c r="H67" s="22">
        <f t="shared" ref="H67:H130" si="7">G67*1.1</f>
        <v>712.75600000000009</v>
      </c>
      <c r="I67" s="145">
        <f>I66</f>
        <v>12800</v>
      </c>
      <c r="J67" s="146">
        <f t="shared" ref="J67:J130" si="8">G67*I67</f>
        <v>8293888</v>
      </c>
      <c r="K67" s="147">
        <f t="shared" ref="K67:K130" si="9">ROUND(J67*1.05,0)</f>
        <v>8708582</v>
      </c>
      <c r="L67" s="156">
        <f t="shared" ref="L67:L130" si="10">MROUND((K67*0.025/12),500)</f>
        <v>18000</v>
      </c>
      <c r="M67" s="148">
        <f t="shared" ref="M67:M130" si="11">H67*2600</f>
        <v>1853165.6000000003</v>
      </c>
    </row>
    <row r="68" spans="1:13" x14ac:dyDescent="0.25">
      <c r="A68" s="21">
        <v>67</v>
      </c>
      <c r="B68" s="26">
        <v>1402</v>
      </c>
      <c r="C68" s="26">
        <v>14</v>
      </c>
      <c r="D68" s="26" t="s">
        <v>14</v>
      </c>
      <c r="E68" s="28">
        <v>486.96</v>
      </c>
      <c r="F68" s="155">
        <v>161</v>
      </c>
      <c r="G68" s="28">
        <f t="shared" si="6"/>
        <v>647.96</v>
      </c>
      <c r="H68" s="22">
        <f t="shared" si="7"/>
        <v>712.75600000000009</v>
      </c>
      <c r="I68" s="145">
        <f>I67</f>
        <v>12800</v>
      </c>
      <c r="J68" s="146">
        <f t="shared" si="8"/>
        <v>8293888</v>
      </c>
      <c r="K68" s="147">
        <f t="shared" si="9"/>
        <v>8708582</v>
      </c>
      <c r="L68" s="156">
        <f t="shared" si="10"/>
        <v>18000</v>
      </c>
      <c r="M68" s="148">
        <f t="shared" si="11"/>
        <v>1853165.6000000003</v>
      </c>
    </row>
    <row r="69" spans="1:13" x14ac:dyDescent="0.25">
      <c r="A69" s="21">
        <v>68</v>
      </c>
      <c r="B69" s="26">
        <v>1403</v>
      </c>
      <c r="C69" s="26">
        <v>14</v>
      </c>
      <c r="D69" s="26" t="s">
        <v>35</v>
      </c>
      <c r="E69" s="28">
        <v>288.48</v>
      </c>
      <c r="F69" s="155">
        <v>108</v>
      </c>
      <c r="G69" s="28">
        <f t="shared" si="6"/>
        <v>396.48</v>
      </c>
      <c r="H69" s="22">
        <f t="shared" si="7"/>
        <v>436.12800000000004</v>
      </c>
      <c r="I69" s="145">
        <f>I68</f>
        <v>12800</v>
      </c>
      <c r="J69" s="146">
        <f t="shared" si="8"/>
        <v>5074944</v>
      </c>
      <c r="K69" s="147">
        <f t="shared" si="9"/>
        <v>5328691</v>
      </c>
      <c r="L69" s="156">
        <f t="shared" si="10"/>
        <v>11000</v>
      </c>
      <c r="M69" s="148">
        <f t="shared" si="11"/>
        <v>1133932.8</v>
      </c>
    </row>
    <row r="70" spans="1:13" x14ac:dyDescent="0.25">
      <c r="A70" s="21">
        <v>69</v>
      </c>
      <c r="B70" s="26">
        <v>1404</v>
      </c>
      <c r="C70" s="26">
        <v>14</v>
      </c>
      <c r="D70" s="26" t="s">
        <v>14</v>
      </c>
      <c r="E70" s="28">
        <v>486.96</v>
      </c>
      <c r="F70" s="155">
        <v>161</v>
      </c>
      <c r="G70" s="28">
        <f t="shared" si="6"/>
        <v>647.96</v>
      </c>
      <c r="H70" s="22">
        <f t="shared" si="7"/>
        <v>712.75600000000009</v>
      </c>
      <c r="I70" s="145">
        <f>I69</f>
        <v>12800</v>
      </c>
      <c r="J70" s="146">
        <f t="shared" si="8"/>
        <v>8293888</v>
      </c>
      <c r="K70" s="147">
        <f t="shared" si="9"/>
        <v>8708582</v>
      </c>
      <c r="L70" s="156">
        <f t="shared" si="10"/>
        <v>18000</v>
      </c>
      <c r="M70" s="148">
        <f t="shared" si="11"/>
        <v>1853165.6000000003</v>
      </c>
    </row>
    <row r="71" spans="1:13" x14ac:dyDescent="0.25">
      <c r="A71" s="21">
        <v>70</v>
      </c>
      <c r="B71" s="26">
        <v>1405</v>
      </c>
      <c r="C71" s="26">
        <v>14</v>
      </c>
      <c r="D71" s="26" t="s">
        <v>14</v>
      </c>
      <c r="E71" s="28">
        <v>486.96</v>
      </c>
      <c r="F71" s="155">
        <v>161</v>
      </c>
      <c r="G71" s="28">
        <f t="shared" si="6"/>
        <v>647.96</v>
      </c>
      <c r="H71" s="22">
        <f t="shared" si="7"/>
        <v>712.75600000000009</v>
      </c>
      <c r="I71" s="145">
        <f>I70</f>
        <v>12800</v>
      </c>
      <c r="J71" s="146">
        <f t="shared" si="8"/>
        <v>8293888</v>
      </c>
      <c r="K71" s="147">
        <f t="shared" si="9"/>
        <v>8708582</v>
      </c>
      <c r="L71" s="156">
        <f t="shared" si="10"/>
        <v>18000</v>
      </c>
      <c r="M71" s="148">
        <f t="shared" si="11"/>
        <v>1853165.6000000003</v>
      </c>
    </row>
    <row r="72" spans="1:13" x14ac:dyDescent="0.25">
      <c r="A72" s="21">
        <v>71</v>
      </c>
      <c r="B72" s="26">
        <v>1501</v>
      </c>
      <c r="C72" s="26">
        <v>15</v>
      </c>
      <c r="D72" s="26" t="s">
        <v>14</v>
      </c>
      <c r="E72" s="28">
        <v>486.96</v>
      </c>
      <c r="F72" s="154">
        <v>161</v>
      </c>
      <c r="G72" s="28">
        <f t="shared" si="6"/>
        <v>647.96</v>
      </c>
      <c r="H72" s="22">
        <f t="shared" si="7"/>
        <v>712.75600000000009</v>
      </c>
      <c r="I72" s="145">
        <f>I71</f>
        <v>12800</v>
      </c>
      <c r="J72" s="146">
        <f t="shared" si="8"/>
        <v>8293888</v>
      </c>
      <c r="K72" s="147">
        <f t="shared" si="9"/>
        <v>8708582</v>
      </c>
      <c r="L72" s="156">
        <f t="shared" si="10"/>
        <v>18000</v>
      </c>
      <c r="M72" s="148">
        <f t="shared" si="11"/>
        <v>1853165.6000000003</v>
      </c>
    </row>
    <row r="73" spans="1:13" x14ac:dyDescent="0.25">
      <c r="A73" s="21">
        <v>72</v>
      </c>
      <c r="B73" s="26">
        <v>1502</v>
      </c>
      <c r="C73" s="26">
        <v>15</v>
      </c>
      <c r="D73" s="26" t="s">
        <v>14</v>
      </c>
      <c r="E73" s="28">
        <v>486.96</v>
      </c>
      <c r="F73" s="155">
        <v>161</v>
      </c>
      <c r="G73" s="28">
        <f t="shared" si="6"/>
        <v>647.96</v>
      </c>
      <c r="H73" s="22">
        <f t="shared" si="7"/>
        <v>712.75600000000009</v>
      </c>
      <c r="I73" s="145">
        <f>I72</f>
        <v>12800</v>
      </c>
      <c r="J73" s="146">
        <f t="shared" si="8"/>
        <v>8293888</v>
      </c>
      <c r="K73" s="147">
        <f t="shared" si="9"/>
        <v>8708582</v>
      </c>
      <c r="L73" s="156">
        <f t="shared" si="10"/>
        <v>18000</v>
      </c>
      <c r="M73" s="148">
        <f t="shared" si="11"/>
        <v>1853165.6000000003</v>
      </c>
    </row>
    <row r="74" spans="1:13" x14ac:dyDescent="0.25">
      <c r="A74" s="21">
        <v>73</v>
      </c>
      <c r="B74" s="26">
        <v>1503</v>
      </c>
      <c r="C74" s="26">
        <v>15</v>
      </c>
      <c r="D74" s="26" t="s">
        <v>14</v>
      </c>
      <c r="E74" s="28">
        <v>419.37</v>
      </c>
      <c r="F74" s="155">
        <v>142</v>
      </c>
      <c r="G74" s="28">
        <f t="shared" si="6"/>
        <v>561.37</v>
      </c>
      <c r="H74" s="22">
        <f t="shared" si="7"/>
        <v>617.50700000000006</v>
      </c>
      <c r="I74" s="145">
        <f>I73</f>
        <v>12800</v>
      </c>
      <c r="J74" s="146">
        <f t="shared" si="8"/>
        <v>7185536</v>
      </c>
      <c r="K74" s="147">
        <f t="shared" si="9"/>
        <v>7544813</v>
      </c>
      <c r="L74" s="156">
        <f t="shared" si="10"/>
        <v>15500</v>
      </c>
      <c r="M74" s="148">
        <f t="shared" si="11"/>
        <v>1605518.2000000002</v>
      </c>
    </row>
    <row r="75" spans="1:13" x14ac:dyDescent="0.25">
      <c r="A75" s="21">
        <v>74</v>
      </c>
      <c r="B75" s="26">
        <v>1504</v>
      </c>
      <c r="C75" s="26">
        <v>15</v>
      </c>
      <c r="D75" s="26" t="s">
        <v>14</v>
      </c>
      <c r="E75" s="28">
        <v>486.96</v>
      </c>
      <c r="F75" s="155">
        <v>161</v>
      </c>
      <c r="G75" s="28">
        <f t="shared" si="6"/>
        <v>647.96</v>
      </c>
      <c r="H75" s="22">
        <f t="shared" si="7"/>
        <v>712.75600000000009</v>
      </c>
      <c r="I75" s="145">
        <f>I74</f>
        <v>12800</v>
      </c>
      <c r="J75" s="146">
        <f t="shared" si="8"/>
        <v>8293888</v>
      </c>
      <c r="K75" s="147">
        <f t="shared" si="9"/>
        <v>8708582</v>
      </c>
      <c r="L75" s="156">
        <f t="shared" si="10"/>
        <v>18000</v>
      </c>
      <c r="M75" s="148">
        <f t="shared" si="11"/>
        <v>1853165.6000000003</v>
      </c>
    </row>
    <row r="76" spans="1:13" x14ac:dyDescent="0.25">
      <c r="A76" s="21">
        <v>75</v>
      </c>
      <c r="B76" s="26">
        <v>1505</v>
      </c>
      <c r="C76" s="26">
        <v>15</v>
      </c>
      <c r="D76" s="26" t="s">
        <v>14</v>
      </c>
      <c r="E76" s="28">
        <v>486.96</v>
      </c>
      <c r="F76" s="155">
        <v>161</v>
      </c>
      <c r="G76" s="28">
        <f t="shared" si="6"/>
        <v>647.96</v>
      </c>
      <c r="H76" s="22">
        <f t="shared" si="7"/>
        <v>712.75600000000009</v>
      </c>
      <c r="I76" s="145">
        <f>I75</f>
        <v>12800</v>
      </c>
      <c r="J76" s="146">
        <f t="shared" si="8"/>
        <v>8293888</v>
      </c>
      <c r="K76" s="147">
        <f t="shared" si="9"/>
        <v>8708582</v>
      </c>
      <c r="L76" s="156">
        <f t="shared" si="10"/>
        <v>18000</v>
      </c>
      <c r="M76" s="148">
        <f t="shared" si="11"/>
        <v>1853165.6000000003</v>
      </c>
    </row>
    <row r="77" spans="1:13" x14ac:dyDescent="0.25">
      <c r="A77" s="21">
        <v>76</v>
      </c>
      <c r="B77" s="26">
        <v>1601</v>
      </c>
      <c r="C77" s="26">
        <v>16</v>
      </c>
      <c r="D77" s="26" t="s">
        <v>14</v>
      </c>
      <c r="E77" s="28">
        <v>486.96</v>
      </c>
      <c r="F77" s="154">
        <v>161</v>
      </c>
      <c r="G77" s="28">
        <f t="shared" si="6"/>
        <v>647.96</v>
      </c>
      <c r="H77" s="22">
        <f t="shared" si="7"/>
        <v>712.75600000000009</v>
      </c>
      <c r="I77" s="145">
        <f>I76</f>
        <v>12800</v>
      </c>
      <c r="J77" s="146">
        <f t="shared" si="8"/>
        <v>8293888</v>
      </c>
      <c r="K77" s="147">
        <f t="shared" si="9"/>
        <v>8708582</v>
      </c>
      <c r="L77" s="156">
        <f t="shared" si="10"/>
        <v>18000</v>
      </c>
      <c r="M77" s="148">
        <f t="shared" si="11"/>
        <v>1853165.6000000003</v>
      </c>
    </row>
    <row r="78" spans="1:13" x14ac:dyDescent="0.25">
      <c r="A78" s="21">
        <v>77</v>
      </c>
      <c r="B78" s="26">
        <v>1602</v>
      </c>
      <c r="C78" s="26">
        <v>16</v>
      </c>
      <c r="D78" s="26" t="s">
        <v>14</v>
      </c>
      <c r="E78" s="28">
        <v>486.96</v>
      </c>
      <c r="F78" s="155">
        <v>161</v>
      </c>
      <c r="G78" s="28">
        <f t="shared" si="6"/>
        <v>647.96</v>
      </c>
      <c r="H78" s="22">
        <f t="shared" si="7"/>
        <v>712.75600000000009</v>
      </c>
      <c r="I78" s="145">
        <f>I77</f>
        <v>12800</v>
      </c>
      <c r="J78" s="146">
        <f t="shared" si="8"/>
        <v>8293888</v>
      </c>
      <c r="K78" s="147">
        <f t="shared" si="9"/>
        <v>8708582</v>
      </c>
      <c r="L78" s="156">
        <f t="shared" si="10"/>
        <v>18000</v>
      </c>
      <c r="M78" s="148">
        <f t="shared" si="11"/>
        <v>1853165.6000000003</v>
      </c>
    </row>
    <row r="79" spans="1:13" x14ac:dyDescent="0.25">
      <c r="A79" s="21">
        <v>78</v>
      </c>
      <c r="B79" s="26">
        <v>1603</v>
      </c>
      <c r="C79" s="26">
        <v>16</v>
      </c>
      <c r="D79" s="26" t="s">
        <v>14</v>
      </c>
      <c r="E79" s="28">
        <v>419.37</v>
      </c>
      <c r="F79" s="155">
        <v>142</v>
      </c>
      <c r="G79" s="28">
        <f t="shared" si="6"/>
        <v>561.37</v>
      </c>
      <c r="H79" s="22">
        <f t="shared" si="7"/>
        <v>617.50700000000006</v>
      </c>
      <c r="I79" s="145">
        <f>I78</f>
        <v>12800</v>
      </c>
      <c r="J79" s="146">
        <f t="shared" si="8"/>
        <v>7185536</v>
      </c>
      <c r="K79" s="147">
        <f t="shared" si="9"/>
        <v>7544813</v>
      </c>
      <c r="L79" s="156">
        <f t="shared" si="10"/>
        <v>15500</v>
      </c>
      <c r="M79" s="148">
        <f t="shared" si="11"/>
        <v>1605518.2000000002</v>
      </c>
    </row>
    <row r="80" spans="1:13" x14ac:dyDescent="0.25">
      <c r="A80" s="21">
        <v>79</v>
      </c>
      <c r="B80" s="26">
        <v>1604</v>
      </c>
      <c r="C80" s="26">
        <v>16</v>
      </c>
      <c r="D80" s="26" t="s">
        <v>14</v>
      </c>
      <c r="E80" s="28">
        <v>486.96</v>
      </c>
      <c r="F80" s="155">
        <v>161</v>
      </c>
      <c r="G80" s="28">
        <f t="shared" si="6"/>
        <v>647.96</v>
      </c>
      <c r="H80" s="22">
        <f t="shared" si="7"/>
        <v>712.75600000000009</v>
      </c>
      <c r="I80" s="145">
        <f>I79</f>
        <v>12800</v>
      </c>
      <c r="J80" s="146">
        <f t="shared" si="8"/>
        <v>8293888</v>
      </c>
      <c r="K80" s="147">
        <f t="shared" si="9"/>
        <v>8708582</v>
      </c>
      <c r="L80" s="156">
        <f t="shared" si="10"/>
        <v>18000</v>
      </c>
      <c r="M80" s="148">
        <f t="shared" si="11"/>
        <v>1853165.6000000003</v>
      </c>
    </row>
    <row r="81" spans="1:13" x14ac:dyDescent="0.25">
      <c r="A81" s="21">
        <v>80</v>
      </c>
      <c r="B81" s="26">
        <v>1605</v>
      </c>
      <c r="C81" s="26">
        <v>16</v>
      </c>
      <c r="D81" s="26" t="s">
        <v>14</v>
      </c>
      <c r="E81" s="28">
        <v>486.96</v>
      </c>
      <c r="F81" s="155">
        <v>161</v>
      </c>
      <c r="G81" s="28">
        <f t="shared" si="6"/>
        <v>647.96</v>
      </c>
      <c r="H81" s="22">
        <f t="shared" si="7"/>
        <v>712.75600000000009</v>
      </c>
      <c r="I81" s="145">
        <f>I80</f>
        <v>12800</v>
      </c>
      <c r="J81" s="146">
        <f t="shared" si="8"/>
        <v>8293888</v>
      </c>
      <c r="K81" s="147">
        <f t="shared" si="9"/>
        <v>8708582</v>
      </c>
      <c r="L81" s="156">
        <f t="shared" si="10"/>
        <v>18000</v>
      </c>
      <c r="M81" s="148">
        <f t="shared" si="11"/>
        <v>1853165.6000000003</v>
      </c>
    </row>
    <row r="82" spans="1:13" x14ac:dyDescent="0.25">
      <c r="A82" s="21">
        <v>81</v>
      </c>
      <c r="B82" s="26">
        <v>1701</v>
      </c>
      <c r="C82" s="26">
        <v>17</v>
      </c>
      <c r="D82" s="26" t="s">
        <v>14</v>
      </c>
      <c r="E82" s="28">
        <v>486.96</v>
      </c>
      <c r="F82" s="154">
        <v>161</v>
      </c>
      <c r="G82" s="28">
        <f t="shared" si="6"/>
        <v>647.96</v>
      </c>
      <c r="H82" s="22">
        <f t="shared" si="7"/>
        <v>712.75600000000009</v>
      </c>
      <c r="I82" s="145">
        <f>I81</f>
        <v>12800</v>
      </c>
      <c r="J82" s="146">
        <f t="shared" si="8"/>
        <v>8293888</v>
      </c>
      <c r="K82" s="147">
        <f t="shared" si="9"/>
        <v>8708582</v>
      </c>
      <c r="L82" s="156">
        <f t="shared" si="10"/>
        <v>18000</v>
      </c>
      <c r="M82" s="148">
        <f t="shared" si="11"/>
        <v>1853165.6000000003</v>
      </c>
    </row>
    <row r="83" spans="1:13" x14ac:dyDescent="0.25">
      <c r="A83" s="21">
        <v>82</v>
      </c>
      <c r="B83" s="26">
        <v>1702</v>
      </c>
      <c r="C83" s="26">
        <v>17</v>
      </c>
      <c r="D83" s="26" t="s">
        <v>14</v>
      </c>
      <c r="E83" s="28">
        <v>486.96</v>
      </c>
      <c r="F83" s="155">
        <v>161</v>
      </c>
      <c r="G83" s="28">
        <f t="shared" si="6"/>
        <v>647.96</v>
      </c>
      <c r="H83" s="22">
        <f t="shared" si="7"/>
        <v>712.75600000000009</v>
      </c>
      <c r="I83" s="145">
        <f>I82</f>
        <v>12800</v>
      </c>
      <c r="J83" s="146">
        <f t="shared" si="8"/>
        <v>8293888</v>
      </c>
      <c r="K83" s="147">
        <f t="shared" si="9"/>
        <v>8708582</v>
      </c>
      <c r="L83" s="156">
        <f t="shared" si="10"/>
        <v>18000</v>
      </c>
      <c r="M83" s="148">
        <f t="shared" si="11"/>
        <v>1853165.6000000003</v>
      </c>
    </row>
    <row r="84" spans="1:13" x14ac:dyDescent="0.25">
      <c r="A84" s="21">
        <v>83</v>
      </c>
      <c r="B84" s="26">
        <v>1703</v>
      </c>
      <c r="C84" s="26">
        <v>17</v>
      </c>
      <c r="D84" s="26" t="s">
        <v>14</v>
      </c>
      <c r="E84" s="28">
        <v>419.37</v>
      </c>
      <c r="F84" s="155">
        <v>142</v>
      </c>
      <c r="G84" s="28">
        <f t="shared" si="6"/>
        <v>561.37</v>
      </c>
      <c r="H84" s="22">
        <f t="shared" si="7"/>
        <v>617.50700000000006</v>
      </c>
      <c r="I84" s="145">
        <f>I83</f>
        <v>12800</v>
      </c>
      <c r="J84" s="146">
        <f t="shared" si="8"/>
        <v>7185536</v>
      </c>
      <c r="K84" s="147">
        <f t="shared" si="9"/>
        <v>7544813</v>
      </c>
      <c r="L84" s="156">
        <f t="shared" si="10"/>
        <v>15500</v>
      </c>
      <c r="M84" s="148">
        <f t="shared" si="11"/>
        <v>1605518.2000000002</v>
      </c>
    </row>
    <row r="85" spans="1:13" x14ac:dyDescent="0.25">
      <c r="A85" s="21">
        <v>84</v>
      </c>
      <c r="B85" s="26">
        <v>1704</v>
      </c>
      <c r="C85" s="26">
        <v>17</v>
      </c>
      <c r="D85" s="26" t="s">
        <v>14</v>
      </c>
      <c r="E85" s="28">
        <v>486.96</v>
      </c>
      <c r="F85" s="155">
        <v>161</v>
      </c>
      <c r="G85" s="28">
        <f t="shared" si="6"/>
        <v>647.96</v>
      </c>
      <c r="H85" s="22">
        <f t="shared" si="7"/>
        <v>712.75600000000009</v>
      </c>
      <c r="I85" s="145">
        <f>I84</f>
        <v>12800</v>
      </c>
      <c r="J85" s="146">
        <f t="shared" si="8"/>
        <v>8293888</v>
      </c>
      <c r="K85" s="147">
        <f t="shared" si="9"/>
        <v>8708582</v>
      </c>
      <c r="L85" s="156">
        <f t="shared" si="10"/>
        <v>18000</v>
      </c>
      <c r="M85" s="148">
        <f t="shared" si="11"/>
        <v>1853165.6000000003</v>
      </c>
    </row>
    <row r="86" spans="1:13" x14ac:dyDescent="0.25">
      <c r="A86" s="21">
        <v>85</v>
      </c>
      <c r="B86" s="26">
        <v>1705</v>
      </c>
      <c r="C86" s="26">
        <v>17</v>
      </c>
      <c r="D86" s="26" t="s">
        <v>14</v>
      </c>
      <c r="E86" s="28">
        <v>486.96</v>
      </c>
      <c r="F86" s="155">
        <v>161</v>
      </c>
      <c r="G86" s="28">
        <f t="shared" si="6"/>
        <v>647.96</v>
      </c>
      <c r="H86" s="22">
        <f t="shared" si="7"/>
        <v>712.75600000000009</v>
      </c>
      <c r="I86" s="145">
        <f>I85</f>
        <v>12800</v>
      </c>
      <c r="J86" s="146">
        <f t="shared" si="8"/>
        <v>8293888</v>
      </c>
      <c r="K86" s="147">
        <f t="shared" si="9"/>
        <v>8708582</v>
      </c>
      <c r="L86" s="156">
        <f t="shared" si="10"/>
        <v>18000</v>
      </c>
      <c r="M86" s="148">
        <f t="shared" si="11"/>
        <v>1853165.6000000003</v>
      </c>
    </row>
    <row r="87" spans="1:13" x14ac:dyDescent="0.25">
      <c r="A87" s="21">
        <v>86</v>
      </c>
      <c r="B87" s="26">
        <v>1801</v>
      </c>
      <c r="C87" s="26">
        <v>18</v>
      </c>
      <c r="D87" s="26" t="s">
        <v>14</v>
      </c>
      <c r="E87" s="28">
        <v>486.96</v>
      </c>
      <c r="F87" s="154">
        <v>161</v>
      </c>
      <c r="G87" s="28">
        <f t="shared" si="6"/>
        <v>647.96</v>
      </c>
      <c r="H87" s="22">
        <f t="shared" si="7"/>
        <v>712.75600000000009</v>
      </c>
      <c r="I87" s="145">
        <f>I86</f>
        <v>12800</v>
      </c>
      <c r="J87" s="146">
        <f t="shared" si="8"/>
        <v>8293888</v>
      </c>
      <c r="K87" s="147">
        <f t="shared" si="9"/>
        <v>8708582</v>
      </c>
      <c r="L87" s="156">
        <f t="shared" si="10"/>
        <v>18000</v>
      </c>
      <c r="M87" s="148">
        <f t="shared" si="11"/>
        <v>1853165.6000000003</v>
      </c>
    </row>
    <row r="88" spans="1:13" x14ac:dyDescent="0.25">
      <c r="A88" s="21">
        <v>87</v>
      </c>
      <c r="B88" s="26">
        <v>1802</v>
      </c>
      <c r="C88" s="26">
        <v>18</v>
      </c>
      <c r="D88" s="26" t="s">
        <v>14</v>
      </c>
      <c r="E88" s="28">
        <v>486.96</v>
      </c>
      <c r="F88" s="155">
        <v>161</v>
      </c>
      <c r="G88" s="28">
        <f t="shared" si="6"/>
        <v>647.96</v>
      </c>
      <c r="H88" s="22">
        <f t="shared" si="7"/>
        <v>712.75600000000009</v>
      </c>
      <c r="I88" s="145">
        <f>I87</f>
        <v>12800</v>
      </c>
      <c r="J88" s="146">
        <f t="shared" si="8"/>
        <v>8293888</v>
      </c>
      <c r="K88" s="147">
        <f t="shared" si="9"/>
        <v>8708582</v>
      </c>
      <c r="L88" s="156">
        <f t="shared" si="10"/>
        <v>18000</v>
      </c>
      <c r="M88" s="148">
        <f t="shared" si="11"/>
        <v>1853165.6000000003</v>
      </c>
    </row>
    <row r="89" spans="1:13" x14ac:dyDescent="0.25">
      <c r="A89" s="21">
        <v>88</v>
      </c>
      <c r="B89" s="26">
        <v>1803</v>
      </c>
      <c r="C89" s="26">
        <v>18</v>
      </c>
      <c r="D89" s="26" t="s">
        <v>14</v>
      </c>
      <c r="E89" s="28">
        <v>419.37</v>
      </c>
      <c r="F89" s="155">
        <v>142</v>
      </c>
      <c r="G89" s="28">
        <f t="shared" si="6"/>
        <v>561.37</v>
      </c>
      <c r="H89" s="22">
        <f t="shared" si="7"/>
        <v>617.50700000000006</v>
      </c>
      <c r="I89" s="145">
        <f>I88</f>
        <v>12800</v>
      </c>
      <c r="J89" s="146">
        <f t="shared" si="8"/>
        <v>7185536</v>
      </c>
      <c r="K89" s="147">
        <f t="shared" si="9"/>
        <v>7544813</v>
      </c>
      <c r="L89" s="156">
        <f t="shared" si="10"/>
        <v>15500</v>
      </c>
      <c r="M89" s="148">
        <f t="shared" si="11"/>
        <v>1605518.2000000002</v>
      </c>
    </row>
    <row r="90" spans="1:13" x14ac:dyDescent="0.25">
      <c r="A90" s="21">
        <v>89</v>
      </c>
      <c r="B90" s="26">
        <v>1804</v>
      </c>
      <c r="C90" s="26">
        <v>18</v>
      </c>
      <c r="D90" s="26" t="s">
        <v>14</v>
      </c>
      <c r="E90" s="28">
        <v>486.96</v>
      </c>
      <c r="F90" s="155">
        <v>161</v>
      </c>
      <c r="G90" s="28">
        <f t="shared" si="6"/>
        <v>647.96</v>
      </c>
      <c r="H90" s="22">
        <f t="shared" si="7"/>
        <v>712.75600000000009</v>
      </c>
      <c r="I90" s="145">
        <f>I89</f>
        <v>12800</v>
      </c>
      <c r="J90" s="146">
        <f t="shared" si="8"/>
        <v>8293888</v>
      </c>
      <c r="K90" s="147">
        <f t="shared" si="9"/>
        <v>8708582</v>
      </c>
      <c r="L90" s="156">
        <f t="shared" si="10"/>
        <v>18000</v>
      </c>
      <c r="M90" s="148">
        <f t="shared" si="11"/>
        <v>1853165.6000000003</v>
      </c>
    </row>
    <row r="91" spans="1:13" x14ac:dyDescent="0.25">
      <c r="A91" s="21">
        <v>90</v>
      </c>
      <c r="B91" s="26">
        <v>1805</v>
      </c>
      <c r="C91" s="26">
        <v>18</v>
      </c>
      <c r="D91" s="26" t="s">
        <v>14</v>
      </c>
      <c r="E91" s="28">
        <v>486.96</v>
      </c>
      <c r="F91" s="155">
        <v>161</v>
      </c>
      <c r="G91" s="28">
        <f t="shared" si="6"/>
        <v>647.96</v>
      </c>
      <c r="H91" s="22">
        <f t="shared" si="7"/>
        <v>712.75600000000009</v>
      </c>
      <c r="I91" s="145">
        <f>I90</f>
        <v>12800</v>
      </c>
      <c r="J91" s="146">
        <f t="shared" si="8"/>
        <v>8293888</v>
      </c>
      <c r="K91" s="147">
        <f t="shared" si="9"/>
        <v>8708582</v>
      </c>
      <c r="L91" s="156">
        <f t="shared" si="10"/>
        <v>18000</v>
      </c>
      <c r="M91" s="148">
        <f t="shared" si="11"/>
        <v>1853165.6000000003</v>
      </c>
    </row>
    <row r="92" spans="1:13" x14ac:dyDescent="0.25">
      <c r="A92" s="21">
        <v>91</v>
      </c>
      <c r="B92" s="26">
        <v>1901</v>
      </c>
      <c r="C92" s="26">
        <v>19</v>
      </c>
      <c r="D92" s="26" t="s">
        <v>14</v>
      </c>
      <c r="E92" s="28">
        <v>486.96</v>
      </c>
      <c r="F92" s="154">
        <v>161</v>
      </c>
      <c r="G92" s="28">
        <f t="shared" si="6"/>
        <v>647.96</v>
      </c>
      <c r="H92" s="22">
        <f t="shared" si="7"/>
        <v>712.75600000000009</v>
      </c>
      <c r="I92" s="145">
        <f>I91+250</f>
        <v>13050</v>
      </c>
      <c r="J92" s="146">
        <f t="shared" si="8"/>
        <v>8455878</v>
      </c>
      <c r="K92" s="147">
        <f t="shared" si="9"/>
        <v>8878672</v>
      </c>
      <c r="L92" s="156">
        <f t="shared" si="10"/>
        <v>18500</v>
      </c>
      <c r="M92" s="148">
        <f t="shared" si="11"/>
        <v>1853165.6000000003</v>
      </c>
    </row>
    <row r="93" spans="1:13" x14ac:dyDescent="0.25">
      <c r="A93" s="21">
        <v>92</v>
      </c>
      <c r="B93" s="26">
        <v>1902</v>
      </c>
      <c r="C93" s="26">
        <v>19</v>
      </c>
      <c r="D93" s="26" t="s">
        <v>14</v>
      </c>
      <c r="E93" s="28">
        <v>486.96</v>
      </c>
      <c r="F93" s="155">
        <v>161</v>
      </c>
      <c r="G93" s="28">
        <f t="shared" si="6"/>
        <v>647.96</v>
      </c>
      <c r="H93" s="22">
        <f t="shared" si="7"/>
        <v>712.75600000000009</v>
      </c>
      <c r="I93" s="145">
        <f>I92</f>
        <v>13050</v>
      </c>
      <c r="J93" s="146">
        <f t="shared" si="8"/>
        <v>8455878</v>
      </c>
      <c r="K93" s="147">
        <f t="shared" si="9"/>
        <v>8878672</v>
      </c>
      <c r="L93" s="156">
        <f t="shared" si="10"/>
        <v>18500</v>
      </c>
      <c r="M93" s="148">
        <f t="shared" si="11"/>
        <v>1853165.6000000003</v>
      </c>
    </row>
    <row r="94" spans="1:13" x14ac:dyDescent="0.25">
      <c r="A94" s="21">
        <v>93</v>
      </c>
      <c r="B94" s="26">
        <v>1903</v>
      </c>
      <c r="C94" s="26">
        <v>19</v>
      </c>
      <c r="D94" s="26" t="s">
        <v>14</v>
      </c>
      <c r="E94" s="28">
        <v>419.37</v>
      </c>
      <c r="F94" s="155">
        <v>142</v>
      </c>
      <c r="G94" s="28">
        <f t="shared" si="6"/>
        <v>561.37</v>
      </c>
      <c r="H94" s="22">
        <f t="shared" si="7"/>
        <v>617.50700000000006</v>
      </c>
      <c r="I94" s="145">
        <f>I93</f>
        <v>13050</v>
      </c>
      <c r="J94" s="146">
        <f t="shared" si="8"/>
        <v>7325878.5</v>
      </c>
      <c r="K94" s="147">
        <f t="shared" si="9"/>
        <v>7692172</v>
      </c>
      <c r="L94" s="156">
        <f t="shared" si="10"/>
        <v>16000</v>
      </c>
      <c r="M94" s="148">
        <f t="shared" si="11"/>
        <v>1605518.2000000002</v>
      </c>
    </row>
    <row r="95" spans="1:13" x14ac:dyDescent="0.25">
      <c r="A95" s="21">
        <v>94</v>
      </c>
      <c r="B95" s="26">
        <v>1904</v>
      </c>
      <c r="C95" s="26">
        <v>19</v>
      </c>
      <c r="D95" s="26" t="s">
        <v>14</v>
      </c>
      <c r="E95" s="28">
        <v>486.96</v>
      </c>
      <c r="F95" s="155">
        <v>161</v>
      </c>
      <c r="G95" s="28">
        <f t="shared" si="6"/>
        <v>647.96</v>
      </c>
      <c r="H95" s="22">
        <f t="shared" si="7"/>
        <v>712.75600000000009</v>
      </c>
      <c r="I95" s="145">
        <f>I94</f>
        <v>13050</v>
      </c>
      <c r="J95" s="146">
        <f t="shared" si="8"/>
        <v>8455878</v>
      </c>
      <c r="K95" s="147">
        <f t="shared" si="9"/>
        <v>8878672</v>
      </c>
      <c r="L95" s="156">
        <f t="shared" si="10"/>
        <v>18500</v>
      </c>
      <c r="M95" s="148">
        <f t="shared" si="11"/>
        <v>1853165.6000000003</v>
      </c>
    </row>
    <row r="96" spans="1:13" x14ac:dyDescent="0.25">
      <c r="A96" s="21">
        <v>95</v>
      </c>
      <c r="B96" s="26">
        <v>1905</v>
      </c>
      <c r="C96" s="26">
        <v>19</v>
      </c>
      <c r="D96" s="26" t="s">
        <v>14</v>
      </c>
      <c r="E96" s="28">
        <v>486.96</v>
      </c>
      <c r="F96" s="155">
        <v>161</v>
      </c>
      <c r="G96" s="28">
        <f t="shared" si="6"/>
        <v>647.96</v>
      </c>
      <c r="H96" s="22">
        <f t="shared" si="7"/>
        <v>712.75600000000009</v>
      </c>
      <c r="I96" s="145">
        <f>I95</f>
        <v>13050</v>
      </c>
      <c r="J96" s="146">
        <f t="shared" si="8"/>
        <v>8455878</v>
      </c>
      <c r="K96" s="147">
        <f t="shared" si="9"/>
        <v>8878672</v>
      </c>
      <c r="L96" s="156">
        <f t="shared" si="10"/>
        <v>18500</v>
      </c>
      <c r="M96" s="148">
        <f t="shared" si="11"/>
        <v>1853165.6000000003</v>
      </c>
    </row>
    <row r="97" spans="1:13" x14ac:dyDescent="0.25">
      <c r="A97" s="21">
        <v>96</v>
      </c>
      <c r="B97" s="26">
        <v>2001</v>
      </c>
      <c r="C97" s="26">
        <v>20</v>
      </c>
      <c r="D97" s="26" t="s">
        <v>14</v>
      </c>
      <c r="E97" s="28">
        <v>486.96</v>
      </c>
      <c r="F97" s="154">
        <v>161</v>
      </c>
      <c r="G97" s="28">
        <f t="shared" si="6"/>
        <v>647.96</v>
      </c>
      <c r="H97" s="22">
        <f t="shared" si="7"/>
        <v>712.75600000000009</v>
      </c>
      <c r="I97" s="145">
        <f>I96</f>
        <v>13050</v>
      </c>
      <c r="J97" s="146">
        <f t="shared" si="8"/>
        <v>8455878</v>
      </c>
      <c r="K97" s="147">
        <f t="shared" si="9"/>
        <v>8878672</v>
      </c>
      <c r="L97" s="156">
        <f t="shared" si="10"/>
        <v>18500</v>
      </c>
      <c r="M97" s="148">
        <f t="shared" si="11"/>
        <v>1853165.6000000003</v>
      </c>
    </row>
    <row r="98" spans="1:13" x14ac:dyDescent="0.25">
      <c r="A98" s="21">
        <v>97</v>
      </c>
      <c r="B98" s="26">
        <v>2002</v>
      </c>
      <c r="C98" s="26">
        <v>20</v>
      </c>
      <c r="D98" s="26" t="s">
        <v>14</v>
      </c>
      <c r="E98" s="28">
        <v>486.96</v>
      </c>
      <c r="F98" s="155">
        <v>161</v>
      </c>
      <c r="G98" s="28">
        <f t="shared" si="6"/>
        <v>647.96</v>
      </c>
      <c r="H98" s="22">
        <f t="shared" si="7"/>
        <v>712.75600000000009</v>
      </c>
      <c r="I98" s="145">
        <f>I97</f>
        <v>13050</v>
      </c>
      <c r="J98" s="146">
        <f t="shared" si="8"/>
        <v>8455878</v>
      </c>
      <c r="K98" s="147">
        <f t="shared" si="9"/>
        <v>8878672</v>
      </c>
      <c r="L98" s="156">
        <f t="shared" si="10"/>
        <v>18500</v>
      </c>
      <c r="M98" s="148">
        <f t="shared" si="11"/>
        <v>1853165.6000000003</v>
      </c>
    </row>
    <row r="99" spans="1:13" x14ac:dyDescent="0.25">
      <c r="A99" s="21">
        <v>98</v>
      </c>
      <c r="B99" s="26">
        <v>2003</v>
      </c>
      <c r="C99" s="26">
        <v>20</v>
      </c>
      <c r="D99" s="26" t="s">
        <v>35</v>
      </c>
      <c r="E99" s="28">
        <v>288.48</v>
      </c>
      <c r="F99" s="155">
        <v>108</v>
      </c>
      <c r="G99" s="28">
        <f t="shared" si="6"/>
        <v>396.48</v>
      </c>
      <c r="H99" s="22">
        <f t="shared" si="7"/>
        <v>436.12800000000004</v>
      </c>
      <c r="I99" s="145">
        <f>I98</f>
        <v>13050</v>
      </c>
      <c r="J99" s="146">
        <f t="shared" si="8"/>
        <v>5174064</v>
      </c>
      <c r="K99" s="147">
        <f t="shared" si="9"/>
        <v>5432767</v>
      </c>
      <c r="L99" s="156">
        <f t="shared" si="10"/>
        <v>11500</v>
      </c>
      <c r="M99" s="148">
        <f t="shared" si="11"/>
        <v>1133932.8</v>
      </c>
    </row>
    <row r="100" spans="1:13" x14ac:dyDescent="0.25">
      <c r="A100" s="21">
        <v>99</v>
      </c>
      <c r="B100" s="26">
        <v>2004</v>
      </c>
      <c r="C100" s="26">
        <v>20</v>
      </c>
      <c r="D100" s="26" t="s">
        <v>14</v>
      </c>
      <c r="E100" s="28">
        <v>486.96</v>
      </c>
      <c r="F100" s="155">
        <v>161</v>
      </c>
      <c r="G100" s="28">
        <f t="shared" si="6"/>
        <v>647.96</v>
      </c>
      <c r="H100" s="22">
        <f t="shared" si="7"/>
        <v>712.75600000000009</v>
      </c>
      <c r="I100" s="145">
        <f>I99</f>
        <v>13050</v>
      </c>
      <c r="J100" s="146">
        <f t="shared" si="8"/>
        <v>8455878</v>
      </c>
      <c r="K100" s="147">
        <f t="shared" si="9"/>
        <v>8878672</v>
      </c>
      <c r="L100" s="156">
        <f t="shared" si="10"/>
        <v>18500</v>
      </c>
      <c r="M100" s="148">
        <f t="shared" si="11"/>
        <v>1853165.6000000003</v>
      </c>
    </row>
    <row r="101" spans="1:13" x14ac:dyDescent="0.25">
      <c r="A101" s="21">
        <v>100</v>
      </c>
      <c r="B101" s="26">
        <v>2005</v>
      </c>
      <c r="C101" s="26">
        <v>20</v>
      </c>
      <c r="D101" s="26" t="s">
        <v>14</v>
      </c>
      <c r="E101" s="28">
        <v>486.96</v>
      </c>
      <c r="F101" s="155">
        <v>161</v>
      </c>
      <c r="G101" s="28">
        <f t="shared" si="6"/>
        <v>647.96</v>
      </c>
      <c r="H101" s="22">
        <f t="shared" si="7"/>
        <v>712.75600000000009</v>
      </c>
      <c r="I101" s="145">
        <f>I100</f>
        <v>13050</v>
      </c>
      <c r="J101" s="146">
        <f t="shared" si="8"/>
        <v>8455878</v>
      </c>
      <c r="K101" s="147">
        <f t="shared" si="9"/>
        <v>8878672</v>
      </c>
      <c r="L101" s="156">
        <f t="shared" si="10"/>
        <v>18500</v>
      </c>
      <c r="M101" s="148">
        <f t="shared" si="11"/>
        <v>1853165.6000000003</v>
      </c>
    </row>
    <row r="102" spans="1:13" x14ac:dyDescent="0.25">
      <c r="A102" s="21">
        <v>101</v>
      </c>
      <c r="B102" s="26">
        <v>2101</v>
      </c>
      <c r="C102" s="26">
        <v>21</v>
      </c>
      <c r="D102" s="26" t="s">
        <v>14</v>
      </c>
      <c r="E102" s="28">
        <v>486.96</v>
      </c>
      <c r="F102" s="154">
        <v>161</v>
      </c>
      <c r="G102" s="28">
        <f t="shared" si="6"/>
        <v>647.96</v>
      </c>
      <c r="H102" s="22">
        <f t="shared" si="7"/>
        <v>712.75600000000009</v>
      </c>
      <c r="I102" s="145">
        <f>I101</f>
        <v>13050</v>
      </c>
      <c r="J102" s="146">
        <f t="shared" si="8"/>
        <v>8455878</v>
      </c>
      <c r="K102" s="147">
        <f t="shared" si="9"/>
        <v>8878672</v>
      </c>
      <c r="L102" s="156">
        <f t="shared" si="10"/>
        <v>18500</v>
      </c>
      <c r="M102" s="148">
        <f t="shared" si="11"/>
        <v>1853165.6000000003</v>
      </c>
    </row>
    <row r="103" spans="1:13" x14ac:dyDescent="0.25">
      <c r="A103" s="21">
        <v>102</v>
      </c>
      <c r="B103" s="26">
        <v>2102</v>
      </c>
      <c r="C103" s="26">
        <v>21</v>
      </c>
      <c r="D103" s="26" t="s">
        <v>14</v>
      </c>
      <c r="E103" s="28">
        <v>486.96</v>
      </c>
      <c r="F103" s="155">
        <v>161</v>
      </c>
      <c r="G103" s="28">
        <f t="shared" si="6"/>
        <v>647.96</v>
      </c>
      <c r="H103" s="22">
        <f t="shared" si="7"/>
        <v>712.75600000000009</v>
      </c>
      <c r="I103" s="145">
        <f>I102</f>
        <v>13050</v>
      </c>
      <c r="J103" s="146">
        <f t="shared" si="8"/>
        <v>8455878</v>
      </c>
      <c r="K103" s="147">
        <f t="shared" si="9"/>
        <v>8878672</v>
      </c>
      <c r="L103" s="156">
        <f t="shared" si="10"/>
        <v>18500</v>
      </c>
      <c r="M103" s="148">
        <f t="shared" si="11"/>
        <v>1853165.6000000003</v>
      </c>
    </row>
    <row r="104" spans="1:13" x14ac:dyDescent="0.25">
      <c r="A104" s="21">
        <v>103</v>
      </c>
      <c r="B104" s="26">
        <v>2103</v>
      </c>
      <c r="C104" s="26">
        <v>21</v>
      </c>
      <c r="D104" s="26" t="s">
        <v>14</v>
      </c>
      <c r="E104" s="28">
        <v>419.37</v>
      </c>
      <c r="F104" s="155">
        <v>142</v>
      </c>
      <c r="G104" s="28">
        <f t="shared" si="6"/>
        <v>561.37</v>
      </c>
      <c r="H104" s="22">
        <f t="shared" si="7"/>
        <v>617.50700000000006</v>
      </c>
      <c r="I104" s="145">
        <f>I103</f>
        <v>13050</v>
      </c>
      <c r="J104" s="146">
        <f t="shared" si="8"/>
        <v>7325878.5</v>
      </c>
      <c r="K104" s="147">
        <f t="shared" si="9"/>
        <v>7692172</v>
      </c>
      <c r="L104" s="156">
        <f t="shared" si="10"/>
        <v>16000</v>
      </c>
      <c r="M104" s="148">
        <f t="shared" si="11"/>
        <v>1605518.2000000002</v>
      </c>
    </row>
    <row r="105" spans="1:13" x14ac:dyDescent="0.25">
      <c r="A105" s="21">
        <v>104</v>
      </c>
      <c r="B105" s="26">
        <v>2104</v>
      </c>
      <c r="C105" s="26">
        <v>21</v>
      </c>
      <c r="D105" s="26" t="s">
        <v>14</v>
      </c>
      <c r="E105" s="28">
        <v>486.96</v>
      </c>
      <c r="F105" s="155">
        <v>161</v>
      </c>
      <c r="G105" s="28">
        <f t="shared" si="6"/>
        <v>647.96</v>
      </c>
      <c r="H105" s="22">
        <f t="shared" si="7"/>
        <v>712.75600000000009</v>
      </c>
      <c r="I105" s="145">
        <f>I104</f>
        <v>13050</v>
      </c>
      <c r="J105" s="146">
        <f t="shared" si="8"/>
        <v>8455878</v>
      </c>
      <c r="K105" s="147">
        <f t="shared" si="9"/>
        <v>8878672</v>
      </c>
      <c r="L105" s="156">
        <f t="shared" si="10"/>
        <v>18500</v>
      </c>
      <c r="M105" s="148">
        <f t="shared" si="11"/>
        <v>1853165.6000000003</v>
      </c>
    </row>
    <row r="106" spans="1:13" x14ac:dyDescent="0.25">
      <c r="A106" s="21">
        <v>105</v>
      </c>
      <c r="B106" s="26">
        <v>2105</v>
      </c>
      <c r="C106" s="26">
        <v>21</v>
      </c>
      <c r="D106" s="26" t="s">
        <v>14</v>
      </c>
      <c r="E106" s="28">
        <v>486.96</v>
      </c>
      <c r="F106" s="155">
        <v>161</v>
      </c>
      <c r="G106" s="28">
        <f t="shared" si="6"/>
        <v>647.96</v>
      </c>
      <c r="H106" s="22">
        <f t="shared" si="7"/>
        <v>712.75600000000009</v>
      </c>
      <c r="I106" s="145">
        <f>I105</f>
        <v>13050</v>
      </c>
      <c r="J106" s="146">
        <f t="shared" si="8"/>
        <v>8455878</v>
      </c>
      <c r="K106" s="147">
        <f t="shared" si="9"/>
        <v>8878672</v>
      </c>
      <c r="L106" s="156">
        <f t="shared" si="10"/>
        <v>18500</v>
      </c>
      <c r="M106" s="148">
        <f t="shared" si="11"/>
        <v>1853165.6000000003</v>
      </c>
    </row>
    <row r="107" spans="1:13" x14ac:dyDescent="0.25">
      <c r="A107" s="21">
        <v>106</v>
      </c>
      <c r="B107" s="26">
        <v>2201</v>
      </c>
      <c r="C107" s="26">
        <v>22</v>
      </c>
      <c r="D107" s="26" t="s">
        <v>14</v>
      </c>
      <c r="E107" s="28">
        <v>486.96</v>
      </c>
      <c r="F107" s="154">
        <v>161</v>
      </c>
      <c r="G107" s="28">
        <f t="shared" si="6"/>
        <v>647.96</v>
      </c>
      <c r="H107" s="22">
        <f t="shared" si="7"/>
        <v>712.75600000000009</v>
      </c>
      <c r="I107" s="145">
        <f>I106</f>
        <v>13050</v>
      </c>
      <c r="J107" s="146">
        <f t="shared" si="8"/>
        <v>8455878</v>
      </c>
      <c r="K107" s="147">
        <f t="shared" si="9"/>
        <v>8878672</v>
      </c>
      <c r="L107" s="156">
        <f t="shared" si="10"/>
        <v>18500</v>
      </c>
      <c r="M107" s="148">
        <f t="shared" si="11"/>
        <v>1853165.6000000003</v>
      </c>
    </row>
    <row r="108" spans="1:13" x14ac:dyDescent="0.25">
      <c r="A108" s="21">
        <v>107</v>
      </c>
      <c r="B108" s="26">
        <v>2202</v>
      </c>
      <c r="C108" s="26">
        <v>22</v>
      </c>
      <c r="D108" s="26" t="s">
        <v>14</v>
      </c>
      <c r="E108" s="28">
        <v>486.96</v>
      </c>
      <c r="F108" s="155">
        <v>161</v>
      </c>
      <c r="G108" s="28">
        <f t="shared" si="6"/>
        <v>647.96</v>
      </c>
      <c r="H108" s="22">
        <f t="shared" si="7"/>
        <v>712.75600000000009</v>
      </c>
      <c r="I108" s="145">
        <f>I107</f>
        <v>13050</v>
      </c>
      <c r="J108" s="146">
        <f t="shared" si="8"/>
        <v>8455878</v>
      </c>
      <c r="K108" s="147">
        <f t="shared" si="9"/>
        <v>8878672</v>
      </c>
      <c r="L108" s="156">
        <f t="shared" si="10"/>
        <v>18500</v>
      </c>
      <c r="M108" s="148">
        <f t="shared" si="11"/>
        <v>1853165.6000000003</v>
      </c>
    </row>
    <row r="109" spans="1:13" x14ac:dyDescent="0.25">
      <c r="A109" s="21">
        <v>108</v>
      </c>
      <c r="B109" s="26">
        <v>2203</v>
      </c>
      <c r="C109" s="26">
        <v>22</v>
      </c>
      <c r="D109" s="26" t="s">
        <v>14</v>
      </c>
      <c r="E109" s="28">
        <v>419.37</v>
      </c>
      <c r="F109" s="155">
        <v>142</v>
      </c>
      <c r="G109" s="28">
        <f t="shared" si="6"/>
        <v>561.37</v>
      </c>
      <c r="H109" s="22">
        <f t="shared" si="7"/>
        <v>617.50700000000006</v>
      </c>
      <c r="I109" s="145">
        <f>I108</f>
        <v>13050</v>
      </c>
      <c r="J109" s="146">
        <f t="shared" si="8"/>
        <v>7325878.5</v>
      </c>
      <c r="K109" s="147">
        <f t="shared" si="9"/>
        <v>7692172</v>
      </c>
      <c r="L109" s="156">
        <f t="shared" si="10"/>
        <v>16000</v>
      </c>
      <c r="M109" s="148">
        <f t="shared" si="11"/>
        <v>1605518.2000000002</v>
      </c>
    </row>
    <row r="110" spans="1:13" x14ac:dyDescent="0.25">
      <c r="A110" s="21">
        <v>109</v>
      </c>
      <c r="B110" s="26">
        <v>2204</v>
      </c>
      <c r="C110" s="26">
        <v>22</v>
      </c>
      <c r="D110" s="26" t="s">
        <v>14</v>
      </c>
      <c r="E110" s="28">
        <v>486.96</v>
      </c>
      <c r="F110" s="155">
        <v>161</v>
      </c>
      <c r="G110" s="28">
        <f t="shared" si="6"/>
        <v>647.96</v>
      </c>
      <c r="H110" s="22">
        <f t="shared" si="7"/>
        <v>712.75600000000009</v>
      </c>
      <c r="I110" s="145">
        <f>I109</f>
        <v>13050</v>
      </c>
      <c r="J110" s="146">
        <f t="shared" si="8"/>
        <v>8455878</v>
      </c>
      <c r="K110" s="147">
        <f t="shared" si="9"/>
        <v>8878672</v>
      </c>
      <c r="L110" s="156">
        <f t="shared" si="10"/>
        <v>18500</v>
      </c>
      <c r="M110" s="148">
        <f t="shared" si="11"/>
        <v>1853165.6000000003</v>
      </c>
    </row>
    <row r="111" spans="1:13" x14ac:dyDescent="0.25">
      <c r="A111" s="21">
        <v>110</v>
      </c>
      <c r="B111" s="26">
        <v>2205</v>
      </c>
      <c r="C111" s="26">
        <v>22</v>
      </c>
      <c r="D111" s="26" t="s">
        <v>14</v>
      </c>
      <c r="E111" s="28">
        <v>486.96</v>
      </c>
      <c r="F111" s="155">
        <v>161</v>
      </c>
      <c r="G111" s="28">
        <f t="shared" si="6"/>
        <v>647.96</v>
      </c>
      <c r="H111" s="22">
        <f t="shared" si="7"/>
        <v>712.75600000000009</v>
      </c>
      <c r="I111" s="145">
        <f>I110</f>
        <v>13050</v>
      </c>
      <c r="J111" s="146">
        <f t="shared" si="8"/>
        <v>8455878</v>
      </c>
      <c r="K111" s="147">
        <f t="shared" si="9"/>
        <v>8878672</v>
      </c>
      <c r="L111" s="156">
        <f t="shared" si="10"/>
        <v>18500</v>
      </c>
      <c r="M111" s="148">
        <f t="shared" si="11"/>
        <v>1853165.6000000003</v>
      </c>
    </row>
    <row r="112" spans="1:13" x14ac:dyDescent="0.25">
      <c r="A112" s="21">
        <v>111</v>
      </c>
      <c r="B112" s="26">
        <v>2301</v>
      </c>
      <c r="C112" s="26">
        <v>23</v>
      </c>
      <c r="D112" s="26" t="s">
        <v>14</v>
      </c>
      <c r="E112" s="28">
        <v>486.96</v>
      </c>
      <c r="F112" s="154">
        <v>161</v>
      </c>
      <c r="G112" s="28">
        <f t="shared" si="6"/>
        <v>647.96</v>
      </c>
      <c r="H112" s="22">
        <f t="shared" si="7"/>
        <v>712.75600000000009</v>
      </c>
      <c r="I112" s="145">
        <f>I111</f>
        <v>13050</v>
      </c>
      <c r="J112" s="146">
        <f t="shared" si="8"/>
        <v>8455878</v>
      </c>
      <c r="K112" s="147">
        <f t="shared" si="9"/>
        <v>8878672</v>
      </c>
      <c r="L112" s="156">
        <f t="shared" si="10"/>
        <v>18500</v>
      </c>
      <c r="M112" s="148">
        <f t="shared" si="11"/>
        <v>1853165.6000000003</v>
      </c>
    </row>
    <row r="113" spans="1:13" x14ac:dyDescent="0.25">
      <c r="A113" s="21">
        <v>112</v>
      </c>
      <c r="B113" s="26">
        <v>2302</v>
      </c>
      <c r="C113" s="26">
        <v>23</v>
      </c>
      <c r="D113" s="26" t="s">
        <v>14</v>
      </c>
      <c r="E113" s="28">
        <v>486.96</v>
      </c>
      <c r="F113" s="155">
        <v>161</v>
      </c>
      <c r="G113" s="28">
        <f t="shared" si="6"/>
        <v>647.96</v>
      </c>
      <c r="H113" s="22">
        <f t="shared" si="7"/>
        <v>712.75600000000009</v>
      </c>
      <c r="I113" s="145">
        <f>I112</f>
        <v>13050</v>
      </c>
      <c r="J113" s="146">
        <f t="shared" si="8"/>
        <v>8455878</v>
      </c>
      <c r="K113" s="147">
        <f t="shared" si="9"/>
        <v>8878672</v>
      </c>
      <c r="L113" s="156">
        <f t="shared" si="10"/>
        <v>18500</v>
      </c>
      <c r="M113" s="148">
        <f t="shared" si="11"/>
        <v>1853165.6000000003</v>
      </c>
    </row>
    <row r="114" spans="1:13" x14ac:dyDescent="0.25">
      <c r="A114" s="21">
        <v>113</v>
      </c>
      <c r="B114" s="26">
        <v>2303</v>
      </c>
      <c r="C114" s="26">
        <v>23</v>
      </c>
      <c r="D114" s="26" t="s">
        <v>14</v>
      </c>
      <c r="E114" s="28">
        <v>419.37</v>
      </c>
      <c r="F114" s="155">
        <v>142</v>
      </c>
      <c r="G114" s="28">
        <f t="shared" si="6"/>
        <v>561.37</v>
      </c>
      <c r="H114" s="22">
        <f t="shared" si="7"/>
        <v>617.50700000000006</v>
      </c>
      <c r="I114" s="145">
        <f>I113</f>
        <v>13050</v>
      </c>
      <c r="J114" s="146">
        <f t="shared" si="8"/>
        <v>7325878.5</v>
      </c>
      <c r="K114" s="147">
        <f t="shared" si="9"/>
        <v>7692172</v>
      </c>
      <c r="L114" s="156">
        <f t="shared" si="10"/>
        <v>16000</v>
      </c>
      <c r="M114" s="148">
        <f t="shared" si="11"/>
        <v>1605518.2000000002</v>
      </c>
    </row>
    <row r="115" spans="1:13" x14ac:dyDescent="0.25">
      <c r="A115" s="21">
        <v>114</v>
      </c>
      <c r="B115" s="26">
        <v>2304</v>
      </c>
      <c r="C115" s="26">
        <v>23</v>
      </c>
      <c r="D115" s="26" t="s">
        <v>14</v>
      </c>
      <c r="E115" s="28">
        <v>486.96</v>
      </c>
      <c r="F115" s="155">
        <v>161</v>
      </c>
      <c r="G115" s="28">
        <f t="shared" si="6"/>
        <v>647.96</v>
      </c>
      <c r="H115" s="22">
        <f t="shared" si="7"/>
        <v>712.75600000000009</v>
      </c>
      <c r="I115" s="145">
        <f>I114</f>
        <v>13050</v>
      </c>
      <c r="J115" s="146">
        <f t="shared" si="8"/>
        <v>8455878</v>
      </c>
      <c r="K115" s="147">
        <f t="shared" si="9"/>
        <v>8878672</v>
      </c>
      <c r="L115" s="156">
        <f t="shared" si="10"/>
        <v>18500</v>
      </c>
      <c r="M115" s="148">
        <f t="shared" si="11"/>
        <v>1853165.6000000003</v>
      </c>
    </row>
    <row r="116" spans="1:13" x14ac:dyDescent="0.25">
      <c r="A116" s="21">
        <v>115</v>
      </c>
      <c r="B116" s="26">
        <v>2305</v>
      </c>
      <c r="C116" s="26">
        <v>23</v>
      </c>
      <c r="D116" s="26" t="s">
        <v>14</v>
      </c>
      <c r="E116" s="28">
        <v>486.96</v>
      </c>
      <c r="F116" s="155">
        <v>161</v>
      </c>
      <c r="G116" s="28">
        <f t="shared" si="6"/>
        <v>647.96</v>
      </c>
      <c r="H116" s="22">
        <f t="shared" si="7"/>
        <v>712.75600000000009</v>
      </c>
      <c r="I116" s="145">
        <f>I115</f>
        <v>13050</v>
      </c>
      <c r="J116" s="146">
        <f t="shared" si="8"/>
        <v>8455878</v>
      </c>
      <c r="K116" s="147">
        <f t="shared" si="9"/>
        <v>8878672</v>
      </c>
      <c r="L116" s="156">
        <f t="shared" si="10"/>
        <v>18500</v>
      </c>
      <c r="M116" s="148">
        <f t="shared" si="11"/>
        <v>1853165.6000000003</v>
      </c>
    </row>
    <row r="117" spans="1:13" x14ac:dyDescent="0.25">
      <c r="A117" s="21">
        <v>116</v>
      </c>
      <c r="B117" s="26">
        <v>2401</v>
      </c>
      <c r="C117" s="26">
        <v>24</v>
      </c>
      <c r="D117" s="26" t="s">
        <v>14</v>
      </c>
      <c r="E117" s="28">
        <v>486.96</v>
      </c>
      <c r="F117" s="154">
        <v>161</v>
      </c>
      <c r="G117" s="28">
        <f t="shared" si="6"/>
        <v>647.96</v>
      </c>
      <c r="H117" s="22">
        <f t="shared" si="7"/>
        <v>712.75600000000009</v>
      </c>
      <c r="I117" s="145">
        <f>I116</f>
        <v>13050</v>
      </c>
      <c r="J117" s="146">
        <f t="shared" si="8"/>
        <v>8455878</v>
      </c>
      <c r="K117" s="147">
        <f t="shared" si="9"/>
        <v>8878672</v>
      </c>
      <c r="L117" s="156">
        <f t="shared" si="10"/>
        <v>18500</v>
      </c>
      <c r="M117" s="148">
        <f t="shared" si="11"/>
        <v>1853165.6000000003</v>
      </c>
    </row>
    <row r="118" spans="1:13" x14ac:dyDescent="0.25">
      <c r="A118" s="21">
        <v>117</v>
      </c>
      <c r="B118" s="26">
        <v>2402</v>
      </c>
      <c r="C118" s="26">
        <v>24</v>
      </c>
      <c r="D118" s="26" t="s">
        <v>14</v>
      </c>
      <c r="E118" s="28">
        <v>486.96</v>
      </c>
      <c r="F118" s="155">
        <v>161</v>
      </c>
      <c r="G118" s="28">
        <f t="shared" si="6"/>
        <v>647.96</v>
      </c>
      <c r="H118" s="22">
        <f t="shared" si="7"/>
        <v>712.75600000000009</v>
      </c>
      <c r="I118" s="145">
        <f>I117</f>
        <v>13050</v>
      </c>
      <c r="J118" s="146">
        <f t="shared" si="8"/>
        <v>8455878</v>
      </c>
      <c r="K118" s="147">
        <f t="shared" si="9"/>
        <v>8878672</v>
      </c>
      <c r="L118" s="156">
        <f t="shared" si="10"/>
        <v>18500</v>
      </c>
      <c r="M118" s="148">
        <f t="shared" si="11"/>
        <v>1853165.6000000003</v>
      </c>
    </row>
    <row r="119" spans="1:13" x14ac:dyDescent="0.25">
      <c r="A119" s="21">
        <v>118</v>
      </c>
      <c r="B119" s="26">
        <v>2403</v>
      </c>
      <c r="C119" s="26">
        <v>24</v>
      </c>
      <c r="D119" s="26" t="s">
        <v>14</v>
      </c>
      <c r="E119" s="28">
        <v>419.37</v>
      </c>
      <c r="F119" s="155">
        <v>142</v>
      </c>
      <c r="G119" s="28">
        <f t="shared" si="6"/>
        <v>561.37</v>
      </c>
      <c r="H119" s="22">
        <f t="shared" si="7"/>
        <v>617.50700000000006</v>
      </c>
      <c r="I119" s="145">
        <f>I118</f>
        <v>13050</v>
      </c>
      <c r="J119" s="146">
        <f t="shared" si="8"/>
        <v>7325878.5</v>
      </c>
      <c r="K119" s="147">
        <f t="shared" si="9"/>
        <v>7692172</v>
      </c>
      <c r="L119" s="156">
        <f t="shared" si="10"/>
        <v>16000</v>
      </c>
      <c r="M119" s="148">
        <f t="shared" si="11"/>
        <v>1605518.2000000002</v>
      </c>
    </row>
    <row r="120" spans="1:13" x14ac:dyDescent="0.25">
      <c r="A120" s="21">
        <v>119</v>
      </c>
      <c r="B120" s="26">
        <v>2404</v>
      </c>
      <c r="C120" s="26">
        <v>24</v>
      </c>
      <c r="D120" s="26" t="s">
        <v>14</v>
      </c>
      <c r="E120" s="28">
        <v>486.96</v>
      </c>
      <c r="F120" s="155">
        <v>161</v>
      </c>
      <c r="G120" s="28">
        <f t="shared" si="6"/>
        <v>647.96</v>
      </c>
      <c r="H120" s="22">
        <f t="shared" si="7"/>
        <v>712.75600000000009</v>
      </c>
      <c r="I120" s="145">
        <f>I119</f>
        <v>13050</v>
      </c>
      <c r="J120" s="146">
        <f t="shared" si="8"/>
        <v>8455878</v>
      </c>
      <c r="K120" s="147">
        <f t="shared" si="9"/>
        <v>8878672</v>
      </c>
      <c r="L120" s="156">
        <f t="shared" si="10"/>
        <v>18500</v>
      </c>
      <c r="M120" s="148">
        <f t="shared" si="11"/>
        <v>1853165.6000000003</v>
      </c>
    </row>
    <row r="121" spans="1:13" x14ac:dyDescent="0.25">
      <c r="A121" s="21">
        <v>120</v>
      </c>
      <c r="B121" s="26">
        <v>2405</v>
      </c>
      <c r="C121" s="26">
        <v>24</v>
      </c>
      <c r="D121" s="26" t="s">
        <v>14</v>
      </c>
      <c r="E121" s="28">
        <v>486.96</v>
      </c>
      <c r="F121" s="155">
        <v>161</v>
      </c>
      <c r="G121" s="28">
        <f t="shared" si="6"/>
        <v>647.96</v>
      </c>
      <c r="H121" s="22">
        <f t="shared" si="7"/>
        <v>712.75600000000009</v>
      </c>
      <c r="I121" s="145">
        <f>I120</f>
        <v>13050</v>
      </c>
      <c r="J121" s="146">
        <f t="shared" si="8"/>
        <v>8455878</v>
      </c>
      <c r="K121" s="147">
        <f t="shared" si="9"/>
        <v>8878672</v>
      </c>
      <c r="L121" s="156">
        <f t="shared" si="10"/>
        <v>18500</v>
      </c>
      <c r="M121" s="148">
        <f t="shared" si="11"/>
        <v>1853165.6000000003</v>
      </c>
    </row>
    <row r="122" spans="1:13" x14ac:dyDescent="0.25">
      <c r="A122" s="21">
        <v>121</v>
      </c>
      <c r="B122" s="26">
        <v>2501</v>
      </c>
      <c r="C122" s="26">
        <v>25</v>
      </c>
      <c r="D122" s="26" t="s">
        <v>14</v>
      </c>
      <c r="E122" s="28">
        <v>486.96</v>
      </c>
      <c r="F122" s="154">
        <v>161</v>
      </c>
      <c r="G122" s="28">
        <f t="shared" si="6"/>
        <v>647.96</v>
      </c>
      <c r="H122" s="22">
        <f t="shared" si="7"/>
        <v>712.75600000000009</v>
      </c>
      <c r="I122" s="145">
        <f>I121+250</f>
        <v>13300</v>
      </c>
      <c r="J122" s="146">
        <f t="shared" si="8"/>
        <v>8617868</v>
      </c>
      <c r="K122" s="147">
        <f t="shared" si="9"/>
        <v>9048761</v>
      </c>
      <c r="L122" s="156">
        <f t="shared" si="10"/>
        <v>19000</v>
      </c>
      <c r="M122" s="148">
        <f t="shared" si="11"/>
        <v>1853165.6000000003</v>
      </c>
    </row>
    <row r="123" spans="1:13" x14ac:dyDescent="0.25">
      <c r="A123" s="21">
        <v>122</v>
      </c>
      <c r="B123" s="26">
        <v>2502</v>
      </c>
      <c r="C123" s="26">
        <v>25</v>
      </c>
      <c r="D123" s="26" t="s">
        <v>14</v>
      </c>
      <c r="E123" s="28">
        <v>486.96</v>
      </c>
      <c r="F123" s="155">
        <v>161</v>
      </c>
      <c r="G123" s="28">
        <f t="shared" si="6"/>
        <v>647.96</v>
      </c>
      <c r="H123" s="22">
        <f t="shared" si="7"/>
        <v>712.75600000000009</v>
      </c>
      <c r="I123" s="145">
        <f>I122</f>
        <v>13300</v>
      </c>
      <c r="J123" s="146">
        <f t="shared" si="8"/>
        <v>8617868</v>
      </c>
      <c r="K123" s="147">
        <f t="shared" si="9"/>
        <v>9048761</v>
      </c>
      <c r="L123" s="156">
        <f t="shared" si="10"/>
        <v>19000</v>
      </c>
      <c r="M123" s="148">
        <f t="shared" si="11"/>
        <v>1853165.6000000003</v>
      </c>
    </row>
    <row r="124" spans="1:13" x14ac:dyDescent="0.25">
      <c r="A124" s="21">
        <v>123</v>
      </c>
      <c r="B124" s="26">
        <v>2503</v>
      </c>
      <c r="C124" s="26">
        <v>25</v>
      </c>
      <c r="D124" s="26" t="s">
        <v>14</v>
      </c>
      <c r="E124" s="28">
        <v>419.37</v>
      </c>
      <c r="F124" s="155">
        <v>142</v>
      </c>
      <c r="G124" s="28">
        <f t="shared" si="6"/>
        <v>561.37</v>
      </c>
      <c r="H124" s="22">
        <f t="shared" si="7"/>
        <v>617.50700000000006</v>
      </c>
      <c r="I124" s="145">
        <f>I123</f>
        <v>13300</v>
      </c>
      <c r="J124" s="146">
        <f t="shared" si="8"/>
        <v>7466221</v>
      </c>
      <c r="K124" s="147">
        <f t="shared" si="9"/>
        <v>7839532</v>
      </c>
      <c r="L124" s="156">
        <f t="shared" si="10"/>
        <v>16500</v>
      </c>
      <c r="M124" s="148">
        <f t="shared" si="11"/>
        <v>1605518.2000000002</v>
      </c>
    </row>
    <row r="125" spans="1:13" x14ac:dyDescent="0.25">
      <c r="A125" s="21">
        <v>124</v>
      </c>
      <c r="B125" s="26">
        <v>2504</v>
      </c>
      <c r="C125" s="26">
        <v>25</v>
      </c>
      <c r="D125" s="26" t="s">
        <v>14</v>
      </c>
      <c r="E125" s="28">
        <v>486.96</v>
      </c>
      <c r="F125" s="155">
        <v>161</v>
      </c>
      <c r="G125" s="28">
        <f t="shared" si="6"/>
        <v>647.96</v>
      </c>
      <c r="H125" s="22">
        <f t="shared" si="7"/>
        <v>712.75600000000009</v>
      </c>
      <c r="I125" s="145">
        <f>I124</f>
        <v>13300</v>
      </c>
      <c r="J125" s="146">
        <f t="shared" si="8"/>
        <v>8617868</v>
      </c>
      <c r="K125" s="147">
        <f t="shared" si="9"/>
        <v>9048761</v>
      </c>
      <c r="L125" s="156">
        <f t="shared" si="10"/>
        <v>19000</v>
      </c>
      <c r="M125" s="148">
        <f t="shared" si="11"/>
        <v>1853165.6000000003</v>
      </c>
    </row>
    <row r="126" spans="1:13" x14ac:dyDescent="0.25">
      <c r="A126" s="21">
        <v>125</v>
      </c>
      <c r="B126" s="26">
        <v>2505</v>
      </c>
      <c r="C126" s="26">
        <v>25</v>
      </c>
      <c r="D126" s="26" t="s">
        <v>14</v>
      </c>
      <c r="E126" s="28">
        <v>486.96</v>
      </c>
      <c r="F126" s="155">
        <v>161</v>
      </c>
      <c r="G126" s="28">
        <f t="shared" si="6"/>
        <v>647.96</v>
      </c>
      <c r="H126" s="22">
        <f t="shared" si="7"/>
        <v>712.75600000000009</v>
      </c>
      <c r="I126" s="145">
        <f>I125</f>
        <v>13300</v>
      </c>
      <c r="J126" s="146">
        <f t="shared" si="8"/>
        <v>8617868</v>
      </c>
      <c r="K126" s="147">
        <f t="shared" si="9"/>
        <v>9048761</v>
      </c>
      <c r="L126" s="156">
        <f t="shared" si="10"/>
        <v>19000</v>
      </c>
      <c r="M126" s="148">
        <f t="shared" si="11"/>
        <v>1853165.6000000003</v>
      </c>
    </row>
    <row r="127" spans="1:13" x14ac:dyDescent="0.25">
      <c r="A127" s="21">
        <v>126</v>
      </c>
      <c r="B127" s="26">
        <v>2601</v>
      </c>
      <c r="C127" s="26">
        <v>26</v>
      </c>
      <c r="D127" s="26" t="s">
        <v>14</v>
      </c>
      <c r="E127" s="28">
        <v>486.96</v>
      </c>
      <c r="F127" s="154">
        <v>161</v>
      </c>
      <c r="G127" s="28">
        <f t="shared" si="6"/>
        <v>647.96</v>
      </c>
      <c r="H127" s="22">
        <f t="shared" si="7"/>
        <v>712.75600000000009</v>
      </c>
      <c r="I127" s="145">
        <f>I126</f>
        <v>13300</v>
      </c>
      <c r="J127" s="146">
        <f t="shared" si="8"/>
        <v>8617868</v>
      </c>
      <c r="K127" s="147">
        <f t="shared" si="9"/>
        <v>9048761</v>
      </c>
      <c r="L127" s="156">
        <f t="shared" si="10"/>
        <v>19000</v>
      </c>
      <c r="M127" s="148">
        <f t="shared" si="11"/>
        <v>1853165.6000000003</v>
      </c>
    </row>
    <row r="128" spans="1:13" x14ac:dyDescent="0.25">
      <c r="A128" s="21">
        <v>127</v>
      </c>
      <c r="B128" s="26">
        <v>2602</v>
      </c>
      <c r="C128" s="26">
        <v>26</v>
      </c>
      <c r="D128" s="26" t="s">
        <v>14</v>
      </c>
      <c r="E128" s="28">
        <v>486.96</v>
      </c>
      <c r="F128" s="155">
        <v>161</v>
      </c>
      <c r="G128" s="28">
        <f t="shared" si="6"/>
        <v>647.96</v>
      </c>
      <c r="H128" s="22">
        <f t="shared" si="7"/>
        <v>712.75600000000009</v>
      </c>
      <c r="I128" s="145">
        <f>I127</f>
        <v>13300</v>
      </c>
      <c r="J128" s="146">
        <f t="shared" si="8"/>
        <v>8617868</v>
      </c>
      <c r="K128" s="147">
        <f t="shared" si="9"/>
        <v>9048761</v>
      </c>
      <c r="L128" s="156">
        <f t="shared" si="10"/>
        <v>19000</v>
      </c>
      <c r="M128" s="148">
        <f t="shared" si="11"/>
        <v>1853165.6000000003</v>
      </c>
    </row>
    <row r="129" spans="1:13" x14ac:dyDescent="0.25">
      <c r="A129" s="21">
        <v>128</v>
      </c>
      <c r="B129" s="26">
        <v>2603</v>
      </c>
      <c r="C129" s="26">
        <v>26</v>
      </c>
      <c r="D129" s="26" t="s">
        <v>35</v>
      </c>
      <c r="E129" s="28">
        <v>288.48</v>
      </c>
      <c r="F129" s="155">
        <v>108</v>
      </c>
      <c r="G129" s="28">
        <f t="shared" si="6"/>
        <v>396.48</v>
      </c>
      <c r="H129" s="22">
        <f t="shared" si="7"/>
        <v>436.12800000000004</v>
      </c>
      <c r="I129" s="145">
        <f>I128</f>
        <v>13300</v>
      </c>
      <c r="J129" s="146">
        <f t="shared" si="8"/>
        <v>5273184</v>
      </c>
      <c r="K129" s="147">
        <f t="shared" si="9"/>
        <v>5536843</v>
      </c>
      <c r="L129" s="156">
        <f t="shared" si="10"/>
        <v>11500</v>
      </c>
      <c r="M129" s="148">
        <f t="shared" si="11"/>
        <v>1133932.8</v>
      </c>
    </row>
    <row r="130" spans="1:13" x14ac:dyDescent="0.25">
      <c r="A130" s="21">
        <v>129</v>
      </c>
      <c r="B130" s="26">
        <v>2604</v>
      </c>
      <c r="C130" s="26">
        <v>26</v>
      </c>
      <c r="D130" s="26" t="s">
        <v>14</v>
      </c>
      <c r="E130" s="28">
        <v>486.96</v>
      </c>
      <c r="F130" s="155">
        <v>161</v>
      </c>
      <c r="G130" s="28">
        <f t="shared" si="6"/>
        <v>647.96</v>
      </c>
      <c r="H130" s="22">
        <f t="shared" si="7"/>
        <v>712.75600000000009</v>
      </c>
      <c r="I130" s="145">
        <f>I129</f>
        <v>13300</v>
      </c>
      <c r="J130" s="146">
        <f t="shared" si="8"/>
        <v>8617868</v>
      </c>
      <c r="K130" s="147">
        <f t="shared" si="9"/>
        <v>9048761</v>
      </c>
      <c r="L130" s="156">
        <f t="shared" si="10"/>
        <v>19000</v>
      </c>
      <c r="M130" s="148">
        <f t="shared" si="11"/>
        <v>1853165.6000000003</v>
      </c>
    </row>
    <row r="131" spans="1:13" x14ac:dyDescent="0.25">
      <c r="A131" s="21">
        <v>130</v>
      </c>
      <c r="B131" s="26">
        <v>2605</v>
      </c>
      <c r="C131" s="26">
        <v>26</v>
      </c>
      <c r="D131" s="26" t="s">
        <v>14</v>
      </c>
      <c r="E131" s="28">
        <v>486.96</v>
      </c>
      <c r="F131" s="155">
        <v>161</v>
      </c>
      <c r="G131" s="28">
        <f t="shared" ref="G131:G146" si="12">E131+F131</f>
        <v>647.96</v>
      </c>
      <c r="H131" s="22">
        <f t="shared" ref="H131:H146" si="13">G131*1.1</f>
        <v>712.75600000000009</v>
      </c>
      <c r="I131" s="145">
        <f>I130</f>
        <v>13300</v>
      </c>
      <c r="J131" s="146">
        <f t="shared" ref="J131:J146" si="14">G131*I131</f>
        <v>8617868</v>
      </c>
      <c r="K131" s="147">
        <f t="shared" ref="K131:K146" si="15">ROUND(J131*1.05,0)</f>
        <v>9048761</v>
      </c>
      <c r="L131" s="156">
        <f t="shared" ref="L131:L146" si="16">MROUND((K131*0.025/12),500)</f>
        <v>19000</v>
      </c>
      <c r="M131" s="148">
        <f t="shared" ref="M131:M146" si="17">H131*2600</f>
        <v>1853165.6000000003</v>
      </c>
    </row>
    <row r="132" spans="1:13" x14ac:dyDescent="0.25">
      <c r="A132" s="21">
        <v>131</v>
      </c>
      <c r="B132" s="26">
        <v>2701</v>
      </c>
      <c r="C132" s="26">
        <v>27</v>
      </c>
      <c r="D132" s="26" t="s">
        <v>14</v>
      </c>
      <c r="E132" s="28">
        <v>486.96</v>
      </c>
      <c r="F132" s="154">
        <v>161</v>
      </c>
      <c r="G132" s="28">
        <f t="shared" si="12"/>
        <v>647.96</v>
      </c>
      <c r="H132" s="22">
        <f t="shared" si="13"/>
        <v>712.75600000000009</v>
      </c>
      <c r="I132" s="145">
        <f>I131</f>
        <v>13300</v>
      </c>
      <c r="J132" s="146">
        <f t="shared" si="14"/>
        <v>8617868</v>
      </c>
      <c r="K132" s="147">
        <f t="shared" si="15"/>
        <v>9048761</v>
      </c>
      <c r="L132" s="156">
        <f t="shared" si="16"/>
        <v>19000</v>
      </c>
      <c r="M132" s="148">
        <f t="shared" si="17"/>
        <v>1853165.6000000003</v>
      </c>
    </row>
    <row r="133" spans="1:13" x14ac:dyDescent="0.25">
      <c r="A133" s="21">
        <v>132</v>
      </c>
      <c r="B133" s="26">
        <v>2702</v>
      </c>
      <c r="C133" s="26">
        <v>27</v>
      </c>
      <c r="D133" s="26" t="s">
        <v>14</v>
      </c>
      <c r="E133" s="28">
        <v>486.96</v>
      </c>
      <c r="F133" s="155">
        <v>161</v>
      </c>
      <c r="G133" s="28">
        <f t="shared" si="12"/>
        <v>647.96</v>
      </c>
      <c r="H133" s="22">
        <f t="shared" si="13"/>
        <v>712.75600000000009</v>
      </c>
      <c r="I133" s="145">
        <f>I132</f>
        <v>13300</v>
      </c>
      <c r="J133" s="146">
        <f t="shared" si="14"/>
        <v>8617868</v>
      </c>
      <c r="K133" s="147">
        <f t="shared" si="15"/>
        <v>9048761</v>
      </c>
      <c r="L133" s="156">
        <f t="shared" si="16"/>
        <v>19000</v>
      </c>
      <c r="M133" s="148">
        <f t="shared" si="17"/>
        <v>1853165.6000000003</v>
      </c>
    </row>
    <row r="134" spans="1:13" x14ac:dyDescent="0.25">
      <c r="A134" s="21">
        <v>133</v>
      </c>
      <c r="B134" s="26">
        <v>2703</v>
      </c>
      <c r="C134" s="26">
        <v>27</v>
      </c>
      <c r="D134" s="26" t="s">
        <v>14</v>
      </c>
      <c r="E134" s="28">
        <v>419.37</v>
      </c>
      <c r="F134" s="155">
        <v>142</v>
      </c>
      <c r="G134" s="28">
        <f t="shared" si="12"/>
        <v>561.37</v>
      </c>
      <c r="H134" s="22">
        <f t="shared" si="13"/>
        <v>617.50700000000006</v>
      </c>
      <c r="I134" s="145">
        <f>I133</f>
        <v>13300</v>
      </c>
      <c r="J134" s="146">
        <f t="shared" si="14"/>
        <v>7466221</v>
      </c>
      <c r="K134" s="147">
        <f t="shared" si="15"/>
        <v>7839532</v>
      </c>
      <c r="L134" s="156">
        <f t="shared" si="16"/>
        <v>16500</v>
      </c>
      <c r="M134" s="148">
        <f t="shared" si="17"/>
        <v>1605518.2000000002</v>
      </c>
    </row>
    <row r="135" spans="1:13" x14ac:dyDescent="0.25">
      <c r="A135" s="21">
        <v>134</v>
      </c>
      <c r="B135" s="26">
        <v>2704</v>
      </c>
      <c r="C135" s="26">
        <v>27</v>
      </c>
      <c r="D135" s="26" t="s">
        <v>14</v>
      </c>
      <c r="E135" s="28">
        <v>486.96</v>
      </c>
      <c r="F135" s="155">
        <v>161</v>
      </c>
      <c r="G135" s="28">
        <f t="shared" si="12"/>
        <v>647.96</v>
      </c>
      <c r="H135" s="22">
        <f t="shared" si="13"/>
        <v>712.75600000000009</v>
      </c>
      <c r="I135" s="145">
        <f>I134</f>
        <v>13300</v>
      </c>
      <c r="J135" s="146">
        <f t="shared" si="14"/>
        <v>8617868</v>
      </c>
      <c r="K135" s="147">
        <f t="shared" si="15"/>
        <v>9048761</v>
      </c>
      <c r="L135" s="156">
        <f t="shared" si="16"/>
        <v>19000</v>
      </c>
      <c r="M135" s="148">
        <f t="shared" si="17"/>
        <v>1853165.6000000003</v>
      </c>
    </row>
    <row r="136" spans="1:13" x14ac:dyDescent="0.25">
      <c r="A136" s="21">
        <v>135</v>
      </c>
      <c r="B136" s="26">
        <v>2705</v>
      </c>
      <c r="C136" s="26">
        <v>27</v>
      </c>
      <c r="D136" s="26" t="s">
        <v>14</v>
      </c>
      <c r="E136" s="28">
        <v>486.96</v>
      </c>
      <c r="F136" s="155">
        <v>161</v>
      </c>
      <c r="G136" s="28">
        <f t="shared" si="12"/>
        <v>647.96</v>
      </c>
      <c r="H136" s="22">
        <f t="shared" si="13"/>
        <v>712.75600000000009</v>
      </c>
      <c r="I136" s="145">
        <f>I135</f>
        <v>13300</v>
      </c>
      <c r="J136" s="146">
        <f t="shared" si="14"/>
        <v>8617868</v>
      </c>
      <c r="K136" s="147">
        <f t="shared" si="15"/>
        <v>9048761</v>
      </c>
      <c r="L136" s="156">
        <f t="shared" si="16"/>
        <v>19000</v>
      </c>
      <c r="M136" s="148">
        <f t="shared" si="17"/>
        <v>1853165.6000000003</v>
      </c>
    </row>
    <row r="137" spans="1:13" x14ac:dyDescent="0.25">
      <c r="A137" s="21">
        <v>136</v>
      </c>
      <c r="B137" s="26">
        <v>2801</v>
      </c>
      <c r="C137" s="26">
        <v>28</v>
      </c>
      <c r="D137" s="26" t="s">
        <v>14</v>
      </c>
      <c r="E137" s="28">
        <v>486.96</v>
      </c>
      <c r="F137" s="154">
        <v>161</v>
      </c>
      <c r="G137" s="28">
        <f t="shared" si="12"/>
        <v>647.96</v>
      </c>
      <c r="H137" s="22">
        <f t="shared" si="13"/>
        <v>712.75600000000009</v>
      </c>
      <c r="I137" s="145">
        <f>I136</f>
        <v>13300</v>
      </c>
      <c r="J137" s="146">
        <f t="shared" si="14"/>
        <v>8617868</v>
      </c>
      <c r="K137" s="147">
        <f t="shared" si="15"/>
        <v>9048761</v>
      </c>
      <c r="L137" s="156">
        <f t="shared" si="16"/>
        <v>19000</v>
      </c>
      <c r="M137" s="148">
        <f t="shared" si="17"/>
        <v>1853165.6000000003</v>
      </c>
    </row>
    <row r="138" spans="1:13" x14ac:dyDescent="0.25">
      <c r="A138" s="21">
        <v>137</v>
      </c>
      <c r="B138" s="26">
        <v>2802</v>
      </c>
      <c r="C138" s="26">
        <v>28</v>
      </c>
      <c r="D138" s="26" t="s">
        <v>14</v>
      </c>
      <c r="E138" s="28">
        <v>486.96</v>
      </c>
      <c r="F138" s="155">
        <v>161</v>
      </c>
      <c r="G138" s="28">
        <f t="shared" si="12"/>
        <v>647.96</v>
      </c>
      <c r="H138" s="22">
        <f t="shared" si="13"/>
        <v>712.75600000000009</v>
      </c>
      <c r="I138" s="145">
        <f>I137</f>
        <v>13300</v>
      </c>
      <c r="J138" s="146">
        <f t="shared" si="14"/>
        <v>8617868</v>
      </c>
      <c r="K138" s="147">
        <f t="shared" si="15"/>
        <v>9048761</v>
      </c>
      <c r="L138" s="156">
        <f t="shared" si="16"/>
        <v>19000</v>
      </c>
      <c r="M138" s="148">
        <f t="shared" si="17"/>
        <v>1853165.6000000003</v>
      </c>
    </row>
    <row r="139" spans="1:13" x14ac:dyDescent="0.25">
      <c r="A139" s="21">
        <v>138</v>
      </c>
      <c r="B139" s="26">
        <v>2803</v>
      </c>
      <c r="C139" s="26">
        <v>28</v>
      </c>
      <c r="D139" s="26" t="s">
        <v>14</v>
      </c>
      <c r="E139" s="28">
        <v>419.37</v>
      </c>
      <c r="F139" s="155">
        <v>142</v>
      </c>
      <c r="G139" s="28">
        <f t="shared" si="12"/>
        <v>561.37</v>
      </c>
      <c r="H139" s="22">
        <f t="shared" si="13"/>
        <v>617.50700000000006</v>
      </c>
      <c r="I139" s="145">
        <f>I138</f>
        <v>13300</v>
      </c>
      <c r="J139" s="146">
        <f t="shared" si="14"/>
        <v>7466221</v>
      </c>
      <c r="K139" s="147">
        <f t="shared" si="15"/>
        <v>7839532</v>
      </c>
      <c r="L139" s="156">
        <f t="shared" si="16"/>
        <v>16500</v>
      </c>
      <c r="M139" s="148">
        <f t="shared" si="17"/>
        <v>1605518.2000000002</v>
      </c>
    </row>
    <row r="140" spans="1:13" x14ac:dyDescent="0.25">
      <c r="A140" s="21">
        <v>139</v>
      </c>
      <c r="B140" s="26">
        <v>2804</v>
      </c>
      <c r="C140" s="26">
        <v>28</v>
      </c>
      <c r="D140" s="26" t="s">
        <v>14</v>
      </c>
      <c r="E140" s="28">
        <v>486.96</v>
      </c>
      <c r="F140" s="155">
        <v>161</v>
      </c>
      <c r="G140" s="28">
        <f t="shared" si="12"/>
        <v>647.96</v>
      </c>
      <c r="H140" s="22">
        <f t="shared" si="13"/>
        <v>712.75600000000009</v>
      </c>
      <c r="I140" s="145">
        <f>I139</f>
        <v>13300</v>
      </c>
      <c r="J140" s="146">
        <f t="shared" si="14"/>
        <v>8617868</v>
      </c>
      <c r="K140" s="147">
        <f t="shared" si="15"/>
        <v>9048761</v>
      </c>
      <c r="L140" s="156">
        <f t="shared" si="16"/>
        <v>19000</v>
      </c>
      <c r="M140" s="148">
        <f t="shared" si="17"/>
        <v>1853165.6000000003</v>
      </c>
    </row>
    <row r="141" spans="1:13" x14ac:dyDescent="0.25">
      <c r="A141" s="21">
        <v>140</v>
      </c>
      <c r="B141" s="26">
        <v>2805</v>
      </c>
      <c r="C141" s="26">
        <v>28</v>
      </c>
      <c r="D141" s="26" t="s">
        <v>14</v>
      </c>
      <c r="E141" s="28">
        <v>486.96</v>
      </c>
      <c r="F141" s="155">
        <v>161</v>
      </c>
      <c r="G141" s="28">
        <f t="shared" si="12"/>
        <v>647.96</v>
      </c>
      <c r="H141" s="22">
        <f t="shared" si="13"/>
        <v>712.75600000000009</v>
      </c>
      <c r="I141" s="145">
        <f>I140</f>
        <v>13300</v>
      </c>
      <c r="J141" s="146">
        <f t="shared" si="14"/>
        <v>8617868</v>
      </c>
      <c r="K141" s="147">
        <f t="shared" si="15"/>
        <v>9048761</v>
      </c>
      <c r="L141" s="156">
        <f t="shared" si="16"/>
        <v>19000</v>
      </c>
      <c r="M141" s="148">
        <f t="shared" si="17"/>
        <v>1853165.6000000003</v>
      </c>
    </row>
    <row r="142" spans="1:13" x14ac:dyDescent="0.25">
      <c r="A142" s="21">
        <v>141</v>
      </c>
      <c r="B142" s="26">
        <v>2901</v>
      </c>
      <c r="C142" s="26">
        <v>29</v>
      </c>
      <c r="D142" s="26" t="s">
        <v>14</v>
      </c>
      <c r="E142" s="28">
        <v>486.96</v>
      </c>
      <c r="F142" s="154">
        <v>161</v>
      </c>
      <c r="G142" s="28">
        <f t="shared" si="12"/>
        <v>647.96</v>
      </c>
      <c r="H142" s="22">
        <f t="shared" si="13"/>
        <v>712.75600000000009</v>
      </c>
      <c r="I142" s="145">
        <f>I141</f>
        <v>13300</v>
      </c>
      <c r="J142" s="146">
        <f t="shared" si="14"/>
        <v>8617868</v>
      </c>
      <c r="K142" s="147">
        <f t="shared" si="15"/>
        <v>9048761</v>
      </c>
      <c r="L142" s="156">
        <f t="shared" si="16"/>
        <v>19000</v>
      </c>
      <c r="M142" s="148">
        <f t="shared" si="17"/>
        <v>1853165.6000000003</v>
      </c>
    </row>
    <row r="143" spans="1:13" x14ac:dyDescent="0.25">
      <c r="A143" s="21">
        <v>142</v>
      </c>
      <c r="B143" s="26">
        <v>2902</v>
      </c>
      <c r="C143" s="26">
        <v>29</v>
      </c>
      <c r="D143" s="26" t="s">
        <v>14</v>
      </c>
      <c r="E143" s="28">
        <v>486.96</v>
      </c>
      <c r="F143" s="155">
        <v>161</v>
      </c>
      <c r="G143" s="28">
        <f t="shared" si="12"/>
        <v>647.96</v>
      </c>
      <c r="H143" s="22">
        <f t="shared" si="13"/>
        <v>712.75600000000009</v>
      </c>
      <c r="I143" s="145">
        <f>I142</f>
        <v>13300</v>
      </c>
      <c r="J143" s="146">
        <f t="shared" si="14"/>
        <v>8617868</v>
      </c>
      <c r="K143" s="147">
        <f t="shared" si="15"/>
        <v>9048761</v>
      </c>
      <c r="L143" s="156">
        <f t="shared" si="16"/>
        <v>19000</v>
      </c>
      <c r="M143" s="148">
        <f t="shared" si="17"/>
        <v>1853165.6000000003</v>
      </c>
    </row>
    <row r="144" spans="1:13" x14ac:dyDescent="0.25">
      <c r="A144" s="21">
        <v>143</v>
      </c>
      <c r="B144" s="26">
        <v>2903</v>
      </c>
      <c r="C144" s="26">
        <v>29</v>
      </c>
      <c r="D144" s="26" t="s">
        <v>14</v>
      </c>
      <c r="E144" s="28">
        <v>419.37</v>
      </c>
      <c r="F144" s="155">
        <v>142</v>
      </c>
      <c r="G144" s="28">
        <f t="shared" si="12"/>
        <v>561.37</v>
      </c>
      <c r="H144" s="22">
        <f t="shared" si="13"/>
        <v>617.50700000000006</v>
      </c>
      <c r="I144" s="145">
        <f>I143</f>
        <v>13300</v>
      </c>
      <c r="J144" s="146">
        <f t="shared" si="14"/>
        <v>7466221</v>
      </c>
      <c r="K144" s="147">
        <f t="shared" si="15"/>
        <v>7839532</v>
      </c>
      <c r="L144" s="156">
        <f t="shared" si="16"/>
        <v>16500</v>
      </c>
      <c r="M144" s="148">
        <f t="shared" si="17"/>
        <v>1605518.2000000002</v>
      </c>
    </row>
    <row r="145" spans="1:13" x14ac:dyDescent="0.25">
      <c r="A145" s="21">
        <v>144</v>
      </c>
      <c r="B145" s="26">
        <v>2904</v>
      </c>
      <c r="C145" s="26">
        <v>29</v>
      </c>
      <c r="D145" s="26" t="s">
        <v>14</v>
      </c>
      <c r="E145" s="28">
        <v>486.96</v>
      </c>
      <c r="F145" s="155">
        <v>161</v>
      </c>
      <c r="G145" s="28">
        <f t="shared" si="12"/>
        <v>647.96</v>
      </c>
      <c r="H145" s="22">
        <f t="shared" si="13"/>
        <v>712.75600000000009</v>
      </c>
      <c r="I145" s="145">
        <f>I144</f>
        <v>13300</v>
      </c>
      <c r="J145" s="146">
        <f t="shared" si="14"/>
        <v>8617868</v>
      </c>
      <c r="K145" s="147">
        <f t="shared" si="15"/>
        <v>9048761</v>
      </c>
      <c r="L145" s="156">
        <f t="shared" si="16"/>
        <v>19000</v>
      </c>
      <c r="M145" s="148">
        <f t="shared" si="17"/>
        <v>1853165.6000000003</v>
      </c>
    </row>
    <row r="146" spans="1:13" x14ac:dyDescent="0.25">
      <c r="A146" s="21">
        <v>145</v>
      </c>
      <c r="B146" s="26">
        <v>2905</v>
      </c>
      <c r="C146" s="26">
        <v>29</v>
      </c>
      <c r="D146" s="26" t="s">
        <v>14</v>
      </c>
      <c r="E146" s="28">
        <v>486.96</v>
      </c>
      <c r="F146" s="155">
        <v>161</v>
      </c>
      <c r="G146" s="28">
        <f t="shared" si="12"/>
        <v>647.96</v>
      </c>
      <c r="H146" s="22">
        <f t="shared" si="13"/>
        <v>712.75600000000009</v>
      </c>
      <c r="I146" s="145">
        <f>I145</f>
        <v>13300</v>
      </c>
      <c r="J146" s="146">
        <f t="shared" si="14"/>
        <v>8617868</v>
      </c>
      <c r="K146" s="147">
        <f t="shared" si="15"/>
        <v>9048761</v>
      </c>
      <c r="L146" s="156">
        <f t="shared" si="16"/>
        <v>19000</v>
      </c>
      <c r="M146" s="148">
        <f t="shared" si="17"/>
        <v>1853165.6000000003</v>
      </c>
    </row>
    <row r="147" spans="1:13" s="76" customFormat="1" ht="16.5" x14ac:dyDescent="0.25">
      <c r="A147" s="115" t="s">
        <v>3</v>
      </c>
      <c r="B147" s="116"/>
      <c r="C147" s="116"/>
      <c r="D147" s="117"/>
      <c r="E147" s="108">
        <f t="shared" ref="E147:H147" si="18">SUM(E2:E146)</f>
        <v>67994.63999999997</v>
      </c>
      <c r="F147" s="108">
        <f t="shared" si="18"/>
        <v>22627</v>
      </c>
      <c r="G147" s="108">
        <f t="shared" si="18"/>
        <v>90621.64000000013</v>
      </c>
      <c r="H147" s="108">
        <f t="shared" si="18"/>
        <v>99683.803999999785</v>
      </c>
      <c r="I147" s="93"/>
      <c r="J147" s="113">
        <f t="shared" ref="J147:M147" si="19">SUM(J2:J146)</f>
        <v>1158378887</v>
      </c>
      <c r="K147" s="157">
        <f t="shared" si="19"/>
        <v>1216297808</v>
      </c>
      <c r="L147" s="157"/>
      <c r="M147" s="113">
        <f t="shared" si="19"/>
        <v>259177890.39999944</v>
      </c>
    </row>
  </sheetData>
  <mergeCells count="1">
    <mergeCell ref="A147:D14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F4A8C-E422-485A-B262-E8967A7CC86C}">
  <dimension ref="A1:W229"/>
  <sheetViews>
    <sheetView topLeftCell="A210" zoomScale="175" zoomScaleNormal="175" workbookViewId="0">
      <selection activeCell="I228" sqref="I228"/>
    </sheetView>
  </sheetViews>
  <sheetFormatPr defaultRowHeight="15" x14ac:dyDescent="0.25"/>
  <cols>
    <col min="1" max="1" width="4" style="106" customWidth="1"/>
    <col min="2" max="2" width="5.140625" style="105" customWidth="1"/>
    <col min="3" max="3" width="4.42578125" style="105" customWidth="1"/>
    <col min="4" max="4" width="6.28515625" style="39" customWidth="1"/>
    <col min="5" max="5" width="6.7109375" style="40" customWidth="1"/>
    <col min="6" max="6" width="7" style="40" customWidth="1"/>
    <col min="7" max="7" width="6.7109375" style="40" customWidth="1"/>
    <col min="8" max="9" width="6.7109375" style="27" customWidth="1"/>
    <col min="10" max="10" width="11.28515625" style="27" customWidth="1"/>
    <col min="11" max="11" width="12.5703125" style="27" customWidth="1"/>
    <col min="12" max="12" width="7.140625" style="45" customWidth="1"/>
    <col min="13" max="13" width="10.140625" style="27" customWidth="1"/>
    <col min="15" max="15" width="11.7109375" customWidth="1"/>
    <col min="16" max="16" width="11.28515625" customWidth="1"/>
    <col min="17" max="17" width="9.5703125" customWidth="1"/>
    <col min="18" max="18" width="9.28515625" style="1" customWidth="1"/>
    <col min="21" max="22" width="14.85546875" customWidth="1"/>
    <col min="28" max="28" width="16.140625" customWidth="1"/>
  </cols>
  <sheetData>
    <row r="1" spans="1:23" ht="62.25" customHeight="1" thickBot="1" x14ac:dyDescent="0.3">
      <c r="A1" s="24" t="s">
        <v>1</v>
      </c>
      <c r="B1" s="24" t="s">
        <v>0</v>
      </c>
      <c r="C1" s="25" t="s">
        <v>2</v>
      </c>
      <c r="D1" s="25" t="s">
        <v>63</v>
      </c>
      <c r="E1" s="25" t="s">
        <v>60</v>
      </c>
      <c r="F1" s="25" t="s">
        <v>61</v>
      </c>
      <c r="G1" s="25" t="s">
        <v>62</v>
      </c>
      <c r="H1" s="25" t="s">
        <v>11</v>
      </c>
      <c r="I1" s="140" t="s">
        <v>64</v>
      </c>
      <c r="J1" s="141" t="s">
        <v>65</v>
      </c>
      <c r="K1" s="142" t="s">
        <v>66</v>
      </c>
      <c r="L1" s="143" t="s">
        <v>67</v>
      </c>
      <c r="M1" s="144" t="s">
        <v>68</v>
      </c>
      <c r="N1" s="5"/>
    </row>
    <row r="2" spans="1:23" ht="17.25" thickBot="1" x14ac:dyDescent="0.35">
      <c r="A2" s="195">
        <v>1</v>
      </c>
      <c r="B2" s="196">
        <v>101</v>
      </c>
      <c r="C2" s="197">
        <v>1</v>
      </c>
      <c r="D2" s="198" t="s">
        <v>35</v>
      </c>
      <c r="E2" s="198">
        <v>311.73</v>
      </c>
      <c r="F2" s="199">
        <v>113</v>
      </c>
      <c r="G2" s="198">
        <f>E2+F2</f>
        <v>424.73</v>
      </c>
      <c r="H2" s="197">
        <f>G2*1.1</f>
        <v>467.20300000000003</v>
      </c>
      <c r="I2" s="145">
        <v>12300</v>
      </c>
      <c r="J2" s="146">
        <f>G2*I2</f>
        <v>5224179</v>
      </c>
      <c r="K2" s="147">
        <f>ROUND(J2*1.05,0)</f>
        <v>5485388</v>
      </c>
      <c r="L2" s="156">
        <f>MROUND((K2*0.025/12),500)</f>
        <v>11500</v>
      </c>
      <c r="M2" s="148">
        <f>H2*2600</f>
        <v>1214727.8</v>
      </c>
      <c r="N2" s="4"/>
      <c r="O2" s="18"/>
      <c r="R2" s="9"/>
      <c r="S2" s="3"/>
      <c r="T2" s="3"/>
      <c r="U2" s="6"/>
      <c r="W2" s="11"/>
    </row>
    <row r="3" spans="1:23" ht="17.25" thickBot="1" x14ac:dyDescent="0.35">
      <c r="A3" s="195">
        <v>2</v>
      </c>
      <c r="B3" s="196">
        <v>102</v>
      </c>
      <c r="C3" s="197">
        <v>1</v>
      </c>
      <c r="D3" s="98" t="s">
        <v>14</v>
      </c>
      <c r="E3" s="198">
        <v>468.23</v>
      </c>
      <c r="F3" s="200">
        <v>154</v>
      </c>
      <c r="G3" s="198">
        <f t="shared" ref="G3:G66" si="0">E3+F3</f>
        <v>622.23</v>
      </c>
      <c r="H3" s="197">
        <f t="shared" ref="H3:H66" si="1">G3*1.1</f>
        <v>684.45300000000009</v>
      </c>
      <c r="I3" s="145">
        <f>I2</f>
        <v>12300</v>
      </c>
      <c r="J3" s="146">
        <f t="shared" ref="J3:J66" si="2">G3*I3</f>
        <v>7653429</v>
      </c>
      <c r="K3" s="147">
        <f t="shared" ref="K3:K66" si="3">ROUND(J3*1.05,0)</f>
        <v>8036100</v>
      </c>
      <c r="L3" s="156">
        <f t="shared" ref="L3:L66" si="4">MROUND((K3*0.025/12),500)</f>
        <v>16500</v>
      </c>
      <c r="M3" s="148">
        <f t="shared" ref="M3:M66" si="5">H3*2600</f>
        <v>1779577.8000000003</v>
      </c>
      <c r="N3" s="4"/>
      <c r="P3" s="14"/>
      <c r="R3" s="9"/>
      <c r="S3" s="3"/>
      <c r="T3" s="10"/>
      <c r="U3" s="12"/>
      <c r="W3" s="11"/>
    </row>
    <row r="4" spans="1:23" ht="16.5" x14ac:dyDescent="0.3">
      <c r="A4" s="195">
        <v>3</v>
      </c>
      <c r="B4" s="196">
        <v>103</v>
      </c>
      <c r="C4" s="197">
        <v>1</v>
      </c>
      <c r="D4" s="98" t="s">
        <v>14</v>
      </c>
      <c r="E4" s="198">
        <v>468.23</v>
      </c>
      <c r="F4" s="200">
        <v>155</v>
      </c>
      <c r="G4" s="198">
        <f t="shared" si="0"/>
        <v>623.23</v>
      </c>
      <c r="H4" s="197">
        <f t="shared" si="1"/>
        <v>685.55300000000011</v>
      </c>
      <c r="I4" s="145">
        <f>I3</f>
        <v>12300</v>
      </c>
      <c r="J4" s="146">
        <f t="shared" si="2"/>
        <v>7665729</v>
      </c>
      <c r="K4" s="147">
        <f t="shared" si="3"/>
        <v>8049015</v>
      </c>
      <c r="L4" s="156">
        <f t="shared" si="4"/>
        <v>17000</v>
      </c>
      <c r="M4" s="148">
        <f t="shared" si="5"/>
        <v>1782437.8000000003</v>
      </c>
      <c r="N4" s="4"/>
      <c r="P4" s="14"/>
      <c r="R4" s="9"/>
      <c r="S4" s="3"/>
      <c r="T4" s="10"/>
      <c r="U4" s="12"/>
      <c r="W4" s="46"/>
    </row>
    <row r="5" spans="1:23" s="41" customFormat="1" ht="16.5" x14ac:dyDescent="0.3">
      <c r="A5" s="195">
        <v>4</v>
      </c>
      <c r="B5" s="196">
        <v>104</v>
      </c>
      <c r="C5" s="197">
        <v>1</v>
      </c>
      <c r="D5" s="198" t="s">
        <v>35</v>
      </c>
      <c r="E5" s="198">
        <v>311.73</v>
      </c>
      <c r="F5" s="200">
        <v>115</v>
      </c>
      <c r="G5" s="198">
        <f t="shared" si="0"/>
        <v>426.73</v>
      </c>
      <c r="H5" s="197">
        <f t="shared" si="1"/>
        <v>469.40300000000008</v>
      </c>
      <c r="I5" s="145">
        <f>I4</f>
        <v>12300</v>
      </c>
      <c r="J5" s="146">
        <f t="shared" si="2"/>
        <v>5248779</v>
      </c>
      <c r="K5" s="147">
        <f t="shared" si="3"/>
        <v>5511218</v>
      </c>
      <c r="L5" s="156">
        <f t="shared" si="4"/>
        <v>11500</v>
      </c>
      <c r="M5" s="148">
        <f t="shared" si="5"/>
        <v>1220447.8000000003</v>
      </c>
      <c r="N5" s="42"/>
      <c r="O5" s="43"/>
      <c r="P5" s="44"/>
      <c r="R5" s="10"/>
      <c r="S5" s="10"/>
    </row>
    <row r="6" spans="1:23" s="41" customFormat="1" ht="16.5" x14ac:dyDescent="0.3">
      <c r="A6" s="195">
        <v>5</v>
      </c>
      <c r="B6" s="196">
        <v>105</v>
      </c>
      <c r="C6" s="197">
        <v>1</v>
      </c>
      <c r="D6" s="198" t="s">
        <v>14</v>
      </c>
      <c r="E6" s="198">
        <v>474.05</v>
      </c>
      <c r="F6" s="200">
        <v>164</v>
      </c>
      <c r="G6" s="198">
        <f t="shared" si="0"/>
        <v>638.04999999999995</v>
      </c>
      <c r="H6" s="197">
        <f t="shared" si="1"/>
        <v>701.85500000000002</v>
      </c>
      <c r="I6" s="145">
        <f>I5</f>
        <v>12300</v>
      </c>
      <c r="J6" s="146">
        <f t="shared" si="2"/>
        <v>7848014.9999999991</v>
      </c>
      <c r="K6" s="147">
        <f t="shared" si="3"/>
        <v>8240416</v>
      </c>
      <c r="L6" s="156">
        <f t="shared" si="4"/>
        <v>17000</v>
      </c>
      <c r="M6" s="148">
        <f t="shared" si="5"/>
        <v>1824823</v>
      </c>
      <c r="N6" s="42"/>
      <c r="O6" s="43"/>
      <c r="P6" s="44"/>
      <c r="R6" s="10"/>
      <c r="S6" s="10"/>
    </row>
    <row r="7" spans="1:23" ht="16.5" x14ac:dyDescent="0.3">
      <c r="A7" s="195">
        <v>6</v>
      </c>
      <c r="B7" s="196">
        <v>106</v>
      </c>
      <c r="C7" s="197">
        <v>1</v>
      </c>
      <c r="D7" s="198" t="s">
        <v>12</v>
      </c>
      <c r="E7" s="198">
        <v>537.12</v>
      </c>
      <c r="F7" s="200">
        <v>178</v>
      </c>
      <c r="G7" s="198">
        <f t="shared" si="0"/>
        <v>715.12</v>
      </c>
      <c r="H7" s="197">
        <f t="shared" si="1"/>
        <v>786.63200000000006</v>
      </c>
      <c r="I7" s="145">
        <f>I6</f>
        <v>12300</v>
      </c>
      <c r="J7" s="146">
        <f t="shared" si="2"/>
        <v>8795976</v>
      </c>
      <c r="K7" s="147">
        <f t="shared" si="3"/>
        <v>9235775</v>
      </c>
      <c r="L7" s="156">
        <f t="shared" si="4"/>
        <v>19000</v>
      </c>
      <c r="M7" s="148">
        <f t="shared" si="5"/>
        <v>2045243.2000000002</v>
      </c>
      <c r="N7" s="4"/>
      <c r="O7" s="13"/>
      <c r="P7" s="14"/>
      <c r="R7" s="3"/>
      <c r="S7" s="3"/>
    </row>
    <row r="8" spans="1:23" ht="16.5" x14ac:dyDescent="0.3">
      <c r="A8" s="195">
        <v>7</v>
      </c>
      <c r="B8" s="196">
        <v>107</v>
      </c>
      <c r="C8" s="197">
        <v>1</v>
      </c>
      <c r="D8" s="198" t="s">
        <v>14</v>
      </c>
      <c r="E8" s="198">
        <v>486.96</v>
      </c>
      <c r="F8" s="200">
        <v>162</v>
      </c>
      <c r="G8" s="198">
        <f t="shared" si="0"/>
        <v>648.96</v>
      </c>
      <c r="H8" s="197">
        <f t="shared" si="1"/>
        <v>713.85600000000011</v>
      </c>
      <c r="I8" s="145">
        <f>I7</f>
        <v>12300</v>
      </c>
      <c r="J8" s="146">
        <f t="shared" si="2"/>
        <v>7982208</v>
      </c>
      <c r="K8" s="147">
        <f t="shared" si="3"/>
        <v>8381318</v>
      </c>
      <c r="L8" s="156">
        <f t="shared" si="4"/>
        <v>17500</v>
      </c>
      <c r="M8" s="148">
        <f t="shared" si="5"/>
        <v>1856025.6000000003</v>
      </c>
      <c r="N8" s="4"/>
      <c r="O8" s="13"/>
      <c r="P8" s="14"/>
      <c r="R8" s="3"/>
      <c r="S8" s="3"/>
    </row>
    <row r="9" spans="1:23" ht="16.5" x14ac:dyDescent="0.3">
      <c r="A9" s="195">
        <v>8</v>
      </c>
      <c r="B9" s="196">
        <v>108</v>
      </c>
      <c r="C9" s="197">
        <v>1</v>
      </c>
      <c r="D9" s="198" t="s">
        <v>14</v>
      </c>
      <c r="E9" s="198">
        <v>486.96</v>
      </c>
      <c r="F9" s="200">
        <v>161</v>
      </c>
      <c r="G9" s="198">
        <f t="shared" si="0"/>
        <v>647.96</v>
      </c>
      <c r="H9" s="197">
        <f t="shared" si="1"/>
        <v>712.75600000000009</v>
      </c>
      <c r="I9" s="145">
        <f>I8</f>
        <v>12300</v>
      </c>
      <c r="J9" s="146">
        <f t="shared" si="2"/>
        <v>7969908</v>
      </c>
      <c r="K9" s="147">
        <f t="shared" si="3"/>
        <v>8368403</v>
      </c>
      <c r="L9" s="156">
        <f t="shared" si="4"/>
        <v>17500</v>
      </c>
      <c r="M9" s="148">
        <f t="shared" si="5"/>
        <v>1853165.6000000003</v>
      </c>
      <c r="N9" s="4"/>
      <c r="O9" s="13"/>
      <c r="P9" s="14"/>
      <c r="R9" s="3"/>
      <c r="S9" s="3"/>
    </row>
    <row r="10" spans="1:23" ht="16.5" x14ac:dyDescent="0.3">
      <c r="A10" s="195">
        <v>9</v>
      </c>
      <c r="B10" s="196">
        <v>201</v>
      </c>
      <c r="C10" s="197">
        <v>2</v>
      </c>
      <c r="D10" s="198" t="s">
        <v>35</v>
      </c>
      <c r="E10" s="198">
        <v>311.73</v>
      </c>
      <c r="F10" s="199">
        <v>113</v>
      </c>
      <c r="G10" s="198">
        <f t="shared" si="0"/>
        <v>424.73</v>
      </c>
      <c r="H10" s="197">
        <f t="shared" si="1"/>
        <v>467.20300000000003</v>
      </c>
      <c r="I10" s="145">
        <f>I9</f>
        <v>12300</v>
      </c>
      <c r="J10" s="146">
        <f t="shared" si="2"/>
        <v>5224179</v>
      </c>
      <c r="K10" s="147">
        <f t="shared" si="3"/>
        <v>5485388</v>
      </c>
      <c r="L10" s="156">
        <f t="shared" si="4"/>
        <v>11500</v>
      </c>
      <c r="M10" s="148">
        <f t="shared" si="5"/>
        <v>1214727.8</v>
      </c>
      <c r="N10" s="4"/>
      <c r="O10" s="13"/>
      <c r="P10" s="14"/>
      <c r="R10" s="3"/>
      <c r="S10" s="3"/>
    </row>
    <row r="11" spans="1:23" ht="16.5" x14ac:dyDescent="0.3">
      <c r="A11" s="195">
        <v>10</v>
      </c>
      <c r="B11" s="196">
        <v>202</v>
      </c>
      <c r="C11" s="197">
        <v>2</v>
      </c>
      <c r="D11" s="98" t="s">
        <v>14</v>
      </c>
      <c r="E11" s="198">
        <v>468.23</v>
      </c>
      <c r="F11" s="200">
        <v>154</v>
      </c>
      <c r="G11" s="198">
        <f t="shared" si="0"/>
        <v>622.23</v>
      </c>
      <c r="H11" s="197">
        <f t="shared" si="1"/>
        <v>684.45300000000009</v>
      </c>
      <c r="I11" s="145">
        <f>I10</f>
        <v>12300</v>
      </c>
      <c r="J11" s="146">
        <f t="shared" si="2"/>
        <v>7653429</v>
      </c>
      <c r="K11" s="147">
        <f t="shared" si="3"/>
        <v>8036100</v>
      </c>
      <c r="L11" s="156">
        <f t="shared" si="4"/>
        <v>16500</v>
      </c>
      <c r="M11" s="148">
        <f t="shared" si="5"/>
        <v>1779577.8000000003</v>
      </c>
      <c r="N11" s="4"/>
      <c r="O11" s="13"/>
      <c r="P11" s="14"/>
      <c r="R11" s="3"/>
      <c r="S11" s="3"/>
    </row>
    <row r="12" spans="1:23" ht="16.5" x14ac:dyDescent="0.3">
      <c r="A12" s="195">
        <v>11</v>
      </c>
      <c r="B12" s="196">
        <v>203</v>
      </c>
      <c r="C12" s="197">
        <v>2</v>
      </c>
      <c r="D12" s="98" t="s">
        <v>14</v>
      </c>
      <c r="E12" s="198">
        <v>468.23</v>
      </c>
      <c r="F12" s="200">
        <v>154</v>
      </c>
      <c r="G12" s="198">
        <f t="shared" si="0"/>
        <v>622.23</v>
      </c>
      <c r="H12" s="197">
        <f t="shared" si="1"/>
        <v>684.45300000000009</v>
      </c>
      <c r="I12" s="145">
        <f>I11</f>
        <v>12300</v>
      </c>
      <c r="J12" s="146">
        <f t="shared" si="2"/>
        <v>7653429</v>
      </c>
      <c r="K12" s="147">
        <f t="shared" si="3"/>
        <v>8036100</v>
      </c>
      <c r="L12" s="156">
        <f t="shared" si="4"/>
        <v>16500</v>
      </c>
      <c r="M12" s="148">
        <f t="shared" si="5"/>
        <v>1779577.8000000003</v>
      </c>
      <c r="N12" s="4"/>
      <c r="O12" s="13"/>
      <c r="P12" s="14"/>
      <c r="R12" s="3"/>
      <c r="S12" s="3"/>
    </row>
    <row r="13" spans="1:23" ht="16.5" x14ac:dyDescent="0.3">
      <c r="A13" s="195">
        <v>12</v>
      </c>
      <c r="B13" s="196">
        <v>204</v>
      </c>
      <c r="C13" s="197">
        <v>2</v>
      </c>
      <c r="D13" s="198" t="s">
        <v>35</v>
      </c>
      <c r="E13" s="198">
        <v>311.73</v>
      </c>
      <c r="F13" s="200">
        <v>113</v>
      </c>
      <c r="G13" s="198">
        <f t="shared" si="0"/>
        <v>424.73</v>
      </c>
      <c r="H13" s="197">
        <f t="shared" si="1"/>
        <v>467.20300000000003</v>
      </c>
      <c r="I13" s="145">
        <f>I12</f>
        <v>12300</v>
      </c>
      <c r="J13" s="146">
        <f t="shared" si="2"/>
        <v>5224179</v>
      </c>
      <c r="K13" s="147">
        <f t="shared" si="3"/>
        <v>5485388</v>
      </c>
      <c r="L13" s="156">
        <f t="shared" si="4"/>
        <v>11500</v>
      </c>
      <c r="M13" s="148">
        <f t="shared" si="5"/>
        <v>1214727.8</v>
      </c>
      <c r="N13" s="4"/>
      <c r="O13" s="13"/>
      <c r="P13" s="14"/>
      <c r="R13" s="3"/>
      <c r="S13" s="3"/>
    </row>
    <row r="14" spans="1:23" ht="16.5" x14ac:dyDescent="0.3">
      <c r="A14" s="195">
        <v>13</v>
      </c>
      <c r="B14" s="196">
        <v>205</v>
      </c>
      <c r="C14" s="197">
        <v>2</v>
      </c>
      <c r="D14" s="198" t="s">
        <v>14</v>
      </c>
      <c r="E14" s="198">
        <v>474.05</v>
      </c>
      <c r="F14" s="200">
        <v>162</v>
      </c>
      <c r="G14" s="198">
        <f t="shared" si="0"/>
        <v>636.04999999999995</v>
      </c>
      <c r="H14" s="197">
        <f t="shared" si="1"/>
        <v>699.65499999999997</v>
      </c>
      <c r="I14" s="145">
        <f>I13</f>
        <v>12300</v>
      </c>
      <c r="J14" s="146">
        <f t="shared" si="2"/>
        <v>7823414.9999999991</v>
      </c>
      <c r="K14" s="147">
        <f t="shared" si="3"/>
        <v>8214586</v>
      </c>
      <c r="L14" s="156">
        <f t="shared" si="4"/>
        <v>17000</v>
      </c>
      <c r="M14" s="148">
        <f t="shared" si="5"/>
        <v>1819103</v>
      </c>
      <c r="N14" s="4"/>
      <c r="O14" s="13"/>
      <c r="P14" s="14"/>
      <c r="R14" s="3"/>
      <c r="S14" s="3"/>
    </row>
    <row r="15" spans="1:23" ht="16.5" x14ac:dyDescent="0.3">
      <c r="A15" s="195">
        <v>14</v>
      </c>
      <c r="B15" s="196">
        <v>206</v>
      </c>
      <c r="C15" s="197">
        <v>2</v>
      </c>
      <c r="D15" s="198" t="s">
        <v>12</v>
      </c>
      <c r="E15" s="198">
        <v>537.12</v>
      </c>
      <c r="F15" s="200">
        <v>177</v>
      </c>
      <c r="G15" s="198">
        <f t="shared" si="0"/>
        <v>714.12</v>
      </c>
      <c r="H15" s="197">
        <f t="shared" si="1"/>
        <v>785.53200000000004</v>
      </c>
      <c r="I15" s="145">
        <f>I14</f>
        <v>12300</v>
      </c>
      <c r="J15" s="146">
        <f t="shared" si="2"/>
        <v>8783676</v>
      </c>
      <c r="K15" s="147">
        <f t="shared" si="3"/>
        <v>9222860</v>
      </c>
      <c r="L15" s="156">
        <f t="shared" si="4"/>
        <v>19000</v>
      </c>
      <c r="M15" s="148">
        <f t="shared" si="5"/>
        <v>2042383.2000000002</v>
      </c>
      <c r="N15" s="4"/>
      <c r="O15" s="13"/>
      <c r="P15" s="14"/>
      <c r="R15" s="3"/>
      <c r="S15" s="3"/>
    </row>
    <row r="16" spans="1:23" ht="16.5" x14ac:dyDescent="0.3">
      <c r="A16" s="195">
        <v>15</v>
      </c>
      <c r="B16" s="196">
        <v>207</v>
      </c>
      <c r="C16" s="197">
        <v>2</v>
      </c>
      <c r="D16" s="198" t="s">
        <v>14</v>
      </c>
      <c r="E16" s="198">
        <v>486.96</v>
      </c>
      <c r="F16" s="200">
        <v>161</v>
      </c>
      <c r="G16" s="198">
        <f t="shared" si="0"/>
        <v>647.96</v>
      </c>
      <c r="H16" s="197">
        <f t="shared" si="1"/>
        <v>712.75600000000009</v>
      </c>
      <c r="I16" s="145">
        <f>I15</f>
        <v>12300</v>
      </c>
      <c r="J16" s="146">
        <f t="shared" si="2"/>
        <v>7969908</v>
      </c>
      <c r="K16" s="147">
        <f t="shared" si="3"/>
        <v>8368403</v>
      </c>
      <c r="L16" s="156">
        <f t="shared" si="4"/>
        <v>17500</v>
      </c>
      <c r="M16" s="148">
        <f t="shared" si="5"/>
        <v>1853165.6000000003</v>
      </c>
      <c r="N16" s="4"/>
      <c r="O16" s="13"/>
      <c r="P16" s="14"/>
      <c r="R16" s="3"/>
      <c r="S16" s="3"/>
    </row>
    <row r="17" spans="1:19" ht="16.5" x14ac:dyDescent="0.3">
      <c r="A17" s="195">
        <v>16</v>
      </c>
      <c r="B17" s="196">
        <v>208</v>
      </c>
      <c r="C17" s="197">
        <v>2</v>
      </c>
      <c r="D17" s="198" t="s">
        <v>14</v>
      </c>
      <c r="E17" s="198">
        <v>486.96</v>
      </c>
      <c r="F17" s="200">
        <v>161</v>
      </c>
      <c r="G17" s="198">
        <f t="shared" si="0"/>
        <v>647.96</v>
      </c>
      <c r="H17" s="197">
        <f t="shared" si="1"/>
        <v>712.75600000000009</v>
      </c>
      <c r="I17" s="145">
        <f>I16</f>
        <v>12300</v>
      </c>
      <c r="J17" s="146">
        <f t="shared" si="2"/>
        <v>7969908</v>
      </c>
      <c r="K17" s="147">
        <f t="shared" si="3"/>
        <v>8368403</v>
      </c>
      <c r="L17" s="156">
        <f t="shared" si="4"/>
        <v>17500</v>
      </c>
      <c r="M17" s="148">
        <f t="shared" si="5"/>
        <v>1853165.6000000003</v>
      </c>
      <c r="N17" s="4"/>
      <c r="O17" s="13"/>
      <c r="P17" s="14"/>
      <c r="R17" s="3"/>
      <c r="S17" s="3"/>
    </row>
    <row r="18" spans="1:19" ht="16.5" x14ac:dyDescent="0.3">
      <c r="A18" s="195">
        <v>17</v>
      </c>
      <c r="B18" s="196">
        <v>301</v>
      </c>
      <c r="C18" s="197">
        <v>3</v>
      </c>
      <c r="D18" s="198" t="s">
        <v>35</v>
      </c>
      <c r="E18" s="198">
        <v>311.73</v>
      </c>
      <c r="F18" s="199">
        <v>113</v>
      </c>
      <c r="G18" s="198">
        <f t="shared" si="0"/>
        <v>424.73</v>
      </c>
      <c r="H18" s="197">
        <f t="shared" si="1"/>
        <v>467.20300000000003</v>
      </c>
      <c r="I18" s="145">
        <f>I17</f>
        <v>12300</v>
      </c>
      <c r="J18" s="146">
        <f t="shared" si="2"/>
        <v>5224179</v>
      </c>
      <c r="K18" s="147">
        <f t="shared" si="3"/>
        <v>5485388</v>
      </c>
      <c r="L18" s="156">
        <f t="shared" si="4"/>
        <v>11500</v>
      </c>
      <c r="M18" s="148">
        <f t="shared" si="5"/>
        <v>1214727.8</v>
      </c>
      <c r="N18" s="4"/>
      <c r="O18" s="13"/>
      <c r="P18" s="14"/>
      <c r="R18" s="3"/>
      <c r="S18" s="3"/>
    </row>
    <row r="19" spans="1:19" ht="16.5" x14ac:dyDescent="0.3">
      <c r="A19" s="195">
        <v>18</v>
      </c>
      <c r="B19" s="196">
        <v>302</v>
      </c>
      <c r="C19" s="197">
        <v>3</v>
      </c>
      <c r="D19" s="98" t="s">
        <v>14</v>
      </c>
      <c r="E19" s="198">
        <v>468.23</v>
      </c>
      <c r="F19" s="200">
        <v>154</v>
      </c>
      <c r="G19" s="198">
        <f t="shared" si="0"/>
        <v>622.23</v>
      </c>
      <c r="H19" s="197">
        <f t="shared" si="1"/>
        <v>684.45300000000009</v>
      </c>
      <c r="I19" s="145">
        <f>I18</f>
        <v>12300</v>
      </c>
      <c r="J19" s="146">
        <f t="shared" si="2"/>
        <v>7653429</v>
      </c>
      <c r="K19" s="147">
        <f t="shared" si="3"/>
        <v>8036100</v>
      </c>
      <c r="L19" s="156">
        <f t="shared" si="4"/>
        <v>16500</v>
      </c>
      <c r="M19" s="148">
        <f t="shared" si="5"/>
        <v>1779577.8000000003</v>
      </c>
      <c r="N19" s="4"/>
      <c r="O19" s="13"/>
      <c r="P19" s="14"/>
      <c r="R19" s="3"/>
      <c r="S19" s="3"/>
    </row>
    <row r="20" spans="1:19" s="41" customFormat="1" ht="16.5" x14ac:dyDescent="0.3">
      <c r="A20" s="195">
        <v>19</v>
      </c>
      <c r="B20" s="196">
        <v>303</v>
      </c>
      <c r="C20" s="197">
        <v>3</v>
      </c>
      <c r="D20" s="98" t="s">
        <v>14</v>
      </c>
      <c r="E20" s="198">
        <v>468.23</v>
      </c>
      <c r="F20" s="200">
        <v>154</v>
      </c>
      <c r="G20" s="198">
        <f t="shared" si="0"/>
        <v>622.23</v>
      </c>
      <c r="H20" s="197">
        <f t="shared" si="1"/>
        <v>684.45300000000009</v>
      </c>
      <c r="I20" s="145">
        <f>I19</f>
        <v>12300</v>
      </c>
      <c r="J20" s="146">
        <f t="shared" si="2"/>
        <v>7653429</v>
      </c>
      <c r="K20" s="147">
        <f t="shared" si="3"/>
        <v>8036100</v>
      </c>
      <c r="L20" s="156">
        <f t="shared" si="4"/>
        <v>16500</v>
      </c>
      <c r="M20" s="148">
        <f t="shared" si="5"/>
        <v>1779577.8000000003</v>
      </c>
      <c r="N20" s="42"/>
      <c r="O20" s="43"/>
      <c r="P20" s="44"/>
      <c r="R20" s="10"/>
      <c r="S20" s="10"/>
    </row>
    <row r="21" spans="1:19" ht="16.5" x14ac:dyDescent="0.25">
      <c r="A21" s="195">
        <v>20</v>
      </c>
      <c r="B21" s="201">
        <v>304</v>
      </c>
      <c r="C21" s="197">
        <v>3</v>
      </c>
      <c r="D21" s="198" t="s">
        <v>14</v>
      </c>
      <c r="E21" s="198">
        <v>474.05</v>
      </c>
      <c r="F21" s="199">
        <v>162</v>
      </c>
      <c r="G21" s="198">
        <f t="shared" si="0"/>
        <v>636.04999999999995</v>
      </c>
      <c r="H21" s="197">
        <f t="shared" si="1"/>
        <v>699.65499999999997</v>
      </c>
      <c r="I21" s="145">
        <f>I20</f>
        <v>12300</v>
      </c>
      <c r="J21" s="146">
        <f t="shared" si="2"/>
        <v>7823414.9999999991</v>
      </c>
      <c r="K21" s="147">
        <f t="shared" si="3"/>
        <v>8214586</v>
      </c>
      <c r="L21" s="156">
        <f t="shared" si="4"/>
        <v>17000</v>
      </c>
      <c r="M21" s="148">
        <f t="shared" si="5"/>
        <v>1819103</v>
      </c>
      <c r="P21" s="15"/>
      <c r="S21" s="16"/>
    </row>
    <row r="22" spans="1:19" ht="16.5" x14ac:dyDescent="0.25">
      <c r="A22" s="195">
        <v>21</v>
      </c>
      <c r="B22" s="201">
        <v>306</v>
      </c>
      <c r="C22" s="197">
        <v>3</v>
      </c>
      <c r="D22" s="198" t="s">
        <v>12</v>
      </c>
      <c r="E22" s="198">
        <v>537.12</v>
      </c>
      <c r="F22" s="200">
        <v>177</v>
      </c>
      <c r="G22" s="198">
        <f t="shared" si="0"/>
        <v>714.12</v>
      </c>
      <c r="H22" s="197">
        <f t="shared" si="1"/>
        <v>785.53200000000004</v>
      </c>
      <c r="I22" s="145">
        <f>I21</f>
        <v>12300</v>
      </c>
      <c r="J22" s="146">
        <f t="shared" si="2"/>
        <v>8783676</v>
      </c>
      <c r="K22" s="147">
        <f t="shared" si="3"/>
        <v>9222860</v>
      </c>
      <c r="L22" s="156">
        <f t="shared" si="4"/>
        <v>19000</v>
      </c>
      <c r="M22" s="148">
        <f t="shared" si="5"/>
        <v>2042383.2000000002</v>
      </c>
      <c r="P22" s="15"/>
      <c r="S22" s="16"/>
    </row>
    <row r="23" spans="1:19" ht="17.25" customHeight="1" x14ac:dyDescent="0.25">
      <c r="A23" s="195">
        <v>22</v>
      </c>
      <c r="B23" s="201">
        <v>307</v>
      </c>
      <c r="C23" s="197">
        <v>3</v>
      </c>
      <c r="D23" s="198" t="s">
        <v>14</v>
      </c>
      <c r="E23" s="198">
        <v>486.96</v>
      </c>
      <c r="F23" s="200">
        <v>161</v>
      </c>
      <c r="G23" s="198">
        <f t="shared" si="0"/>
        <v>647.96</v>
      </c>
      <c r="H23" s="197">
        <f t="shared" si="1"/>
        <v>712.75600000000009</v>
      </c>
      <c r="I23" s="145">
        <f>I22</f>
        <v>12300</v>
      </c>
      <c r="J23" s="146">
        <f t="shared" si="2"/>
        <v>7969908</v>
      </c>
      <c r="K23" s="147">
        <f t="shared" si="3"/>
        <v>8368403</v>
      </c>
      <c r="L23" s="156">
        <f t="shared" si="4"/>
        <v>17500</v>
      </c>
      <c r="M23" s="148">
        <f t="shared" si="5"/>
        <v>1853165.6000000003</v>
      </c>
      <c r="S23" s="16"/>
    </row>
    <row r="24" spans="1:19" ht="16.5" x14ac:dyDescent="0.25">
      <c r="A24" s="195">
        <v>23</v>
      </c>
      <c r="B24" s="201">
        <v>308</v>
      </c>
      <c r="C24" s="197">
        <v>3</v>
      </c>
      <c r="D24" s="198" t="s">
        <v>14</v>
      </c>
      <c r="E24" s="198">
        <v>486.96</v>
      </c>
      <c r="F24" s="200">
        <v>161</v>
      </c>
      <c r="G24" s="198">
        <f t="shared" si="0"/>
        <v>647.96</v>
      </c>
      <c r="H24" s="197">
        <f t="shared" si="1"/>
        <v>712.75600000000009</v>
      </c>
      <c r="I24" s="145">
        <f>I23</f>
        <v>12300</v>
      </c>
      <c r="J24" s="146">
        <f t="shared" si="2"/>
        <v>7969908</v>
      </c>
      <c r="K24" s="147">
        <f t="shared" si="3"/>
        <v>8368403</v>
      </c>
      <c r="L24" s="156">
        <f t="shared" si="4"/>
        <v>17500</v>
      </c>
      <c r="M24" s="148">
        <f t="shared" si="5"/>
        <v>1853165.6000000003</v>
      </c>
      <c r="S24" s="17"/>
    </row>
    <row r="25" spans="1:19" ht="16.5" x14ac:dyDescent="0.25">
      <c r="A25" s="195">
        <v>24</v>
      </c>
      <c r="B25" s="201">
        <v>401</v>
      </c>
      <c r="C25" s="201">
        <v>4</v>
      </c>
      <c r="D25" s="198" t="s">
        <v>35</v>
      </c>
      <c r="E25" s="198">
        <v>311.73</v>
      </c>
      <c r="F25" s="199">
        <v>113</v>
      </c>
      <c r="G25" s="198">
        <f t="shared" si="0"/>
        <v>424.73</v>
      </c>
      <c r="H25" s="197">
        <f t="shared" si="1"/>
        <v>467.20300000000003</v>
      </c>
      <c r="I25" s="145">
        <f>I24</f>
        <v>12300</v>
      </c>
      <c r="J25" s="146">
        <f t="shared" si="2"/>
        <v>5224179</v>
      </c>
      <c r="K25" s="147">
        <f t="shared" si="3"/>
        <v>5485388</v>
      </c>
      <c r="L25" s="156">
        <f t="shared" si="4"/>
        <v>11500</v>
      </c>
      <c r="M25" s="148">
        <f t="shared" si="5"/>
        <v>1214727.8</v>
      </c>
      <c r="S25" s="16"/>
    </row>
    <row r="26" spans="1:19" ht="16.5" x14ac:dyDescent="0.25">
      <c r="A26" s="195">
        <v>25</v>
      </c>
      <c r="B26" s="201">
        <v>402</v>
      </c>
      <c r="C26" s="201">
        <v>4</v>
      </c>
      <c r="D26" s="98" t="s">
        <v>14</v>
      </c>
      <c r="E26" s="198">
        <v>468.23</v>
      </c>
      <c r="F26" s="200">
        <v>154</v>
      </c>
      <c r="G26" s="198">
        <f t="shared" si="0"/>
        <v>622.23</v>
      </c>
      <c r="H26" s="197">
        <f t="shared" si="1"/>
        <v>684.45300000000009</v>
      </c>
      <c r="I26" s="145">
        <f>I25</f>
        <v>12300</v>
      </c>
      <c r="J26" s="146">
        <f t="shared" si="2"/>
        <v>7653429</v>
      </c>
      <c r="K26" s="147">
        <f t="shared" si="3"/>
        <v>8036100</v>
      </c>
      <c r="L26" s="156">
        <f t="shared" si="4"/>
        <v>16500</v>
      </c>
      <c r="M26" s="148">
        <f t="shared" si="5"/>
        <v>1779577.8000000003</v>
      </c>
      <c r="S26" s="16"/>
    </row>
    <row r="27" spans="1:19" ht="16.5" x14ac:dyDescent="0.25">
      <c r="A27" s="195">
        <v>26</v>
      </c>
      <c r="B27" s="201">
        <v>403</v>
      </c>
      <c r="C27" s="201">
        <v>4</v>
      </c>
      <c r="D27" s="98" t="s">
        <v>14</v>
      </c>
      <c r="E27" s="198">
        <v>468.23</v>
      </c>
      <c r="F27" s="200">
        <v>154</v>
      </c>
      <c r="G27" s="198">
        <f t="shared" si="0"/>
        <v>622.23</v>
      </c>
      <c r="H27" s="197">
        <f t="shared" si="1"/>
        <v>684.45300000000009</v>
      </c>
      <c r="I27" s="145">
        <f>I26</f>
        <v>12300</v>
      </c>
      <c r="J27" s="146">
        <f t="shared" si="2"/>
        <v>7653429</v>
      </c>
      <c r="K27" s="147">
        <f t="shared" si="3"/>
        <v>8036100</v>
      </c>
      <c r="L27" s="156">
        <f t="shared" si="4"/>
        <v>16500</v>
      </c>
      <c r="M27" s="148">
        <f t="shared" si="5"/>
        <v>1779577.8000000003</v>
      </c>
      <c r="S27" s="16"/>
    </row>
    <row r="28" spans="1:19" ht="16.5" x14ac:dyDescent="0.25">
      <c r="A28" s="195">
        <v>27</v>
      </c>
      <c r="B28" s="201">
        <v>404</v>
      </c>
      <c r="C28" s="201">
        <v>4</v>
      </c>
      <c r="D28" s="198" t="s">
        <v>35</v>
      </c>
      <c r="E28" s="198">
        <v>311.73</v>
      </c>
      <c r="F28" s="200">
        <v>113</v>
      </c>
      <c r="G28" s="198">
        <f t="shared" si="0"/>
        <v>424.73</v>
      </c>
      <c r="H28" s="197">
        <f t="shared" si="1"/>
        <v>467.20300000000003</v>
      </c>
      <c r="I28" s="145">
        <f>I27</f>
        <v>12300</v>
      </c>
      <c r="J28" s="146">
        <f t="shared" si="2"/>
        <v>5224179</v>
      </c>
      <c r="K28" s="147">
        <f t="shared" si="3"/>
        <v>5485388</v>
      </c>
      <c r="L28" s="156">
        <f t="shared" si="4"/>
        <v>11500</v>
      </c>
      <c r="M28" s="148">
        <f t="shared" si="5"/>
        <v>1214727.8</v>
      </c>
      <c r="S28" s="16"/>
    </row>
    <row r="29" spans="1:19" x14ac:dyDescent="0.25">
      <c r="A29" s="195">
        <v>28</v>
      </c>
      <c r="B29" s="201">
        <v>405</v>
      </c>
      <c r="C29" s="201">
        <v>4</v>
      </c>
      <c r="D29" s="198" t="s">
        <v>14</v>
      </c>
      <c r="E29" s="198">
        <v>474.05</v>
      </c>
      <c r="F29" s="200">
        <v>162</v>
      </c>
      <c r="G29" s="198">
        <f t="shared" si="0"/>
        <v>636.04999999999995</v>
      </c>
      <c r="H29" s="197">
        <f t="shared" si="1"/>
        <v>699.65499999999997</v>
      </c>
      <c r="I29" s="145">
        <f>I28</f>
        <v>12300</v>
      </c>
      <c r="J29" s="146">
        <f t="shared" si="2"/>
        <v>7823414.9999999991</v>
      </c>
      <c r="K29" s="147">
        <f t="shared" si="3"/>
        <v>8214586</v>
      </c>
      <c r="L29" s="156">
        <f t="shared" si="4"/>
        <v>17000</v>
      </c>
      <c r="M29" s="148">
        <f t="shared" si="5"/>
        <v>1819103</v>
      </c>
    </row>
    <row r="30" spans="1:19" x14ac:dyDescent="0.25">
      <c r="A30" s="195">
        <v>29</v>
      </c>
      <c r="B30" s="201">
        <v>406</v>
      </c>
      <c r="C30" s="201">
        <v>4</v>
      </c>
      <c r="D30" s="198" t="s">
        <v>12</v>
      </c>
      <c r="E30" s="198">
        <v>537.12</v>
      </c>
      <c r="F30" s="200">
        <v>177</v>
      </c>
      <c r="G30" s="198">
        <f t="shared" si="0"/>
        <v>714.12</v>
      </c>
      <c r="H30" s="197">
        <f t="shared" si="1"/>
        <v>785.53200000000004</v>
      </c>
      <c r="I30" s="145">
        <f>I29</f>
        <v>12300</v>
      </c>
      <c r="J30" s="146">
        <f t="shared" si="2"/>
        <v>8783676</v>
      </c>
      <c r="K30" s="147">
        <f t="shared" si="3"/>
        <v>9222860</v>
      </c>
      <c r="L30" s="156">
        <f t="shared" si="4"/>
        <v>19000</v>
      </c>
      <c r="M30" s="148">
        <f t="shared" si="5"/>
        <v>2042383.2000000002</v>
      </c>
    </row>
    <row r="31" spans="1:19" x14ac:dyDescent="0.25">
      <c r="A31" s="195">
        <v>30</v>
      </c>
      <c r="B31" s="201">
        <v>407</v>
      </c>
      <c r="C31" s="201">
        <v>4</v>
      </c>
      <c r="D31" s="198" t="s">
        <v>14</v>
      </c>
      <c r="E31" s="198">
        <v>486.96</v>
      </c>
      <c r="F31" s="200">
        <v>161</v>
      </c>
      <c r="G31" s="198">
        <f t="shared" si="0"/>
        <v>647.96</v>
      </c>
      <c r="H31" s="197">
        <f t="shared" si="1"/>
        <v>712.75600000000009</v>
      </c>
      <c r="I31" s="145">
        <f>I30</f>
        <v>12300</v>
      </c>
      <c r="J31" s="146">
        <f t="shared" si="2"/>
        <v>7969908</v>
      </c>
      <c r="K31" s="147">
        <f t="shared" si="3"/>
        <v>8368403</v>
      </c>
      <c r="L31" s="156">
        <f t="shared" si="4"/>
        <v>17500</v>
      </c>
      <c r="M31" s="148">
        <f t="shared" si="5"/>
        <v>1853165.6000000003</v>
      </c>
    </row>
    <row r="32" spans="1:19" s="41" customFormat="1" x14ac:dyDescent="0.25">
      <c r="A32" s="195">
        <v>31</v>
      </c>
      <c r="B32" s="201">
        <v>408</v>
      </c>
      <c r="C32" s="201">
        <v>4</v>
      </c>
      <c r="D32" s="198" t="s">
        <v>14</v>
      </c>
      <c r="E32" s="198">
        <v>486.96</v>
      </c>
      <c r="F32" s="200">
        <v>161</v>
      </c>
      <c r="G32" s="198">
        <f t="shared" si="0"/>
        <v>647.96</v>
      </c>
      <c r="H32" s="197">
        <f t="shared" si="1"/>
        <v>712.75600000000009</v>
      </c>
      <c r="I32" s="145">
        <f>I31</f>
        <v>12300</v>
      </c>
      <c r="J32" s="146">
        <f t="shared" si="2"/>
        <v>7969908</v>
      </c>
      <c r="K32" s="147">
        <f t="shared" si="3"/>
        <v>8368403</v>
      </c>
      <c r="L32" s="156">
        <f t="shared" si="4"/>
        <v>17500</v>
      </c>
      <c r="M32" s="148">
        <f t="shared" si="5"/>
        <v>1853165.6000000003</v>
      </c>
    </row>
    <row r="33" spans="1:18" x14ac:dyDescent="0.25">
      <c r="A33" s="195">
        <v>32</v>
      </c>
      <c r="B33" s="201">
        <v>501</v>
      </c>
      <c r="C33" s="201">
        <v>5</v>
      </c>
      <c r="D33" s="198" t="s">
        <v>35</v>
      </c>
      <c r="E33" s="198">
        <v>311.73</v>
      </c>
      <c r="F33" s="199">
        <v>113</v>
      </c>
      <c r="G33" s="198">
        <f t="shared" si="0"/>
        <v>424.73</v>
      </c>
      <c r="H33" s="197">
        <f t="shared" si="1"/>
        <v>467.20300000000003</v>
      </c>
      <c r="I33" s="145">
        <f>I32</f>
        <v>12300</v>
      </c>
      <c r="J33" s="146">
        <f t="shared" si="2"/>
        <v>5224179</v>
      </c>
      <c r="K33" s="147">
        <f t="shared" si="3"/>
        <v>5485388</v>
      </c>
      <c r="L33" s="156">
        <f t="shared" si="4"/>
        <v>11500</v>
      </c>
      <c r="M33" s="148">
        <f t="shared" si="5"/>
        <v>1214727.8</v>
      </c>
    </row>
    <row r="34" spans="1:18" x14ac:dyDescent="0.25">
      <c r="A34" s="195">
        <v>33</v>
      </c>
      <c r="B34" s="201">
        <v>502</v>
      </c>
      <c r="C34" s="201">
        <v>5</v>
      </c>
      <c r="D34" s="98" t="s">
        <v>14</v>
      </c>
      <c r="E34" s="198">
        <v>468.23</v>
      </c>
      <c r="F34" s="200">
        <v>154</v>
      </c>
      <c r="G34" s="198">
        <f t="shared" si="0"/>
        <v>622.23</v>
      </c>
      <c r="H34" s="197">
        <f t="shared" si="1"/>
        <v>684.45300000000009</v>
      </c>
      <c r="I34" s="145">
        <f>I33</f>
        <v>12300</v>
      </c>
      <c r="J34" s="146">
        <f t="shared" si="2"/>
        <v>7653429</v>
      </c>
      <c r="K34" s="147">
        <f t="shared" si="3"/>
        <v>8036100</v>
      </c>
      <c r="L34" s="156">
        <f t="shared" si="4"/>
        <v>16500</v>
      </c>
      <c r="M34" s="148">
        <f t="shared" si="5"/>
        <v>1779577.8000000003</v>
      </c>
    </row>
    <row r="35" spans="1:18" ht="16.5" x14ac:dyDescent="0.3">
      <c r="A35" s="195">
        <v>34</v>
      </c>
      <c r="B35" s="201">
        <v>503</v>
      </c>
      <c r="C35" s="201">
        <v>5</v>
      </c>
      <c r="D35" s="98" t="s">
        <v>14</v>
      </c>
      <c r="E35" s="198">
        <v>468.23</v>
      </c>
      <c r="F35" s="200">
        <v>154</v>
      </c>
      <c r="G35" s="198">
        <f t="shared" si="0"/>
        <v>622.23</v>
      </c>
      <c r="H35" s="197">
        <f t="shared" si="1"/>
        <v>684.45300000000009</v>
      </c>
      <c r="I35" s="145">
        <f>I34</f>
        <v>12300</v>
      </c>
      <c r="J35" s="146">
        <f t="shared" si="2"/>
        <v>7653429</v>
      </c>
      <c r="K35" s="147">
        <f t="shared" si="3"/>
        <v>8036100</v>
      </c>
      <c r="L35" s="156">
        <f t="shared" si="4"/>
        <v>16500</v>
      </c>
      <c r="M35" s="148">
        <f t="shared" si="5"/>
        <v>1779577.8000000003</v>
      </c>
      <c r="N35" s="4"/>
      <c r="R35" s="2"/>
    </row>
    <row r="36" spans="1:18" ht="16.5" x14ac:dyDescent="0.3">
      <c r="A36" s="195">
        <v>35</v>
      </c>
      <c r="B36" s="201">
        <v>504</v>
      </c>
      <c r="C36" s="201">
        <v>5</v>
      </c>
      <c r="D36" s="198" t="s">
        <v>35</v>
      </c>
      <c r="E36" s="198">
        <v>311.73</v>
      </c>
      <c r="F36" s="200">
        <v>113</v>
      </c>
      <c r="G36" s="198">
        <f t="shared" si="0"/>
        <v>424.73</v>
      </c>
      <c r="H36" s="197">
        <f t="shared" si="1"/>
        <v>467.20300000000003</v>
      </c>
      <c r="I36" s="145">
        <f>I35</f>
        <v>12300</v>
      </c>
      <c r="J36" s="146">
        <f t="shared" si="2"/>
        <v>5224179</v>
      </c>
      <c r="K36" s="147">
        <f t="shared" si="3"/>
        <v>5485388</v>
      </c>
      <c r="L36" s="156">
        <f t="shared" si="4"/>
        <v>11500</v>
      </c>
      <c r="M36" s="148">
        <f t="shared" si="5"/>
        <v>1214727.8</v>
      </c>
      <c r="N36" s="4"/>
      <c r="R36" s="2"/>
    </row>
    <row r="37" spans="1:18" ht="16.5" x14ac:dyDescent="0.3">
      <c r="A37" s="195">
        <v>36</v>
      </c>
      <c r="B37" s="201">
        <v>505</v>
      </c>
      <c r="C37" s="201">
        <v>5</v>
      </c>
      <c r="D37" s="198" t="s">
        <v>14</v>
      </c>
      <c r="E37" s="198">
        <v>474.05</v>
      </c>
      <c r="F37" s="200">
        <v>162</v>
      </c>
      <c r="G37" s="198">
        <f t="shared" si="0"/>
        <v>636.04999999999995</v>
      </c>
      <c r="H37" s="197">
        <f t="shared" si="1"/>
        <v>699.65499999999997</v>
      </c>
      <c r="I37" s="145">
        <f>I36</f>
        <v>12300</v>
      </c>
      <c r="J37" s="146">
        <f t="shared" si="2"/>
        <v>7823414.9999999991</v>
      </c>
      <c r="K37" s="147">
        <f t="shared" si="3"/>
        <v>8214586</v>
      </c>
      <c r="L37" s="156">
        <f t="shared" si="4"/>
        <v>17000</v>
      </c>
      <c r="M37" s="148">
        <f t="shared" si="5"/>
        <v>1819103</v>
      </c>
      <c r="N37" s="4"/>
      <c r="R37" s="2"/>
    </row>
    <row r="38" spans="1:18" ht="16.5" x14ac:dyDescent="0.3">
      <c r="A38" s="195">
        <v>37</v>
      </c>
      <c r="B38" s="201">
        <v>506</v>
      </c>
      <c r="C38" s="201">
        <v>5</v>
      </c>
      <c r="D38" s="198" t="s">
        <v>12</v>
      </c>
      <c r="E38" s="198">
        <v>537.12</v>
      </c>
      <c r="F38" s="200">
        <v>177</v>
      </c>
      <c r="G38" s="198">
        <f t="shared" si="0"/>
        <v>714.12</v>
      </c>
      <c r="H38" s="197">
        <f t="shared" si="1"/>
        <v>785.53200000000004</v>
      </c>
      <c r="I38" s="145">
        <f>I37</f>
        <v>12300</v>
      </c>
      <c r="J38" s="146">
        <f t="shared" si="2"/>
        <v>8783676</v>
      </c>
      <c r="K38" s="147">
        <f t="shared" si="3"/>
        <v>9222860</v>
      </c>
      <c r="L38" s="156">
        <f t="shared" si="4"/>
        <v>19000</v>
      </c>
      <c r="M38" s="148">
        <f t="shared" si="5"/>
        <v>2042383.2000000002</v>
      </c>
      <c r="N38" s="4"/>
      <c r="R38" s="2"/>
    </row>
    <row r="39" spans="1:18" ht="16.5" x14ac:dyDescent="0.3">
      <c r="A39" s="195">
        <v>38</v>
      </c>
      <c r="B39" s="201">
        <v>507</v>
      </c>
      <c r="C39" s="201">
        <v>5</v>
      </c>
      <c r="D39" s="198" t="s">
        <v>14</v>
      </c>
      <c r="E39" s="198">
        <v>486.96</v>
      </c>
      <c r="F39" s="200">
        <v>161</v>
      </c>
      <c r="G39" s="198">
        <f t="shared" si="0"/>
        <v>647.96</v>
      </c>
      <c r="H39" s="197">
        <f t="shared" si="1"/>
        <v>712.75600000000009</v>
      </c>
      <c r="I39" s="145">
        <f>I38</f>
        <v>12300</v>
      </c>
      <c r="J39" s="146">
        <f t="shared" si="2"/>
        <v>7969908</v>
      </c>
      <c r="K39" s="147">
        <f t="shared" si="3"/>
        <v>8368403</v>
      </c>
      <c r="L39" s="156">
        <f t="shared" si="4"/>
        <v>17500</v>
      </c>
      <c r="M39" s="148">
        <f t="shared" si="5"/>
        <v>1853165.6000000003</v>
      </c>
      <c r="N39" s="4"/>
      <c r="R39" s="2"/>
    </row>
    <row r="40" spans="1:18" ht="16.5" x14ac:dyDescent="0.3">
      <c r="A40" s="195">
        <v>39</v>
      </c>
      <c r="B40" s="201">
        <v>508</v>
      </c>
      <c r="C40" s="201">
        <v>5</v>
      </c>
      <c r="D40" s="198" t="s">
        <v>14</v>
      </c>
      <c r="E40" s="198">
        <v>486.96</v>
      </c>
      <c r="F40" s="200">
        <v>161</v>
      </c>
      <c r="G40" s="198">
        <f t="shared" si="0"/>
        <v>647.96</v>
      </c>
      <c r="H40" s="197">
        <f t="shared" si="1"/>
        <v>712.75600000000009</v>
      </c>
      <c r="I40" s="145">
        <f>I39</f>
        <v>12300</v>
      </c>
      <c r="J40" s="146">
        <f t="shared" si="2"/>
        <v>7969908</v>
      </c>
      <c r="K40" s="147">
        <f t="shared" si="3"/>
        <v>8368403</v>
      </c>
      <c r="L40" s="156">
        <f t="shared" si="4"/>
        <v>17500</v>
      </c>
      <c r="M40" s="148">
        <f t="shared" si="5"/>
        <v>1853165.6000000003</v>
      </c>
      <c r="N40" s="4"/>
      <c r="R40" s="2"/>
    </row>
    <row r="41" spans="1:18" ht="16.5" x14ac:dyDescent="0.3">
      <c r="A41" s="195">
        <v>40</v>
      </c>
      <c r="B41" s="201">
        <v>601</v>
      </c>
      <c r="C41" s="201">
        <v>6</v>
      </c>
      <c r="D41" s="198" t="s">
        <v>35</v>
      </c>
      <c r="E41" s="198">
        <v>311.73</v>
      </c>
      <c r="F41" s="199">
        <v>113</v>
      </c>
      <c r="G41" s="198">
        <f t="shared" si="0"/>
        <v>424.73</v>
      </c>
      <c r="H41" s="197">
        <f t="shared" si="1"/>
        <v>467.20300000000003</v>
      </c>
      <c r="I41" s="145">
        <f>I40</f>
        <v>12300</v>
      </c>
      <c r="J41" s="146">
        <f t="shared" si="2"/>
        <v>5224179</v>
      </c>
      <c r="K41" s="147">
        <f t="shared" si="3"/>
        <v>5485388</v>
      </c>
      <c r="L41" s="156">
        <f t="shared" si="4"/>
        <v>11500</v>
      </c>
      <c r="M41" s="148">
        <f t="shared" si="5"/>
        <v>1214727.8</v>
      </c>
      <c r="N41" s="4"/>
      <c r="R41" s="2"/>
    </row>
    <row r="42" spans="1:18" ht="16.5" x14ac:dyDescent="0.3">
      <c r="A42" s="195">
        <v>41</v>
      </c>
      <c r="B42" s="201">
        <v>602</v>
      </c>
      <c r="C42" s="201">
        <v>6</v>
      </c>
      <c r="D42" s="98" t="s">
        <v>14</v>
      </c>
      <c r="E42" s="198">
        <v>468.23</v>
      </c>
      <c r="F42" s="200">
        <v>154</v>
      </c>
      <c r="G42" s="198">
        <f t="shared" si="0"/>
        <v>622.23</v>
      </c>
      <c r="H42" s="197">
        <f t="shared" si="1"/>
        <v>684.45300000000009</v>
      </c>
      <c r="I42" s="145">
        <f>I41</f>
        <v>12300</v>
      </c>
      <c r="J42" s="146">
        <f t="shared" si="2"/>
        <v>7653429</v>
      </c>
      <c r="K42" s="147">
        <f t="shared" si="3"/>
        <v>8036100</v>
      </c>
      <c r="L42" s="156">
        <f t="shared" si="4"/>
        <v>16500</v>
      </c>
      <c r="M42" s="148">
        <f t="shared" si="5"/>
        <v>1779577.8000000003</v>
      </c>
      <c r="N42" s="4"/>
      <c r="R42" s="2"/>
    </row>
    <row r="43" spans="1:18" ht="16.5" x14ac:dyDescent="0.3">
      <c r="A43" s="195">
        <v>42</v>
      </c>
      <c r="B43" s="201">
        <v>603</v>
      </c>
      <c r="C43" s="201">
        <v>6</v>
      </c>
      <c r="D43" s="98" t="s">
        <v>14</v>
      </c>
      <c r="E43" s="198">
        <v>468.23</v>
      </c>
      <c r="F43" s="200">
        <v>154</v>
      </c>
      <c r="G43" s="198">
        <f t="shared" si="0"/>
        <v>622.23</v>
      </c>
      <c r="H43" s="197">
        <f t="shared" si="1"/>
        <v>684.45300000000009</v>
      </c>
      <c r="I43" s="145">
        <f>I42</f>
        <v>12300</v>
      </c>
      <c r="J43" s="146">
        <f t="shared" si="2"/>
        <v>7653429</v>
      </c>
      <c r="K43" s="147">
        <f t="shared" si="3"/>
        <v>8036100</v>
      </c>
      <c r="L43" s="156">
        <f t="shared" si="4"/>
        <v>16500</v>
      </c>
      <c r="M43" s="148">
        <f t="shared" si="5"/>
        <v>1779577.8000000003</v>
      </c>
      <c r="N43" s="4"/>
      <c r="R43" s="2"/>
    </row>
    <row r="44" spans="1:18" ht="16.5" x14ac:dyDescent="0.3">
      <c r="A44" s="195">
        <v>43</v>
      </c>
      <c r="B44" s="201">
        <v>604</v>
      </c>
      <c r="C44" s="201">
        <v>6</v>
      </c>
      <c r="D44" s="198" t="s">
        <v>35</v>
      </c>
      <c r="E44" s="198">
        <v>311.73</v>
      </c>
      <c r="F44" s="200">
        <v>113</v>
      </c>
      <c r="G44" s="198">
        <f t="shared" si="0"/>
        <v>424.73</v>
      </c>
      <c r="H44" s="197">
        <f t="shared" si="1"/>
        <v>467.20300000000003</v>
      </c>
      <c r="I44" s="145">
        <f>I43</f>
        <v>12300</v>
      </c>
      <c r="J44" s="146">
        <f t="shared" si="2"/>
        <v>5224179</v>
      </c>
      <c r="K44" s="147">
        <f t="shared" si="3"/>
        <v>5485388</v>
      </c>
      <c r="L44" s="156">
        <f t="shared" si="4"/>
        <v>11500</v>
      </c>
      <c r="M44" s="148">
        <f t="shared" si="5"/>
        <v>1214727.8</v>
      </c>
      <c r="N44" s="4"/>
      <c r="R44" s="2"/>
    </row>
    <row r="45" spans="1:18" ht="16.5" x14ac:dyDescent="0.3">
      <c r="A45" s="195">
        <v>44</v>
      </c>
      <c r="B45" s="201">
        <v>605</v>
      </c>
      <c r="C45" s="201">
        <v>6</v>
      </c>
      <c r="D45" s="198" t="s">
        <v>14</v>
      </c>
      <c r="E45" s="198">
        <v>474.05</v>
      </c>
      <c r="F45" s="200">
        <v>162</v>
      </c>
      <c r="G45" s="198">
        <f t="shared" si="0"/>
        <v>636.04999999999995</v>
      </c>
      <c r="H45" s="197">
        <f t="shared" si="1"/>
        <v>699.65499999999997</v>
      </c>
      <c r="I45" s="145">
        <f>I44</f>
        <v>12300</v>
      </c>
      <c r="J45" s="146">
        <f t="shared" si="2"/>
        <v>7823414.9999999991</v>
      </c>
      <c r="K45" s="147">
        <f t="shared" si="3"/>
        <v>8214586</v>
      </c>
      <c r="L45" s="156">
        <f t="shared" si="4"/>
        <v>17000</v>
      </c>
      <c r="M45" s="148">
        <f t="shared" si="5"/>
        <v>1819103</v>
      </c>
      <c r="N45" s="4"/>
      <c r="R45" s="2"/>
    </row>
    <row r="46" spans="1:18" ht="16.5" x14ac:dyDescent="0.3">
      <c r="A46" s="195">
        <v>45</v>
      </c>
      <c r="B46" s="201">
        <v>606</v>
      </c>
      <c r="C46" s="201">
        <v>6</v>
      </c>
      <c r="D46" s="198" t="s">
        <v>12</v>
      </c>
      <c r="E46" s="198">
        <v>537.12</v>
      </c>
      <c r="F46" s="200">
        <v>177</v>
      </c>
      <c r="G46" s="198">
        <f t="shared" si="0"/>
        <v>714.12</v>
      </c>
      <c r="H46" s="197">
        <f t="shared" si="1"/>
        <v>785.53200000000004</v>
      </c>
      <c r="I46" s="145">
        <f>I45</f>
        <v>12300</v>
      </c>
      <c r="J46" s="146">
        <f t="shared" si="2"/>
        <v>8783676</v>
      </c>
      <c r="K46" s="147">
        <f t="shared" si="3"/>
        <v>9222860</v>
      </c>
      <c r="L46" s="156">
        <f t="shared" si="4"/>
        <v>19000</v>
      </c>
      <c r="M46" s="148">
        <f t="shared" si="5"/>
        <v>2042383.2000000002</v>
      </c>
      <c r="N46" s="4"/>
      <c r="R46" s="2"/>
    </row>
    <row r="47" spans="1:18" ht="16.5" x14ac:dyDescent="0.3">
      <c r="A47" s="195">
        <v>46</v>
      </c>
      <c r="B47" s="201">
        <v>607</v>
      </c>
      <c r="C47" s="201">
        <v>6</v>
      </c>
      <c r="D47" s="198" t="s">
        <v>14</v>
      </c>
      <c r="E47" s="198">
        <v>486.96</v>
      </c>
      <c r="F47" s="200">
        <v>161</v>
      </c>
      <c r="G47" s="198">
        <f t="shared" si="0"/>
        <v>647.96</v>
      </c>
      <c r="H47" s="197">
        <f t="shared" si="1"/>
        <v>712.75600000000009</v>
      </c>
      <c r="I47" s="145">
        <f>I46</f>
        <v>12300</v>
      </c>
      <c r="J47" s="146">
        <f t="shared" si="2"/>
        <v>7969908</v>
      </c>
      <c r="K47" s="147">
        <f t="shared" si="3"/>
        <v>8368403</v>
      </c>
      <c r="L47" s="156">
        <f t="shared" si="4"/>
        <v>17500</v>
      </c>
      <c r="M47" s="148">
        <f t="shared" si="5"/>
        <v>1853165.6000000003</v>
      </c>
      <c r="N47" s="4"/>
      <c r="R47" s="2"/>
    </row>
    <row r="48" spans="1:18" ht="16.5" x14ac:dyDescent="0.3">
      <c r="A48" s="195">
        <v>47</v>
      </c>
      <c r="B48" s="201">
        <v>608</v>
      </c>
      <c r="C48" s="201">
        <v>6</v>
      </c>
      <c r="D48" s="198" t="s">
        <v>14</v>
      </c>
      <c r="E48" s="198">
        <v>486.96</v>
      </c>
      <c r="F48" s="200">
        <v>161</v>
      </c>
      <c r="G48" s="198">
        <f t="shared" si="0"/>
        <v>647.96</v>
      </c>
      <c r="H48" s="197">
        <f t="shared" si="1"/>
        <v>712.75600000000009</v>
      </c>
      <c r="I48" s="145">
        <f>I47</f>
        <v>12300</v>
      </c>
      <c r="J48" s="146">
        <f t="shared" si="2"/>
        <v>7969908</v>
      </c>
      <c r="K48" s="147">
        <f t="shared" si="3"/>
        <v>8368403</v>
      </c>
      <c r="L48" s="156">
        <f t="shared" si="4"/>
        <v>17500</v>
      </c>
      <c r="M48" s="148">
        <f t="shared" si="5"/>
        <v>1853165.6000000003</v>
      </c>
      <c r="N48" s="4"/>
      <c r="R48" s="2"/>
    </row>
    <row r="49" spans="1:22" ht="16.5" x14ac:dyDescent="0.3">
      <c r="A49" s="195">
        <v>48</v>
      </c>
      <c r="B49" s="201">
        <v>701</v>
      </c>
      <c r="C49" s="201">
        <v>7</v>
      </c>
      <c r="D49" s="198" t="s">
        <v>35</v>
      </c>
      <c r="E49" s="198">
        <v>311.73</v>
      </c>
      <c r="F49" s="199">
        <v>113</v>
      </c>
      <c r="G49" s="198">
        <f t="shared" si="0"/>
        <v>424.73</v>
      </c>
      <c r="H49" s="197">
        <f t="shared" si="1"/>
        <v>467.20300000000003</v>
      </c>
      <c r="I49" s="145">
        <f>I48+250</f>
        <v>12550</v>
      </c>
      <c r="J49" s="146">
        <f t="shared" si="2"/>
        <v>5330361.5</v>
      </c>
      <c r="K49" s="147">
        <f t="shared" si="3"/>
        <v>5596880</v>
      </c>
      <c r="L49" s="156">
        <f t="shared" si="4"/>
        <v>11500</v>
      </c>
      <c r="M49" s="148">
        <f t="shared" si="5"/>
        <v>1214727.8</v>
      </c>
      <c r="N49" s="4"/>
      <c r="R49" s="2"/>
    </row>
    <row r="50" spans="1:22" ht="16.5" x14ac:dyDescent="0.3">
      <c r="A50" s="195">
        <v>49</v>
      </c>
      <c r="B50" s="201">
        <v>702</v>
      </c>
      <c r="C50" s="201">
        <v>7</v>
      </c>
      <c r="D50" s="98" t="s">
        <v>14</v>
      </c>
      <c r="E50" s="198">
        <v>468.23</v>
      </c>
      <c r="F50" s="200">
        <v>154</v>
      </c>
      <c r="G50" s="198">
        <f t="shared" si="0"/>
        <v>622.23</v>
      </c>
      <c r="H50" s="197">
        <f t="shared" si="1"/>
        <v>684.45300000000009</v>
      </c>
      <c r="I50" s="145">
        <f>I49</f>
        <v>12550</v>
      </c>
      <c r="J50" s="146">
        <f t="shared" si="2"/>
        <v>7808986.5</v>
      </c>
      <c r="K50" s="147">
        <f t="shared" si="3"/>
        <v>8199436</v>
      </c>
      <c r="L50" s="156">
        <f t="shared" si="4"/>
        <v>17000</v>
      </c>
      <c r="M50" s="148">
        <f t="shared" si="5"/>
        <v>1779577.8000000003</v>
      </c>
      <c r="N50" s="4"/>
      <c r="R50" s="2"/>
    </row>
    <row r="51" spans="1:22" ht="16.5" x14ac:dyDescent="0.3">
      <c r="A51" s="195">
        <v>50</v>
      </c>
      <c r="B51" s="201">
        <v>703</v>
      </c>
      <c r="C51" s="201">
        <v>7</v>
      </c>
      <c r="D51" s="98" t="s">
        <v>14</v>
      </c>
      <c r="E51" s="198">
        <v>468.23</v>
      </c>
      <c r="F51" s="200">
        <v>154</v>
      </c>
      <c r="G51" s="198">
        <f t="shared" si="0"/>
        <v>622.23</v>
      </c>
      <c r="H51" s="197">
        <f t="shared" si="1"/>
        <v>684.45300000000009</v>
      </c>
      <c r="I51" s="145">
        <f>I50</f>
        <v>12550</v>
      </c>
      <c r="J51" s="146">
        <f t="shared" si="2"/>
        <v>7808986.5</v>
      </c>
      <c r="K51" s="147">
        <f t="shared" si="3"/>
        <v>8199436</v>
      </c>
      <c r="L51" s="156">
        <f t="shared" si="4"/>
        <v>17000</v>
      </c>
      <c r="M51" s="148">
        <f t="shared" si="5"/>
        <v>1779577.8000000003</v>
      </c>
      <c r="N51" s="4"/>
      <c r="R51" s="2"/>
    </row>
    <row r="52" spans="1:22" s="20" customFormat="1" ht="16.5" x14ac:dyDescent="0.25">
      <c r="A52" s="195">
        <v>51</v>
      </c>
      <c r="B52" s="201">
        <v>704</v>
      </c>
      <c r="C52" s="201">
        <v>7</v>
      </c>
      <c r="D52" s="198" t="s">
        <v>35</v>
      </c>
      <c r="E52" s="198">
        <v>311.73</v>
      </c>
      <c r="F52" s="200">
        <v>113</v>
      </c>
      <c r="G52" s="198">
        <f t="shared" si="0"/>
        <v>424.73</v>
      </c>
      <c r="H52" s="197">
        <f t="shared" si="1"/>
        <v>467.20300000000003</v>
      </c>
      <c r="I52" s="145">
        <f>I51</f>
        <v>12550</v>
      </c>
      <c r="J52" s="146">
        <f t="shared" si="2"/>
        <v>5330361.5</v>
      </c>
      <c r="K52" s="147">
        <f t="shared" si="3"/>
        <v>5596880</v>
      </c>
      <c r="L52" s="156">
        <f t="shared" si="4"/>
        <v>11500</v>
      </c>
      <c r="M52" s="148">
        <f t="shared" si="5"/>
        <v>1214727.8</v>
      </c>
      <c r="N52" s="51"/>
      <c r="R52" s="104"/>
      <c r="U52" s="51"/>
      <c r="V52" s="51"/>
    </row>
    <row r="53" spans="1:22" ht="16.5" x14ac:dyDescent="0.3">
      <c r="A53" s="195">
        <v>52</v>
      </c>
      <c r="B53" s="196">
        <v>705</v>
      </c>
      <c r="C53" s="197">
        <v>7</v>
      </c>
      <c r="D53" s="198" t="s">
        <v>14</v>
      </c>
      <c r="E53" s="198">
        <v>474.05</v>
      </c>
      <c r="F53" s="200">
        <v>162</v>
      </c>
      <c r="G53" s="198">
        <f t="shared" si="0"/>
        <v>636.04999999999995</v>
      </c>
      <c r="H53" s="197">
        <f t="shared" si="1"/>
        <v>699.65499999999997</v>
      </c>
      <c r="I53" s="145">
        <f>I52</f>
        <v>12550</v>
      </c>
      <c r="J53" s="146">
        <f t="shared" si="2"/>
        <v>7982427.4999999991</v>
      </c>
      <c r="K53" s="147">
        <f t="shared" si="3"/>
        <v>8381549</v>
      </c>
      <c r="L53" s="156">
        <f t="shared" si="4"/>
        <v>17500</v>
      </c>
      <c r="M53" s="148">
        <f t="shared" si="5"/>
        <v>1819103</v>
      </c>
      <c r="N53" s="4"/>
      <c r="R53" s="2"/>
    </row>
    <row r="54" spans="1:22" ht="16.5" x14ac:dyDescent="0.3">
      <c r="A54" s="195">
        <v>53</v>
      </c>
      <c r="B54" s="196">
        <v>706</v>
      </c>
      <c r="C54" s="197">
        <v>7</v>
      </c>
      <c r="D54" s="198" t="s">
        <v>12</v>
      </c>
      <c r="E54" s="198">
        <v>537.12</v>
      </c>
      <c r="F54" s="200">
        <v>177</v>
      </c>
      <c r="G54" s="198">
        <f t="shared" si="0"/>
        <v>714.12</v>
      </c>
      <c r="H54" s="197">
        <f t="shared" si="1"/>
        <v>785.53200000000004</v>
      </c>
      <c r="I54" s="145">
        <f>I53</f>
        <v>12550</v>
      </c>
      <c r="J54" s="146">
        <f t="shared" si="2"/>
        <v>8962206</v>
      </c>
      <c r="K54" s="147">
        <f t="shared" si="3"/>
        <v>9410316</v>
      </c>
      <c r="L54" s="156">
        <f t="shared" si="4"/>
        <v>19500</v>
      </c>
      <c r="M54" s="148">
        <f t="shared" si="5"/>
        <v>2042383.2000000002</v>
      </c>
      <c r="N54" s="4"/>
      <c r="R54" s="2"/>
    </row>
    <row r="55" spans="1:22" ht="16.5" x14ac:dyDescent="0.3">
      <c r="A55" s="195">
        <v>54</v>
      </c>
      <c r="B55" s="196">
        <v>707</v>
      </c>
      <c r="C55" s="197">
        <v>7</v>
      </c>
      <c r="D55" s="198" t="s">
        <v>14</v>
      </c>
      <c r="E55" s="198">
        <v>486.96</v>
      </c>
      <c r="F55" s="200">
        <v>161</v>
      </c>
      <c r="G55" s="198">
        <f t="shared" si="0"/>
        <v>647.96</v>
      </c>
      <c r="H55" s="197">
        <f t="shared" si="1"/>
        <v>712.75600000000009</v>
      </c>
      <c r="I55" s="145">
        <f>I54</f>
        <v>12550</v>
      </c>
      <c r="J55" s="146">
        <f t="shared" si="2"/>
        <v>8131898</v>
      </c>
      <c r="K55" s="147">
        <f t="shared" si="3"/>
        <v>8538493</v>
      </c>
      <c r="L55" s="156">
        <f t="shared" si="4"/>
        <v>18000</v>
      </c>
      <c r="M55" s="148">
        <f t="shared" si="5"/>
        <v>1853165.6000000003</v>
      </c>
      <c r="N55" s="4"/>
      <c r="R55" s="2"/>
    </row>
    <row r="56" spans="1:22" ht="16.5" x14ac:dyDescent="0.3">
      <c r="A56" s="195">
        <v>55</v>
      </c>
      <c r="B56" s="196">
        <v>708</v>
      </c>
      <c r="C56" s="197">
        <v>7</v>
      </c>
      <c r="D56" s="198" t="s">
        <v>14</v>
      </c>
      <c r="E56" s="198">
        <v>486.96</v>
      </c>
      <c r="F56" s="200">
        <v>161</v>
      </c>
      <c r="G56" s="198">
        <f t="shared" si="0"/>
        <v>647.96</v>
      </c>
      <c r="H56" s="197">
        <f t="shared" si="1"/>
        <v>712.75600000000009</v>
      </c>
      <c r="I56" s="145">
        <f>I55</f>
        <v>12550</v>
      </c>
      <c r="J56" s="146">
        <f t="shared" si="2"/>
        <v>8131898</v>
      </c>
      <c r="K56" s="147">
        <f t="shared" si="3"/>
        <v>8538493</v>
      </c>
      <c r="L56" s="156">
        <f t="shared" si="4"/>
        <v>18000</v>
      </c>
      <c r="M56" s="148">
        <f t="shared" si="5"/>
        <v>1853165.6000000003</v>
      </c>
      <c r="N56" s="4"/>
      <c r="R56" s="2"/>
    </row>
    <row r="57" spans="1:22" ht="16.5" x14ac:dyDescent="0.3">
      <c r="A57" s="195">
        <v>56</v>
      </c>
      <c r="B57" s="196">
        <v>801</v>
      </c>
      <c r="C57" s="197">
        <v>8</v>
      </c>
      <c r="D57" s="198" t="s">
        <v>35</v>
      </c>
      <c r="E57" s="198">
        <v>311.73</v>
      </c>
      <c r="F57" s="199">
        <v>113</v>
      </c>
      <c r="G57" s="198">
        <f t="shared" si="0"/>
        <v>424.73</v>
      </c>
      <c r="H57" s="197">
        <f t="shared" si="1"/>
        <v>467.20300000000003</v>
      </c>
      <c r="I57" s="145">
        <f>I56</f>
        <v>12550</v>
      </c>
      <c r="J57" s="146">
        <f t="shared" si="2"/>
        <v>5330361.5</v>
      </c>
      <c r="K57" s="147">
        <f t="shared" si="3"/>
        <v>5596880</v>
      </c>
      <c r="L57" s="156">
        <f t="shared" si="4"/>
        <v>11500</v>
      </c>
      <c r="M57" s="148">
        <f t="shared" si="5"/>
        <v>1214727.8</v>
      </c>
      <c r="N57" s="4"/>
      <c r="R57" s="2"/>
    </row>
    <row r="58" spans="1:22" ht="16.5" x14ac:dyDescent="0.3">
      <c r="A58" s="195">
        <v>57</v>
      </c>
      <c r="B58" s="196">
        <v>802</v>
      </c>
      <c r="C58" s="197">
        <v>8</v>
      </c>
      <c r="D58" s="98" t="s">
        <v>14</v>
      </c>
      <c r="E58" s="198">
        <v>468.23</v>
      </c>
      <c r="F58" s="200">
        <v>154</v>
      </c>
      <c r="G58" s="198">
        <f t="shared" si="0"/>
        <v>622.23</v>
      </c>
      <c r="H58" s="197">
        <f t="shared" si="1"/>
        <v>684.45300000000009</v>
      </c>
      <c r="I58" s="145">
        <f>I57</f>
        <v>12550</v>
      </c>
      <c r="J58" s="146">
        <f t="shared" si="2"/>
        <v>7808986.5</v>
      </c>
      <c r="K58" s="147">
        <f t="shared" si="3"/>
        <v>8199436</v>
      </c>
      <c r="L58" s="156">
        <f t="shared" si="4"/>
        <v>17000</v>
      </c>
      <c r="M58" s="148">
        <f t="shared" si="5"/>
        <v>1779577.8000000003</v>
      </c>
      <c r="N58" s="4"/>
      <c r="R58" s="2"/>
    </row>
    <row r="59" spans="1:22" ht="16.5" x14ac:dyDescent="0.3">
      <c r="A59" s="195">
        <v>58</v>
      </c>
      <c r="B59" s="196">
        <v>803</v>
      </c>
      <c r="C59" s="197">
        <v>8</v>
      </c>
      <c r="D59" s="98" t="s">
        <v>14</v>
      </c>
      <c r="E59" s="198">
        <v>468.23</v>
      </c>
      <c r="F59" s="200">
        <v>154</v>
      </c>
      <c r="G59" s="198">
        <f t="shared" si="0"/>
        <v>622.23</v>
      </c>
      <c r="H59" s="197">
        <f t="shared" si="1"/>
        <v>684.45300000000009</v>
      </c>
      <c r="I59" s="145">
        <f>I58</f>
        <v>12550</v>
      </c>
      <c r="J59" s="146">
        <f t="shared" si="2"/>
        <v>7808986.5</v>
      </c>
      <c r="K59" s="147">
        <f t="shared" si="3"/>
        <v>8199436</v>
      </c>
      <c r="L59" s="156">
        <f t="shared" si="4"/>
        <v>17000</v>
      </c>
      <c r="M59" s="148">
        <f t="shared" si="5"/>
        <v>1779577.8000000003</v>
      </c>
      <c r="N59" s="4"/>
      <c r="R59" s="2"/>
    </row>
    <row r="60" spans="1:22" ht="16.5" x14ac:dyDescent="0.3">
      <c r="A60" s="195">
        <v>59</v>
      </c>
      <c r="B60" s="196">
        <v>804</v>
      </c>
      <c r="C60" s="197">
        <v>8</v>
      </c>
      <c r="D60" s="198" t="s">
        <v>14</v>
      </c>
      <c r="E60" s="198">
        <v>474.05</v>
      </c>
      <c r="F60" s="199">
        <v>162</v>
      </c>
      <c r="G60" s="198">
        <f t="shared" si="0"/>
        <v>636.04999999999995</v>
      </c>
      <c r="H60" s="197">
        <f t="shared" si="1"/>
        <v>699.65499999999997</v>
      </c>
      <c r="I60" s="145">
        <f>I59</f>
        <v>12550</v>
      </c>
      <c r="J60" s="146">
        <f t="shared" si="2"/>
        <v>7982427.4999999991</v>
      </c>
      <c r="K60" s="147">
        <f t="shared" si="3"/>
        <v>8381549</v>
      </c>
      <c r="L60" s="156">
        <f t="shared" si="4"/>
        <v>17500</v>
      </c>
      <c r="M60" s="148">
        <f t="shared" si="5"/>
        <v>1819103</v>
      </c>
      <c r="N60" s="4"/>
      <c r="R60" s="2"/>
    </row>
    <row r="61" spans="1:22" ht="16.5" x14ac:dyDescent="0.3">
      <c r="A61" s="195">
        <v>60</v>
      </c>
      <c r="B61" s="196">
        <v>806</v>
      </c>
      <c r="C61" s="197">
        <v>8</v>
      </c>
      <c r="D61" s="198" t="s">
        <v>12</v>
      </c>
      <c r="E61" s="198">
        <v>537.12</v>
      </c>
      <c r="F61" s="200">
        <v>177</v>
      </c>
      <c r="G61" s="198">
        <f t="shared" si="0"/>
        <v>714.12</v>
      </c>
      <c r="H61" s="197">
        <f t="shared" si="1"/>
        <v>785.53200000000004</v>
      </c>
      <c r="I61" s="145">
        <f>I60</f>
        <v>12550</v>
      </c>
      <c r="J61" s="146">
        <f t="shared" si="2"/>
        <v>8962206</v>
      </c>
      <c r="K61" s="147">
        <f t="shared" si="3"/>
        <v>9410316</v>
      </c>
      <c r="L61" s="156">
        <f t="shared" si="4"/>
        <v>19500</v>
      </c>
      <c r="M61" s="148">
        <f t="shared" si="5"/>
        <v>2042383.2000000002</v>
      </c>
      <c r="N61" s="4"/>
      <c r="O61" s="7"/>
      <c r="P61" s="7"/>
      <c r="R61" s="2"/>
    </row>
    <row r="62" spans="1:22" ht="16.5" x14ac:dyDescent="0.3">
      <c r="A62" s="195">
        <v>61</v>
      </c>
      <c r="B62" s="196">
        <v>807</v>
      </c>
      <c r="C62" s="197">
        <v>8</v>
      </c>
      <c r="D62" s="198" t="s">
        <v>14</v>
      </c>
      <c r="E62" s="198">
        <v>486.96</v>
      </c>
      <c r="F62" s="200">
        <v>161</v>
      </c>
      <c r="G62" s="198">
        <f t="shared" si="0"/>
        <v>647.96</v>
      </c>
      <c r="H62" s="197">
        <f t="shared" si="1"/>
        <v>712.75600000000009</v>
      </c>
      <c r="I62" s="145">
        <f>I61</f>
        <v>12550</v>
      </c>
      <c r="J62" s="146">
        <f t="shared" si="2"/>
        <v>8131898</v>
      </c>
      <c r="K62" s="147">
        <f t="shared" si="3"/>
        <v>8538493</v>
      </c>
      <c r="L62" s="156">
        <f t="shared" si="4"/>
        <v>18000</v>
      </c>
      <c r="M62" s="148">
        <f t="shared" si="5"/>
        <v>1853165.6000000003</v>
      </c>
      <c r="N62" s="4"/>
      <c r="O62" s="7"/>
      <c r="P62" s="7"/>
      <c r="R62" s="2"/>
    </row>
    <row r="63" spans="1:22" ht="16.5" x14ac:dyDescent="0.3">
      <c r="A63" s="195">
        <v>62</v>
      </c>
      <c r="B63" s="196">
        <v>808</v>
      </c>
      <c r="C63" s="197">
        <v>8</v>
      </c>
      <c r="D63" s="198" t="s">
        <v>14</v>
      </c>
      <c r="E63" s="198">
        <v>486.96</v>
      </c>
      <c r="F63" s="200">
        <v>161</v>
      </c>
      <c r="G63" s="198">
        <f t="shared" si="0"/>
        <v>647.96</v>
      </c>
      <c r="H63" s="197">
        <f t="shared" si="1"/>
        <v>712.75600000000009</v>
      </c>
      <c r="I63" s="145">
        <f>I62</f>
        <v>12550</v>
      </c>
      <c r="J63" s="146">
        <f t="shared" si="2"/>
        <v>8131898</v>
      </c>
      <c r="K63" s="147">
        <f t="shared" si="3"/>
        <v>8538493</v>
      </c>
      <c r="L63" s="156">
        <f t="shared" si="4"/>
        <v>18000</v>
      </c>
      <c r="M63" s="148">
        <f t="shared" si="5"/>
        <v>1853165.6000000003</v>
      </c>
      <c r="N63" s="4"/>
      <c r="O63" s="7"/>
      <c r="P63" s="7"/>
      <c r="R63" s="2"/>
    </row>
    <row r="64" spans="1:22" ht="16.5" x14ac:dyDescent="0.3">
      <c r="A64" s="195">
        <v>63</v>
      </c>
      <c r="B64" s="196">
        <v>901</v>
      </c>
      <c r="C64" s="197">
        <v>9</v>
      </c>
      <c r="D64" s="198" t="s">
        <v>35</v>
      </c>
      <c r="E64" s="198">
        <v>311.73</v>
      </c>
      <c r="F64" s="199">
        <v>113</v>
      </c>
      <c r="G64" s="198">
        <f t="shared" si="0"/>
        <v>424.73</v>
      </c>
      <c r="H64" s="197">
        <f t="shared" si="1"/>
        <v>467.20300000000003</v>
      </c>
      <c r="I64" s="145">
        <f>I63</f>
        <v>12550</v>
      </c>
      <c r="J64" s="146">
        <f t="shared" si="2"/>
        <v>5330361.5</v>
      </c>
      <c r="K64" s="147">
        <f t="shared" si="3"/>
        <v>5596880</v>
      </c>
      <c r="L64" s="156">
        <f t="shared" si="4"/>
        <v>11500</v>
      </c>
      <c r="M64" s="148">
        <f t="shared" si="5"/>
        <v>1214727.8</v>
      </c>
      <c r="N64" s="4"/>
      <c r="O64" s="7"/>
      <c r="P64" s="7"/>
      <c r="R64" s="2"/>
    </row>
    <row r="65" spans="1:13" x14ac:dyDescent="0.25">
      <c r="A65" s="195">
        <v>64</v>
      </c>
      <c r="B65" s="196">
        <v>902</v>
      </c>
      <c r="C65" s="197">
        <v>9</v>
      </c>
      <c r="D65" s="98" t="s">
        <v>14</v>
      </c>
      <c r="E65" s="198">
        <v>468.23</v>
      </c>
      <c r="F65" s="200">
        <v>154</v>
      </c>
      <c r="G65" s="198">
        <f t="shared" si="0"/>
        <v>622.23</v>
      </c>
      <c r="H65" s="197">
        <f t="shared" si="1"/>
        <v>684.45300000000009</v>
      </c>
      <c r="I65" s="145">
        <f>I64</f>
        <v>12550</v>
      </c>
      <c r="J65" s="146">
        <f t="shared" si="2"/>
        <v>7808986.5</v>
      </c>
      <c r="K65" s="147">
        <f t="shared" si="3"/>
        <v>8199436</v>
      </c>
      <c r="L65" s="156">
        <f t="shared" si="4"/>
        <v>17000</v>
      </c>
      <c r="M65" s="148">
        <f t="shared" si="5"/>
        <v>1779577.8000000003</v>
      </c>
    </row>
    <row r="66" spans="1:13" x14ac:dyDescent="0.25">
      <c r="A66" s="195">
        <v>65</v>
      </c>
      <c r="B66" s="196">
        <v>903</v>
      </c>
      <c r="C66" s="197">
        <v>9</v>
      </c>
      <c r="D66" s="98" t="s">
        <v>14</v>
      </c>
      <c r="E66" s="198">
        <v>468.23</v>
      </c>
      <c r="F66" s="200">
        <v>154</v>
      </c>
      <c r="G66" s="198">
        <f t="shared" si="0"/>
        <v>622.23</v>
      </c>
      <c r="H66" s="197">
        <f t="shared" si="1"/>
        <v>684.45300000000009</v>
      </c>
      <c r="I66" s="145">
        <f>I65</f>
        <v>12550</v>
      </c>
      <c r="J66" s="146">
        <f t="shared" si="2"/>
        <v>7808986.5</v>
      </c>
      <c r="K66" s="147">
        <f t="shared" si="3"/>
        <v>8199436</v>
      </c>
      <c r="L66" s="156">
        <f t="shared" si="4"/>
        <v>17000</v>
      </c>
      <c r="M66" s="148">
        <f t="shared" si="5"/>
        <v>1779577.8000000003</v>
      </c>
    </row>
    <row r="67" spans="1:13" x14ac:dyDescent="0.25">
      <c r="A67" s="195">
        <v>66</v>
      </c>
      <c r="B67" s="196">
        <v>904</v>
      </c>
      <c r="C67" s="197">
        <v>9</v>
      </c>
      <c r="D67" s="198" t="s">
        <v>35</v>
      </c>
      <c r="E67" s="198">
        <v>311.73</v>
      </c>
      <c r="F67" s="200">
        <v>113</v>
      </c>
      <c r="G67" s="198">
        <f t="shared" ref="G67:G130" si="6">E67+F67</f>
        <v>424.73</v>
      </c>
      <c r="H67" s="197">
        <f t="shared" ref="H67:H130" si="7">G67*1.1</f>
        <v>467.20300000000003</v>
      </c>
      <c r="I67" s="145">
        <f>I66</f>
        <v>12550</v>
      </c>
      <c r="J67" s="146">
        <f t="shared" ref="J67:J130" si="8">G67*I67</f>
        <v>5330361.5</v>
      </c>
      <c r="K67" s="147">
        <f t="shared" ref="K67:K130" si="9">ROUND(J67*1.05,0)</f>
        <v>5596880</v>
      </c>
      <c r="L67" s="156">
        <f t="shared" ref="L67:L130" si="10">MROUND((K67*0.025/12),500)</f>
        <v>11500</v>
      </c>
      <c r="M67" s="148">
        <f t="shared" ref="M67:M130" si="11">H67*2600</f>
        <v>1214727.8</v>
      </c>
    </row>
    <row r="68" spans="1:13" x14ac:dyDescent="0.25">
      <c r="A68" s="195">
        <v>67</v>
      </c>
      <c r="B68" s="196">
        <v>905</v>
      </c>
      <c r="C68" s="197">
        <v>9</v>
      </c>
      <c r="D68" s="198" t="s">
        <v>14</v>
      </c>
      <c r="E68" s="198">
        <v>474.05</v>
      </c>
      <c r="F68" s="200">
        <v>162</v>
      </c>
      <c r="G68" s="198">
        <f t="shared" si="6"/>
        <v>636.04999999999995</v>
      </c>
      <c r="H68" s="197">
        <f t="shared" si="7"/>
        <v>699.65499999999997</v>
      </c>
      <c r="I68" s="145">
        <f>I67</f>
        <v>12550</v>
      </c>
      <c r="J68" s="146">
        <f t="shared" si="8"/>
        <v>7982427.4999999991</v>
      </c>
      <c r="K68" s="147">
        <f t="shared" si="9"/>
        <v>8381549</v>
      </c>
      <c r="L68" s="156">
        <f t="shared" si="10"/>
        <v>17500</v>
      </c>
      <c r="M68" s="148">
        <f t="shared" si="11"/>
        <v>1819103</v>
      </c>
    </row>
    <row r="69" spans="1:13" x14ac:dyDescent="0.25">
      <c r="A69" s="195">
        <v>68</v>
      </c>
      <c r="B69" s="196">
        <v>906</v>
      </c>
      <c r="C69" s="197">
        <v>9</v>
      </c>
      <c r="D69" s="198" t="s">
        <v>12</v>
      </c>
      <c r="E69" s="198">
        <v>537.12</v>
      </c>
      <c r="F69" s="200">
        <v>177</v>
      </c>
      <c r="G69" s="198">
        <f t="shared" si="6"/>
        <v>714.12</v>
      </c>
      <c r="H69" s="197">
        <f t="shared" si="7"/>
        <v>785.53200000000004</v>
      </c>
      <c r="I69" s="145">
        <f>I68</f>
        <v>12550</v>
      </c>
      <c r="J69" s="146">
        <f t="shared" si="8"/>
        <v>8962206</v>
      </c>
      <c r="K69" s="147">
        <f t="shared" si="9"/>
        <v>9410316</v>
      </c>
      <c r="L69" s="156">
        <f t="shared" si="10"/>
        <v>19500</v>
      </c>
      <c r="M69" s="148">
        <f t="shared" si="11"/>
        <v>2042383.2000000002</v>
      </c>
    </row>
    <row r="70" spans="1:13" x14ac:dyDescent="0.25">
      <c r="A70" s="195">
        <v>69</v>
      </c>
      <c r="B70" s="196">
        <v>907</v>
      </c>
      <c r="C70" s="197">
        <v>9</v>
      </c>
      <c r="D70" s="198" t="s">
        <v>14</v>
      </c>
      <c r="E70" s="198">
        <v>486.96</v>
      </c>
      <c r="F70" s="200">
        <v>161</v>
      </c>
      <c r="G70" s="198">
        <f t="shared" si="6"/>
        <v>647.96</v>
      </c>
      <c r="H70" s="197">
        <f t="shared" si="7"/>
        <v>712.75600000000009</v>
      </c>
      <c r="I70" s="145">
        <f>I69</f>
        <v>12550</v>
      </c>
      <c r="J70" s="146">
        <f t="shared" si="8"/>
        <v>8131898</v>
      </c>
      <c r="K70" s="147">
        <f t="shared" si="9"/>
        <v>8538493</v>
      </c>
      <c r="L70" s="156">
        <f t="shared" si="10"/>
        <v>18000</v>
      </c>
      <c r="M70" s="148">
        <f t="shared" si="11"/>
        <v>1853165.6000000003</v>
      </c>
    </row>
    <row r="71" spans="1:13" x14ac:dyDescent="0.25">
      <c r="A71" s="195">
        <v>70</v>
      </c>
      <c r="B71" s="196">
        <v>908</v>
      </c>
      <c r="C71" s="197">
        <v>9</v>
      </c>
      <c r="D71" s="198" t="s">
        <v>14</v>
      </c>
      <c r="E71" s="198">
        <v>486.96</v>
      </c>
      <c r="F71" s="200">
        <v>161</v>
      </c>
      <c r="G71" s="198">
        <f t="shared" si="6"/>
        <v>647.96</v>
      </c>
      <c r="H71" s="197">
        <f t="shared" si="7"/>
        <v>712.75600000000009</v>
      </c>
      <c r="I71" s="145">
        <f>I70</f>
        <v>12550</v>
      </c>
      <c r="J71" s="146">
        <f t="shared" si="8"/>
        <v>8131898</v>
      </c>
      <c r="K71" s="147">
        <f t="shared" si="9"/>
        <v>8538493</v>
      </c>
      <c r="L71" s="156">
        <f t="shared" si="10"/>
        <v>18000</v>
      </c>
      <c r="M71" s="148">
        <f t="shared" si="11"/>
        <v>1853165.6000000003</v>
      </c>
    </row>
    <row r="72" spans="1:13" x14ac:dyDescent="0.25">
      <c r="A72" s="195">
        <v>71</v>
      </c>
      <c r="B72" s="196">
        <v>1001</v>
      </c>
      <c r="C72" s="197">
        <v>10</v>
      </c>
      <c r="D72" s="198" t="s">
        <v>35</v>
      </c>
      <c r="E72" s="198">
        <v>311.73</v>
      </c>
      <c r="F72" s="199">
        <v>113</v>
      </c>
      <c r="G72" s="198">
        <f t="shared" si="6"/>
        <v>424.73</v>
      </c>
      <c r="H72" s="197">
        <f t="shared" si="7"/>
        <v>467.20300000000003</v>
      </c>
      <c r="I72" s="145">
        <f>I71</f>
        <v>12550</v>
      </c>
      <c r="J72" s="146">
        <f t="shared" si="8"/>
        <v>5330361.5</v>
      </c>
      <c r="K72" s="147">
        <f t="shared" si="9"/>
        <v>5596880</v>
      </c>
      <c r="L72" s="156">
        <f t="shared" si="10"/>
        <v>11500</v>
      </c>
      <c r="M72" s="148">
        <f t="shared" si="11"/>
        <v>1214727.8</v>
      </c>
    </row>
    <row r="73" spans="1:13" x14ac:dyDescent="0.25">
      <c r="A73" s="195">
        <v>72</v>
      </c>
      <c r="B73" s="196">
        <v>1002</v>
      </c>
      <c r="C73" s="197">
        <v>10</v>
      </c>
      <c r="D73" s="98" t="s">
        <v>14</v>
      </c>
      <c r="E73" s="198">
        <v>468.23</v>
      </c>
      <c r="F73" s="200">
        <v>154</v>
      </c>
      <c r="G73" s="198">
        <f t="shared" si="6"/>
        <v>622.23</v>
      </c>
      <c r="H73" s="197">
        <f t="shared" si="7"/>
        <v>684.45300000000009</v>
      </c>
      <c r="I73" s="145">
        <f>I72</f>
        <v>12550</v>
      </c>
      <c r="J73" s="146">
        <f t="shared" si="8"/>
        <v>7808986.5</v>
      </c>
      <c r="K73" s="147">
        <f t="shared" si="9"/>
        <v>8199436</v>
      </c>
      <c r="L73" s="156">
        <f t="shared" si="10"/>
        <v>17000</v>
      </c>
      <c r="M73" s="148">
        <f t="shared" si="11"/>
        <v>1779577.8000000003</v>
      </c>
    </row>
    <row r="74" spans="1:13" x14ac:dyDescent="0.25">
      <c r="A74" s="195">
        <v>73</v>
      </c>
      <c r="B74" s="202">
        <v>1003</v>
      </c>
      <c r="C74" s="197">
        <v>10</v>
      </c>
      <c r="D74" s="98" t="s">
        <v>14</v>
      </c>
      <c r="E74" s="198">
        <v>468.23</v>
      </c>
      <c r="F74" s="200">
        <v>154</v>
      </c>
      <c r="G74" s="198">
        <f t="shared" si="6"/>
        <v>622.23</v>
      </c>
      <c r="H74" s="197">
        <f t="shared" si="7"/>
        <v>684.45300000000009</v>
      </c>
      <c r="I74" s="145">
        <f>I73</f>
        <v>12550</v>
      </c>
      <c r="J74" s="146">
        <f t="shared" si="8"/>
        <v>7808986.5</v>
      </c>
      <c r="K74" s="147">
        <f t="shared" si="9"/>
        <v>8199436</v>
      </c>
      <c r="L74" s="156">
        <f t="shared" si="10"/>
        <v>17000</v>
      </c>
      <c r="M74" s="148">
        <f t="shared" si="11"/>
        <v>1779577.8000000003</v>
      </c>
    </row>
    <row r="75" spans="1:13" x14ac:dyDescent="0.25">
      <c r="A75" s="195">
        <v>74</v>
      </c>
      <c r="B75" s="201">
        <v>1004</v>
      </c>
      <c r="C75" s="197">
        <v>10</v>
      </c>
      <c r="D75" s="198" t="s">
        <v>35</v>
      </c>
      <c r="E75" s="198">
        <v>311.73</v>
      </c>
      <c r="F75" s="200">
        <v>113</v>
      </c>
      <c r="G75" s="198">
        <f t="shared" si="6"/>
        <v>424.73</v>
      </c>
      <c r="H75" s="197">
        <f t="shared" si="7"/>
        <v>467.20300000000003</v>
      </c>
      <c r="I75" s="145">
        <f>I74</f>
        <v>12550</v>
      </c>
      <c r="J75" s="146">
        <f t="shared" si="8"/>
        <v>5330361.5</v>
      </c>
      <c r="K75" s="147">
        <f t="shared" si="9"/>
        <v>5596880</v>
      </c>
      <c r="L75" s="156">
        <f t="shared" si="10"/>
        <v>11500</v>
      </c>
      <c r="M75" s="148">
        <f t="shared" si="11"/>
        <v>1214727.8</v>
      </c>
    </row>
    <row r="76" spans="1:13" x14ac:dyDescent="0.25">
      <c r="A76" s="195">
        <v>75</v>
      </c>
      <c r="B76" s="201">
        <v>1005</v>
      </c>
      <c r="C76" s="197">
        <v>10</v>
      </c>
      <c r="D76" s="198" t="s">
        <v>14</v>
      </c>
      <c r="E76" s="198">
        <v>474.05</v>
      </c>
      <c r="F76" s="200">
        <v>162</v>
      </c>
      <c r="G76" s="198">
        <f t="shared" si="6"/>
        <v>636.04999999999995</v>
      </c>
      <c r="H76" s="197">
        <f t="shared" si="7"/>
        <v>699.65499999999997</v>
      </c>
      <c r="I76" s="145">
        <f>I75</f>
        <v>12550</v>
      </c>
      <c r="J76" s="146">
        <f t="shared" si="8"/>
        <v>7982427.4999999991</v>
      </c>
      <c r="K76" s="147">
        <f t="shared" si="9"/>
        <v>8381549</v>
      </c>
      <c r="L76" s="156">
        <f t="shared" si="10"/>
        <v>17500</v>
      </c>
      <c r="M76" s="148">
        <f t="shared" si="11"/>
        <v>1819103</v>
      </c>
    </row>
    <row r="77" spans="1:13" x14ac:dyDescent="0.25">
      <c r="A77" s="195">
        <v>76</v>
      </c>
      <c r="B77" s="201">
        <v>1006</v>
      </c>
      <c r="C77" s="197">
        <v>10</v>
      </c>
      <c r="D77" s="198" t="s">
        <v>12</v>
      </c>
      <c r="E77" s="198">
        <v>537.12</v>
      </c>
      <c r="F77" s="200">
        <v>177</v>
      </c>
      <c r="G77" s="198">
        <f t="shared" si="6"/>
        <v>714.12</v>
      </c>
      <c r="H77" s="197">
        <f t="shared" si="7"/>
        <v>785.53200000000004</v>
      </c>
      <c r="I77" s="145">
        <f>I76</f>
        <v>12550</v>
      </c>
      <c r="J77" s="146">
        <f t="shared" si="8"/>
        <v>8962206</v>
      </c>
      <c r="K77" s="147">
        <f t="shared" si="9"/>
        <v>9410316</v>
      </c>
      <c r="L77" s="156">
        <f t="shared" si="10"/>
        <v>19500</v>
      </c>
      <c r="M77" s="148">
        <f t="shared" si="11"/>
        <v>2042383.2000000002</v>
      </c>
    </row>
    <row r="78" spans="1:13" x14ac:dyDescent="0.25">
      <c r="A78" s="195">
        <v>77</v>
      </c>
      <c r="B78" s="201">
        <v>1007</v>
      </c>
      <c r="C78" s="197">
        <v>10</v>
      </c>
      <c r="D78" s="198" t="s">
        <v>14</v>
      </c>
      <c r="E78" s="198">
        <v>486.96</v>
      </c>
      <c r="F78" s="200">
        <v>161</v>
      </c>
      <c r="G78" s="198">
        <f t="shared" si="6"/>
        <v>647.96</v>
      </c>
      <c r="H78" s="197">
        <f t="shared" si="7"/>
        <v>712.75600000000009</v>
      </c>
      <c r="I78" s="145">
        <f>I77</f>
        <v>12550</v>
      </c>
      <c r="J78" s="146">
        <f t="shared" si="8"/>
        <v>8131898</v>
      </c>
      <c r="K78" s="147">
        <f t="shared" si="9"/>
        <v>8538493</v>
      </c>
      <c r="L78" s="156">
        <f t="shared" si="10"/>
        <v>18000</v>
      </c>
      <c r="M78" s="148">
        <f t="shared" si="11"/>
        <v>1853165.6000000003</v>
      </c>
    </row>
    <row r="79" spans="1:13" x14ac:dyDescent="0.25">
      <c r="A79" s="195">
        <v>78</v>
      </c>
      <c r="B79" s="201">
        <v>1008</v>
      </c>
      <c r="C79" s="197">
        <v>10</v>
      </c>
      <c r="D79" s="198" t="s">
        <v>14</v>
      </c>
      <c r="E79" s="198">
        <v>486.96</v>
      </c>
      <c r="F79" s="200">
        <v>161</v>
      </c>
      <c r="G79" s="198">
        <f t="shared" si="6"/>
        <v>647.96</v>
      </c>
      <c r="H79" s="197">
        <f t="shared" si="7"/>
        <v>712.75600000000009</v>
      </c>
      <c r="I79" s="145">
        <f>I78</f>
        <v>12550</v>
      </c>
      <c r="J79" s="146">
        <f t="shared" si="8"/>
        <v>8131898</v>
      </c>
      <c r="K79" s="147">
        <f t="shared" si="9"/>
        <v>8538493</v>
      </c>
      <c r="L79" s="156">
        <f t="shared" si="10"/>
        <v>18000</v>
      </c>
      <c r="M79" s="148">
        <f t="shared" si="11"/>
        <v>1853165.6000000003</v>
      </c>
    </row>
    <row r="80" spans="1:13" x14ac:dyDescent="0.25">
      <c r="A80" s="195">
        <v>79</v>
      </c>
      <c r="B80" s="201">
        <v>1101</v>
      </c>
      <c r="C80" s="201">
        <v>11</v>
      </c>
      <c r="D80" s="198" t="s">
        <v>35</v>
      </c>
      <c r="E80" s="198">
        <v>311.73</v>
      </c>
      <c r="F80" s="199">
        <v>113</v>
      </c>
      <c r="G80" s="198">
        <f t="shared" si="6"/>
        <v>424.73</v>
      </c>
      <c r="H80" s="197">
        <f t="shared" si="7"/>
        <v>467.20300000000003</v>
      </c>
      <c r="I80" s="145">
        <f>I79</f>
        <v>12550</v>
      </c>
      <c r="J80" s="146">
        <f t="shared" si="8"/>
        <v>5330361.5</v>
      </c>
      <c r="K80" s="147">
        <f t="shared" si="9"/>
        <v>5596880</v>
      </c>
      <c r="L80" s="156">
        <f t="shared" si="10"/>
        <v>11500</v>
      </c>
      <c r="M80" s="148">
        <f t="shared" si="11"/>
        <v>1214727.8</v>
      </c>
    </row>
    <row r="81" spans="1:13" x14ac:dyDescent="0.25">
      <c r="A81" s="195">
        <v>80</v>
      </c>
      <c r="B81" s="201">
        <v>1102</v>
      </c>
      <c r="C81" s="201">
        <v>11</v>
      </c>
      <c r="D81" s="98" t="s">
        <v>14</v>
      </c>
      <c r="E81" s="198">
        <v>468.23</v>
      </c>
      <c r="F81" s="200">
        <v>154</v>
      </c>
      <c r="G81" s="198">
        <f t="shared" si="6"/>
        <v>622.23</v>
      </c>
      <c r="H81" s="197">
        <f t="shared" si="7"/>
        <v>684.45300000000009</v>
      </c>
      <c r="I81" s="145">
        <f>I80</f>
        <v>12550</v>
      </c>
      <c r="J81" s="146">
        <f t="shared" si="8"/>
        <v>7808986.5</v>
      </c>
      <c r="K81" s="147">
        <f t="shared" si="9"/>
        <v>8199436</v>
      </c>
      <c r="L81" s="156">
        <f t="shared" si="10"/>
        <v>17000</v>
      </c>
      <c r="M81" s="148">
        <f t="shared" si="11"/>
        <v>1779577.8000000003</v>
      </c>
    </row>
    <row r="82" spans="1:13" x14ac:dyDescent="0.25">
      <c r="A82" s="195">
        <v>81</v>
      </c>
      <c r="B82" s="201">
        <v>1103</v>
      </c>
      <c r="C82" s="201">
        <v>11</v>
      </c>
      <c r="D82" s="98" t="s">
        <v>14</v>
      </c>
      <c r="E82" s="198">
        <v>468.23</v>
      </c>
      <c r="F82" s="200">
        <v>154</v>
      </c>
      <c r="G82" s="198">
        <f t="shared" si="6"/>
        <v>622.23</v>
      </c>
      <c r="H82" s="197">
        <f t="shared" si="7"/>
        <v>684.45300000000009</v>
      </c>
      <c r="I82" s="145">
        <f>I81</f>
        <v>12550</v>
      </c>
      <c r="J82" s="146">
        <f t="shared" si="8"/>
        <v>7808986.5</v>
      </c>
      <c r="K82" s="147">
        <f t="shared" si="9"/>
        <v>8199436</v>
      </c>
      <c r="L82" s="156">
        <f t="shared" si="10"/>
        <v>17000</v>
      </c>
      <c r="M82" s="148">
        <f t="shared" si="11"/>
        <v>1779577.8000000003</v>
      </c>
    </row>
    <row r="83" spans="1:13" x14ac:dyDescent="0.25">
      <c r="A83" s="195">
        <v>82</v>
      </c>
      <c r="B83" s="196">
        <v>1104</v>
      </c>
      <c r="C83" s="201">
        <v>11</v>
      </c>
      <c r="D83" s="198" t="s">
        <v>35</v>
      </c>
      <c r="E83" s="198">
        <v>311.73</v>
      </c>
      <c r="F83" s="200">
        <v>113</v>
      </c>
      <c r="G83" s="198">
        <f t="shared" si="6"/>
        <v>424.73</v>
      </c>
      <c r="H83" s="197">
        <f t="shared" si="7"/>
        <v>467.20300000000003</v>
      </c>
      <c r="I83" s="145">
        <f>I82</f>
        <v>12550</v>
      </c>
      <c r="J83" s="146">
        <f t="shared" si="8"/>
        <v>5330361.5</v>
      </c>
      <c r="K83" s="147">
        <f t="shared" si="9"/>
        <v>5596880</v>
      </c>
      <c r="L83" s="156">
        <f t="shared" si="10"/>
        <v>11500</v>
      </c>
      <c r="M83" s="148">
        <f t="shared" si="11"/>
        <v>1214727.8</v>
      </c>
    </row>
    <row r="84" spans="1:13" x14ac:dyDescent="0.25">
      <c r="A84" s="195">
        <v>83</v>
      </c>
      <c r="B84" s="196">
        <v>1105</v>
      </c>
      <c r="C84" s="201">
        <v>11</v>
      </c>
      <c r="D84" s="198" t="s">
        <v>14</v>
      </c>
      <c r="E84" s="198">
        <v>474.05</v>
      </c>
      <c r="F84" s="200">
        <v>162</v>
      </c>
      <c r="G84" s="198">
        <f t="shared" si="6"/>
        <v>636.04999999999995</v>
      </c>
      <c r="H84" s="197">
        <f t="shared" si="7"/>
        <v>699.65499999999997</v>
      </c>
      <c r="I84" s="145">
        <f>I83</f>
        <v>12550</v>
      </c>
      <c r="J84" s="146">
        <f t="shared" si="8"/>
        <v>7982427.4999999991</v>
      </c>
      <c r="K84" s="147">
        <f t="shared" si="9"/>
        <v>8381549</v>
      </c>
      <c r="L84" s="156">
        <f t="shared" si="10"/>
        <v>17500</v>
      </c>
      <c r="M84" s="148">
        <f t="shared" si="11"/>
        <v>1819103</v>
      </c>
    </row>
    <row r="85" spans="1:13" x14ac:dyDescent="0.25">
      <c r="A85" s="195">
        <v>84</v>
      </c>
      <c r="B85" s="196">
        <v>1106</v>
      </c>
      <c r="C85" s="201">
        <v>11</v>
      </c>
      <c r="D85" s="198" t="s">
        <v>12</v>
      </c>
      <c r="E85" s="198">
        <v>537.12</v>
      </c>
      <c r="F85" s="200">
        <v>177</v>
      </c>
      <c r="G85" s="198">
        <f t="shared" si="6"/>
        <v>714.12</v>
      </c>
      <c r="H85" s="197">
        <f t="shared" si="7"/>
        <v>785.53200000000004</v>
      </c>
      <c r="I85" s="145">
        <f>I84</f>
        <v>12550</v>
      </c>
      <c r="J85" s="146">
        <f t="shared" si="8"/>
        <v>8962206</v>
      </c>
      <c r="K85" s="147">
        <f t="shared" si="9"/>
        <v>9410316</v>
      </c>
      <c r="L85" s="156">
        <f t="shared" si="10"/>
        <v>19500</v>
      </c>
      <c r="M85" s="148">
        <f t="shared" si="11"/>
        <v>2042383.2000000002</v>
      </c>
    </row>
    <row r="86" spans="1:13" x14ac:dyDescent="0.25">
      <c r="A86" s="195">
        <v>85</v>
      </c>
      <c r="B86" s="196">
        <v>1107</v>
      </c>
      <c r="C86" s="201">
        <v>11</v>
      </c>
      <c r="D86" s="198" t="s">
        <v>14</v>
      </c>
      <c r="E86" s="198">
        <v>486.96</v>
      </c>
      <c r="F86" s="200">
        <v>161</v>
      </c>
      <c r="G86" s="198">
        <f t="shared" si="6"/>
        <v>647.96</v>
      </c>
      <c r="H86" s="197">
        <f t="shared" si="7"/>
        <v>712.75600000000009</v>
      </c>
      <c r="I86" s="145">
        <f>I85</f>
        <v>12550</v>
      </c>
      <c r="J86" s="146">
        <f t="shared" si="8"/>
        <v>8131898</v>
      </c>
      <c r="K86" s="147">
        <f t="shared" si="9"/>
        <v>8538493</v>
      </c>
      <c r="L86" s="156">
        <f t="shared" si="10"/>
        <v>18000</v>
      </c>
      <c r="M86" s="148">
        <f t="shared" si="11"/>
        <v>1853165.6000000003</v>
      </c>
    </row>
    <row r="87" spans="1:13" x14ac:dyDescent="0.25">
      <c r="A87" s="195">
        <v>86</v>
      </c>
      <c r="B87" s="196">
        <v>1108</v>
      </c>
      <c r="C87" s="201">
        <v>11</v>
      </c>
      <c r="D87" s="198" t="s">
        <v>14</v>
      </c>
      <c r="E87" s="198">
        <v>486.96</v>
      </c>
      <c r="F87" s="200">
        <v>161</v>
      </c>
      <c r="G87" s="198">
        <f t="shared" si="6"/>
        <v>647.96</v>
      </c>
      <c r="H87" s="197">
        <f t="shared" si="7"/>
        <v>712.75600000000009</v>
      </c>
      <c r="I87" s="145">
        <f>I86</f>
        <v>12550</v>
      </c>
      <c r="J87" s="146">
        <f t="shared" si="8"/>
        <v>8131898</v>
      </c>
      <c r="K87" s="147">
        <f t="shared" si="9"/>
        <v>8538493</v>
      </c>
      <c r="L87" s="156">
        <f t="shared" si="10"/>
        <v>18000</v>
      </c>
      <c r="M87" s="148">
        <f t="shared" si="11"/>
        <v>1853165.6000000003</v>
      </c>
    </row>
    <row r="88" spans="1:13" x14ac:dyDescent="0.25">
      <c r="A88" s="195">
        <v>87</v>
      </c>
      <c r="B88" s="196">
        <v>1201</v>
      </c>
      <c r="C88" s="196">
        <v>12</v>
      </c>
      <c r="D88" s="198" t="s">
        <v>35</v>
      </c>
      <c r="E88" s="198">
        <v>311.73</v>
      </c>
      <c r="F88" s="199">
        <v>113</v>
      </c>
      <c r="G88" s="198">
        <f t="shared" si="6"/>
        <v>424.73</v>
      </c>
      <c r="H88" s="197">
        <f t="shared" si="7"/>
        <v>467.20300000000003</v>
      </c>
      <c r="I88" s="145">
        <f>I87</f>
        <v>12550</v>
      </c>
      <c r="J88" s="146">
        <f t="shared" si="8"/>
        <v>5330361.5</v>
      </c>
      <c r="K88" s="147">
        <f t="shared" si="9"/>
        <v>5596880</v>
      </c>
      <c r="L88" s="156">
        <f t="shared" si="10"/>
        <v>11500</v>
      </c>
      <c r="M88" s="148">
        <f t="shared" si="11"/>
        <v>1214727.8</v>
      </c>
    </row>
    <row r="89" spans="1:13" x14ac:dyDescent="0.25">
      <c r="A89" s="195">
        <v>88</v>
      </c>
      <c r="B89" s="196">
        <v>1202</v>
      </c>
      <c r="C89" s="196">
        <v>12</v>
      </c>
      <c r="D89" s="98" t="s">
        <v>14</v>
      </c>
      <c r="E89" s="198">
        <v>468.23</v>
      </c>
      <c r="F89" s="200">
        <v>154</v>
      </c>
      <c r="G89" s="198">
        <f t="shared" si="6"/>
        <v>622.23</v>
      </c>
      <c r="H89" s="197">
        <f t="shared" si="7"/>
        <v>684.45300000000009</v>
      </c>
      <c r="I89" s="145">
        <f>I88</f>
        <v>12550</v>
      </c>
      <c r="J89" s="146">
        <f t="shared" si="8"/>
        <v>7808986.5</v>
      </c>
      <c r="K89" s="147">
        <f t="shared" si="9"/>
        <v>8199436</v>
      </c>
      <c r="L89" s="156">
        <f t="shared" si="10"/>
        <v>17000</v>
      </c>
      <c r="M89" s="148">
        <f t="shared" si="11"/>
        <v>1779577.8000000003</v>
      </c>
    </row>
    <row r="90" spans="1:13" x14ac:dyDescent="0.25">
      <c r="A90" s="195">
        <v>89</v>
      </c>
      <c r="B90" s="196">
        <v>1203</v>
      </c>
      <c r="C90" s="196">
        <v>12</v>
      </c>
      <c r="D90" s="98" t="s">
        <v>14</v>
      </c>
      <c r="E90" s="198">
        <v>468.23</v>
      </c>
      <c r="F90" s="200">
        <v>154</v>
      </c>
      <c r="G90" s="198">
        <f t="shared" si="6"/>
        <v>622.23</v>
      </c>
      <c r="H90" s="197">
        <f t="shared" si="7"/>
        <v>684.45300000000009</v>
      </c>
      <c r="I90" s="145">
        <f>I89</f>
        <v>12550</v>
      </c>
      <c r="J90" s="146">
        <f t="shared" si="8"/>
        <v>7808986.5</v>
      </c>
      <c r="K90" s="147">
        <f t="shared" si="9"/>
        <v>8199436</v>
      </c>
      <c r="L90" s="156">
        <f t="shared" si="10"/>
        <v>17000</v>
      </c>
      <c r="M90" s="148">
        <f t="shared" si="11"/>
        <v>1779577.8000000003</v>
      </c>
    </row>
    <row r="91" spans="1:13" x14ac:dyDescent="0.25">
      <c r="A91" s="195">
        <v>90</v>
      </c>
      <c r="B91" s="196">
        <v>1204</v>
      </c>
      <c r="C91" s="196">
        <v>12</v>
      </c>
      <c r="D91" s="198" t="s">
        <v>35</v>
      </c>
      <c r="E91" s="198">
        <v>311.73</v>
      </c>
      <c r="F91" s="200">
        <v>113</v>
      </c>
      <c r="G91" s="198">
        <f t="shared" si="6"/>
        <v>424.73</v>
      </c>
      <c r="H91" s="197">
        <f t="shared" si="7"/>
        <v>467.20300000000003</v>
      </c>
      <c r="I91" s="145">
        <f>I90</f>
        <v>12550</v>
      </c>
      <c r="J91" s="146">
        <f t="shared" si="8"/>
        <v>5330361.5</v>
      </c>
      <c r="K91" s="147">
        <f t="shared" si="9"/>
        <v>5596880</v>
      </c>
      <c r="L91" s="156">
        <f t="shared" si="10"/>
        <v>11500</v>
      </c>
      <c r="M91" s="148">
        <f t="shared" si="11"/>
        <v>1214727.8</v>
      </c>
    </row>
    <row r="92" spans="1:13" x14ac:dyDescent="0.25">
      <c r="A92" s="195">
        <v>91</v>
      </c>
      <c r="B92" s="196">
        <v>1205</v>
      </c>
      <c r="C92" s="196">
        <v>12</v>
      </c>
      <c r="D92" s="198" t="s">
        <v>14</v>
      </c>
      <c r="E92" s="198">
        <v>474.05</v>
      </c>
      <c r="F92" s="200">
        <v>162</v>
      </c>
      <c r="G92" s="198">
        <f t="shared" si="6"/>
        <v>636.04999999999995</v>
      </c>
      <c r="H92" s="197">
        <f t="shared" si="7"/>
        <v>699.65499999999997</v>
      </c>
      <c r="I92" s="145">
        <f>I91</f>
        <v>12550</v>
      </c>
      <c r="J92" s="146">
        <f t="shared" si="8"/>
        <v>7982427.4999999991</v>
      </c>
      <c r="K92" s="147">
        <f t="shared" si="9"/>
        <v>8381549</v>
      </c>
      <c r="L92" s="156">
        <f t="shared" si="10"/>
        <v>17500</v>
      </c>
      <c r="M92" s="148">
        <f t="shared" si="11"/>
        <v>1819103</v>
      </c>
    </row>
    <row r="93" spans="1:13" x14ac:dyDescent="0.25">
      <c r="A93" s="195">
        <v>92</v>
      </c>
      <c r="B93" s="196">
        <v>1206</v>
      </c>
      <c r="C93" s="196">
        <v>12</v>
      </c>
      <c r="D93" s="198" t="s">
        <v>12</v>
      </c>
      <c r="E93" s="198">
        <v>537.12</v>
      </c>
      <c r="F93" s="200">
        <v>177</v>
      </c>
      <c r="G93" s="198">
        <f t="shared" si="6"/>
        <v>714.12</v>
      </c>
      <c r="H93" s="197">
        <f t="shared" si="7"/>
        <v>785.53200000000004</v>
      </c>
      <c r="I93" s="145">
        <f>I92</f>
        <v>12550</v>
      </c>
      <c r="J93" s="146">
        <f t="shared" si="8"/>
        <v>8962206</v>
      </c>
      <c r="K93" s="147">
        <f t="shared" si="9"/>
        <v>9410316</v>
      </c>
      <c r="L93" s="156">
        <f t="shared" si="10"/>
        <v>19500</v>
      </c>
      <c r="M93" s="148">
        <f t="shared" si="11"/>
        <v>2042383.2000000002</v>
      </c>
    </row>
    <row r="94" spans="1:13" x14ac:dyDescent="0.25">
      <c r="A94" s="195">
        <v>93</v>
      </c>
      <c r="B94" s="196">
        <v>1207</v>
      </c>
      <c r="C94" s="196">
        <v>12</v>
      </c>
      <c r="D94" s="198" t="s">
        <v>14</v>
      </c>
      <c r="E94" s="198">
        <v>486.96</v>
      </c>
      <c r="F94" s="200">
        <v>161</v>
      </c>
      <c r="G94" s="198">
        <f t="shared" si="6"/>
        <v>647.96</v>
      </c>
      <c r="H94" s="197">
        <f t="shared" si="7"/>
        <v>712.75600000000009</v>
      </c>
      <c r="I94" s="145">
        <f>I93</f>
        <v>12550</v>
      </c>
      <c r="J94" s="146">
        <f t="shared" si="8"/>
        <v>8131898</v>
      </c>
      <c r="K94" s="147">
        <f t="shared" si="9"/>
        <v>8538493</v>
      </c>
      <c r="L94" s="156">
        <f t="shared" si="10"/>
        <v>18000</v>
      </c>
      <c r="M94" s="148">
        <f t="shared" si="11"/>
        <v>1853165.6000000003</v>
      </c>
    </row>
    <row r="95" spans="1:13" x14ac:dyDescent="0.25">
      <c r="A95" s="195">
        <v>94</v>
      </c>
      <c r="B95" s="196">
        <v>1208</v>
      </c>
      <c r="C95" s="196">
        <v>12</v>
      </c>
      <c r="D95" s="198" t="s">
        <v>14</v>
      </c>
      <c r="E95" s="198">
        <v>486.96</v>
      </c>
      <c r="F95" s="200">
        <v>161</v>
      </c>
      <c r="G95" s="198">
        <f t="shared" si="6"/>
        <v>647.96</v>
      </c>
      <c r="H95" s="197">
        <f t="shared" si="7"/>
        <v>712.75600000000009</v>
      </c>
      <c r="I95" s="145">
        <f>I94</f>
        <v>12550</v>
      </c>
      <c r="J95" s="146">
        <f t="shared" si="8"/>
        <v>8131898</v>
      </c>
      <c r="K95" s="147">
        <f t="shared" si="9"/>
        <v>8538493</v>
      </c>
      <c r="L95" s="156">
        <f t="shared" si="10"/>
        <v>18000</v>
      </c>
      <c r="M95" s="148">
        <f t="shared" si="11"/>
        <v>1853165.6000000003</v>
      </c>
    </row>
    <row r="96" spans="1:13" x14ac:dyDescent="0.25">
      <c r="A96" s="195">
        <v>95</v>
      </c>
      <c r="B96" s="196">
        <v>1301</v>
      </c>
      <c r="C96" s="196">
        <v>13</v>
      </c>
      <c r="D96" s="198" t="s">
        <v>35</v>
      </c>
      <c r="E96" s="198">
        <v>311.73</v>
      </c>
      <c r="F96" s="199">
        <v>113</v>
      </c>
      <c r="G96" s="198">
        <f t="shared" si="6"/>
        <v>424.73</v>
      </c>
      <c r="H96" s="197">
        <f t="shared" si="7"/>
        <v>467.20300000000003</v>
      </c>
      <c r="I96" s="145">
        <f>I95+250</f>
        <v>12800</v>
      </c>
      <c r="J96" s="146">
        <f t="shared" si="8"/>
        <v>5436544</v>
      </c>
      <c r="K96" s="147">
        <f t="shared" si="9"/>
        <v>5708371</v>
      </c>
      <c r="L96" s="156">
        <f t="shared" si="10"/>
        <v>12000</v>
      </c>
      <c r="M96" s="148">
        <f t="shared" si="11"/>
        <v>1214727.8</v>
      </c>
    </row>
    <row r="97" spans="1:13" x14ac:dyDescent="0.25">
      <c r="A97" s="195">
        <v>96</v>
      </c>
      <c r="B97" s="196">
        <v>1302</v>
      </c>
      <c r="C97" s="196">
        <v>13</v>
      </c>
      <c r="D97" s="98" t="s">
        <v>14</v>
      </c>
      <c r="E97" s="198">
        <v>468.23</v>
      </c>
      <c r="F97" s="200">
        <v>154</v>
      </c>
      <c r="G97" s="198">
        <f t="shared" si="6"/>
        <v>622.23</v>
      </c>
      <c r="H97" s="197">
        <f t="shared" si="7"/>
        <v>684.45300000000009</v>
      </c>
      <c r="I97" s="145">
        <f>I96</f>
        <v>12800</v>
      </c>
      <c r="J97" s="146">
        <f t="shared" si="8"/>
        <v>7964544</v>
      </c>
      <c r="K97" s="147">
        <f t="shared" si="9"/>
        <v>8362771</v>
      </c>
      <c r="L97" s="156">
        <f t="shared" si="10"/>
        <v>17500</v>
      </c>
      <c r="M97" s="148">
        <f t="shared" si="11"/>
        <v>1779577.8000000003</v>
      </c>
    </row>
    <row r="98" spans="1:13" x14ac:dyDescent="0.25">
      <c r="A98" s="195">
        <v>97</v>
      </c>
      <c r="B98" s="201">
        <v>1303</v>
      </c>
      <c r="C98" s="196">
        <v>13</v>
      </c>
      <c r="D98" s="98" t="s">
        <v>14</v>
      </c>
      <c r="E98" s="198">
        <v>468.23</v>
      </c>
      <c r="F98" s="200">
        <v>154</v>
      </c>
      <c r="G98" s="198">
        <f t="shared" si="6"/>
        <v>622.23</v>
      </c>
      <c r="H98" s="197">
        <f t="shared" si="7"/>
        <v>684.45300000000009</v>
      </c>
      <c r="I98" s="145">
        <f>I97</f>
        <v>12800</v>
      </c>
      <c r="J98" s="146">
        <f t="shared" si="8"/>
        <v>7964544</v>
      </c>
      <c r="K98" s="147">
        <f t="shared" si="9"/>
        <v>8362771</v>
      </c>
      <c r="L98" s="156">
        <f t="shared" si="10"/>
        <v>17500</v>
      </c>
      <c r="M98" s="148">
        <f t="shared" si="11"/>
        <v>1779577.8000000003</v>
      </c>
    </row>
    <row r="99" spans="1:13" x14ac:dyDescent="0.25">
      <c r="A99" s="195">
        <v>98</v>
      </c>
      <c r="B99" s="201">
        <v>1304</v>
      </c>
      <c r="C99" s="196">
        <v>13</v>
      </c>
      <c r="D99" s="198" t="s">
        <v>35</v>
      </c>
      <c r="E99" s="198">
        <v>311.73</v>
      </c>
      <c r="F99" s="200">
        <v>113</v>
      </c>
      <c r="G99" s="198">
        <f t="shared" si="6"/>
        <v>424.73</v>
      </c>
      <c r="H99" s="197">
        <f t="shared" si="7"/>
        <v>467.20300000000003</v>
      </c>
      <c r="I99" s="145">
        <f>I98</f>
        <v>12800</v>
      </c>
      <c r="J99" s="146">
        <f t="shared" si="8"/>
        <v>5436544</v>
      </c>
      <c r="K99" s="147">
        <f t="shared" si="9"/>
        <v>5708371</v>
      </c>
      <c r="L99" s="156">
        <f t="shared" si="10"/>
        <v>12000</v>
      </c>
      <c r="M99" s="148">
        <f t="shared" si="11"/>
        <v>1214727.8</v>
      </c>
    </row>
    <row r="100" spans="1:13" x14ac:dyDescent="0.25">
      <c r="A100" s="195">
        <v>99</v>
      </c>
      <c r="B100" s="201">
        <v>1305</v>
      </c>
      <c r="C100" s="196">
        <v>13</v>
      </c>
      <c r="D100" s="198" t="s">
        <v>14</v>
      </c>
      <c r="E100" s="198">
        <v>474.05</v>
      </c>
      <c r="F100" s="200">
        <v>162</v>
      </c>
      <c r="G100" s="198">
        <f t="shared" si="6"/>
        <v>636.04999999999995</v>
      </c>
      <c r="H100" s="197">
        <f t="shared" si="7"/>
        <v>699.65499999999997</v>
      </c>
      <c r="I100" s="145">
        <f>I99</f>
        <v>12800</v>
      </c>
      <c r="J100" s="146">
        <f t="shared" si="8"/>
        <v>8141439.9999999991</v>
      </c>
      <c r="K100" s="147">
        <f t="shared" si="9"/>
        <v>8548512</v>
      </c>
      <c r="L100" s="156">
        <f t="shared" si="10"/>
        <v>18000</v>
      </c>
      <c r="M100" s="148">
        <f t="shared" si="11"/>
        <v>1819103</v>
      </c>
    </row>
    <row r="101" spans="1:13" x14ac:dyDescent="0.25">
      <c r="A101" s="195">
        <v>100</v>
      </c>
      <c r="B101" s="201">
        <v>1306</v>
      </c>
      <c r="C101" s="196">
        <v>13</v>
      </c>
      <c r="D101" s="198" t="s">
        <v>12</v>
      </c>
      <c r="E101" s="198">
        <v>537.12</v>
      </c>
      <c r="F101" s="200">
        <v>177</v>
      </c>
      <c r="G101" s="198">
        <f t="shared" si="6"/>
        <v>714.12</v>
      </c>
      <c r="H101" s="197">
        <f t="shared" si="7"/>
        <v>785.53200000000004</v>
      </c>
      <c r="I101" s="145">
        <f>I100</f>
        <v>12800</v>
      </c>
      <c r="J101" s="146">
        <f t="shared" si="8"/>
        <v>9140736</v>
      </c>
      <c r="K101" s="147">
        <f t="shared" si="9"/>
        <v>9597773</v>
      </c>
      <c r="L101" s="156">
        <f t="shared" si="10"/>
        <v>20000</v>
      </c>
      <c r="M101" s="148">
        <f t="shared" si="11"/>
        <v>2042383.2000000002</v>
      </c>
    </row>
    <row r="102" spans="1:13" x14ac:dyDescent="0.25">
      <c r="A102" s="195">
        <v>101</v>
      </c>
      <c r="B102" s="201">
        <v>1307</v>
      </c>
      <c r="C102" s="196">
        <v>13</v>
      </c>
      <c r="D102" s="198" t="s">
        <v>14</v>
      </c>
      <c r="E102" s="198">
        <v>486.96</v>
      </c>
      <c r="F102" s="200">
        <v>161</v>
      </c>
      <c r="G102" s="198">
        <f t="shared" si="6"/>
        <v>647.96</v>
      </c>
      <c r="H102" s="197">
        <f t="shared" si="7"/>
        <v>712.75600000000009</v>
      </c>
      <c r="I102" s="145">
        <f>I101</f>
        <v>12800</v>
      </c>
      <c r="J102" s="146">
        <f t="shared" si="8"/>
        <v>8293888</v>
      </c>
      <c r="K102" s="147">
        <f t="shared" si="9"/>
        <v>8708582</v>
      </c>
      <c r="L102" s="156">
        <f t="shared" si="10"/>
        <v>18000</v>
      </c>
      <c r="M102" s="148">
        <f t="shared" si="11"/>
        <v>1853165.6000000003</v>
      </c>
    </row>
    <row r="103" spans="1:13" x14ac:dyDescent="0.25">
      <c r="A103" s="195">
        <v>102</v>
      </c>
      <c r="B103" s="201">
        <v>1308</v>
      </c>
      <c r="C103" s="196">
        <v>13</v>
      </c>
      <c r="D103" s="198" t="s">
        <v>14</v>
      </c>
      <c r="E103" s="198">
        <v>486.96</v>
      </c>
      <c r="F103" s="200">
        <v>161</v>
      </c>
      <c r="G103" s="198">
        <f t="shared" si="6"/>
        <v>647.96</v>
      </c>
      <c r="H103" s="197">
        <f t="shared" si="7"/>
        <v>712.75600000000009</v>
      </c>
      <c r="I103" s="145">
        <f>I102</f>
        <v>12800</v>
      </c>
      <c r="J103" s="146">
        <f t="shared" si="8"/>
        <v>8293888</v>
      </c>
      <c r="K103" s="147">
        <f t="shared" si="9"/>
        <v>8708582</v>
      </c>
      <c r="L103" s="156">
        <f t="shared" si="10"/>
        <v>18000</v>
      </c>
      <c r="M103" s="148">
        <f t="shared" si="11"/>
        <v>1853165.6000000003</v>
      </c>
    </row>
    <row r="104" spans="1:13" x14ac:dyDescent="0.25">
      <c r="A104" s="195">
        <v>103</v>
      </c>
      <c r="B104" s="201">
        <v>1401</v>
      </c>
      <c r="C104" s="201">
        <v>14</v>
      </c>
      <c r="D104" s="198" t="s">
        <v>35</v>
      </c>
      <c r="E104" s="198">
        <v>311.73</v>
      </c>
      <c r="F104" s="199">
        <v>113</v>
      </c>
      <c r="G104" s="198">
        <f t="shared" si="6"/>
        <v>424.73</v>
      </c>
      <c r="H104" s="197">
        <f t="shared" si="7"/>
        <v>467.20300000000003</v>
      </c>
      <c r="I104" s="145">
        <f>I103</f>
        <v>12800</v>
      </c>
      <c r="J104" s="146">
        <f t="shared" si="8"/>
        <v>5436544</v>
      </c>
      <c r="K104" s="147">
        <f t="shared" si="9"/>
        <v>5708371</v>
      </c>
      <c r="L104" s="156">
        <f t="shared" si="10"/>
        <v>12000</v>
      </c>
      <c r="M104" s="148">
        <f t="shared" si="11"/>
        <v>1214727.8</v>
      </c>
    </row>
    <row r="105" spans="1:13" x14ac:dyDescent="0.25">
      <c r="A105" s="195">
        <v>104</v>
      </c>
      <c r="B105" s="201">
        <v>1402</v>
      </c>
      <c r="C105" s="201">
        <v>14</v>
      </c>
      <c r="D105" s="98" t="s">
        <v>14</v>
      </c>
      <c r="E105" s="198">
        <v>468.23</v>
      </c>
      <c r="F105" s="200">
        <v>154</v>
      </c>
      <c r="G105" s="198">
        <f t="shared" si="6"/>
        <v>622.23</v>
      </c>
      <c r="H105" s="197">
        <f t="shared" si="7"/>
        <v>684.45300000000009</v>
      </c>
      <c r="I105" s="145">
        <f>I104</f>
        <v>12800</v>
      </c>
      <c r="J105" s="146">
        <f t="shared" si="8"/>
        <v>7964544</v>
      </c>
      <c r="K105" s="147">
        <f t="shared" si="9"/>
        <v>8362771</v>
      </c>
      <c r="L105" s="156">
        <f t="shared" si="10"/>
        <v>17500</v>
      </c>
      <c r="M105" s="148">
        <f t="shared" si="11"/>
        <v>1779577.8000000003</v>
      </c>
    </row>
    <row r="106" spans="1:13" x14ac:dyDescent="0.25">
      <c r="A106" s="195">
        <v>105</v>
      </c>
      <c r="B106" s="201">
        <v>1403</v>
      </c>
      <c r="C106" s="201">
        <v>14</v>
      </c>
      <c r="D106" s="98" t="s">
        <v>14</v>
      </c>
      <c r="E106" s="198">
        <v>468.23</v>
      </c>
      <c r="F106" s="200">
        <v>154</v>
      </c>
      <c r="G106" s="198">
        <f t="shared" si="6"/>
        <v>622.23</v>
      </c>
      <c r="H106" s="197">
        <f t="shared" si="7"/>
        <v>684.45300000000009</v>
      </c>
      <c r="I106" s="145">
        <f>I105</f>
        <v>12800</v>
      </c>
      <c r="J106" s="146">
        <f t="shared" si="8"/>
        <v>7964544</v>
      </c>
      <c r="K106" s="147">
        <f t="shared" si="9"/>
        <v>8362771</v>
      </c>
      <c r="L106" s="156">
        <f t="shared" si="10"/>
        <v>17500</v>
      </c>
      <c r="M106" s="148">
        <f t="shared" si="11"/>
        <v>1779577.8000000003</v>
      </c>
    </row>
    <row r="107" spans="1:13" x14ac:dyDescent="0.25">
      <c r="A107" s="195">
        <v>106</v>
      </c>
      <c r="B107" s="201">
        <v>1404</v>
      </c>
      <c r="C107" s="201">
        <v>14</v>
      </c>
      <c r="D107" s="198" t="s">
        <v>14</v>
      </c>
      <c r="E107" s="198">
        <v>474.05</v>
      </c>
      <c r="F107" s="199">
        <v>162</v>
      </c>
      <c r="G107" s="198">
        <f t="shared" si="6"/>
        <v>636.04999999999995</v>
      </c>
      <c r="H107" s="197">
        <f t="shared" si="7"/>
        <v>699.65499999999997</v>
      </c>
      <c r="I107" s="145">
        <f>I106</f>
        <v>12800</v>
      </c>
      <c r="J107" s="146">
        <f t="shared" si="8"/>
        <v>8141439.9999999991</v>
      </c>
      <c r="K107" s="147">
        <f t="shared" si="9"/>
        <v>8548512</v>
      </c>
      <c r="L107" s="156">
        <f t="shared" si="10"/>
        <v>18000</v>
      </c>
      <c r="M107" s="148">
        <f t="shared" si="11"/>
        <v>1819103</v>
      </c>
    </row>
    <row r="108" spans="1:13" x14ac:dyDescent="0.25">
      <c r="A108" s="195">
        <v>107</v>
      </c>
      <c r="B108" s="201">
        <v>1406</v>
      </c>
      <c r="C108" s="201">
        <v>14</v>
      </c>
      <c r="D108" s="198" t="s">
        <v>12</v>
      </c>
      <c r="E108" s="198">
        <v>537.12</v>
      </c>
      <c r="F108" s="200">
        <v>177</v>
      </c>
      <c r="G108" s="198">
        <f t="shared" si="6"/>
        <v>714.12</v>
      </c>
      <c r="H108" s="197">
        <f t="shared" si="7"/>
        <v>785.53200000000004</v>
      </c>
      <c r="I108" s="145">
        <f>I107</f>
        <v>12800</v>
      </c>
      <c r="J108" s="146">
        <f t="shared" si="8"/>
        <v>9140736</v>
      </c>
      <c r="K108" s="147">
        <f t="shared" si="9"/>
        <v>9597773</v>
      </c>
      <c r="L108" s="156">
        <f t="shared" si="10"/>
        <v>20000</v>
      </c>
      <c r="M108" s="148">
        <f t="shared" si="11"/>
        <v>2042383.2000000002</v>
      </c>
    </row>
    <row r="109" spans="1:13" x14ac:dyDescent="0.25">
      <c r="A109" s="195">
        <v>108</v>
      </c>
      <c r="B109" s="201">
        <v>1407</v>
      </c>
      <c r="C109" s="201">
        <v>14</v>
      </c>
      <c r="D109" s="198" t="s">
        <v>14</v>
      </c>
      <c r="E109" s="198">
        <v>486.96</v>
      </c>
      <c r="F109" s="200">
        <v>161</v>
      </c>
      <c r="G109" s="198">
        <f t="shared" si="6"/>
        <v>647.96</v>
      </c>
      <c r="H109" s="197">
        <f t="shared" si="7"/>
        <v>712.75600000000009</v>
      </c>
      <c r="I109" s="145">
        <f>I108</f>
        <v>12800</v>
      </c>
      <c r="J109" s="146">
        <f t="shared" si="8"/>
        <v>8293888</v>
      </c>
      <c r="K109" s="147">
        <f t="shared" si="9"/>
        <v>8708582</v>
      </c>
      <c r="L109" s="156">
        <f t="shared" si="10"/>
        <v>18000</v>
      </c>
      <c r="M109" s="148">
        <f t="shared" si="11"/>
        <v>1853165.6000000003</v>
      </c>
    </row>
    <row r="110" spans="1:13" x14ac:dyDescent="0.25">
      <c r="A110" s="195">
        <v>109</v>
      </c>
      <c r="B110" s="201">
        <v>1408</v>
      </c>
      <c r="C110" s="201">
        <v>14</v>
      </c>
      <c r="D110" s="198" t="s">
        <v>14</v>
      </c>
      <c r="E110" s="198">
        <v>486.96</v>
      </c>
      <c r="F110" s="200">
        <v>161</v>
      </c>
      <c r="G110" s="198">
        <f t="shared" si="6"/>
        <v>647.96</v>
      </c>
      <c r="H110" s="197">
        <f t="shared" si="7"/>
        <v>712.75600000000009</v>
      </c>
      <c r="I110" s="145">
        <f>I109</f>
        <v>12800</v>
      </c>
      <c r="J110" s="146">
        <f t="shared" si="8"/>
        <v>8293888</v>
      </c>
      <c r="K110" s="147">
        <f t="shared" si="9"/>
        <v>8708582</v>
      </c>
      <c r="L110" s="156">
        <f t="shared" si="10"/>
        <v>18000</v>
      </c>
      <c r="M110" s="148">
        <f t="shared" si="11"/>
        <v>1853165.6000000003</v>
      </c>
    </row>
    <row r="111" spans="1:13" x14ac:dyDescent="0.25">
      <c r="A111" s="195">
        <v>110</v>
      </c>
      <c r="B111" s="201">
        <v>1501</v>
      </c>
      <c r="C111" s="201">
        <v>15</v>
      </c>
      <c r="D111" s="198" t="s">
        <v>35</v>
      </c>
      <c r="E111" s="198">
        <v>311.73</v>
      </c>
      <c r="F111" s="199">
        <v>113</v>
      </c>
      <c r="G111" s="198">
        <f t="shared" si="6"/>
        <v>424.73</v>
      </c>
      <c r="H111" s="197">
        <f t="shared" si="7"/>
        <v>467.20300000000003</v>
      </c>
      <c r="I111" s="145">
        <f>I110</f>
        <v>12800</v>
      </c>
      <c r="J111" s="146">
        <f t="shared" si="8"/>
        <v>5436544</v>
      </c>
      <c r="K111" s="147">
        <f t="shared" si="9"/>
        <v>5708371</v>
      </c>
      <c r="L111" s="156">
        <f t="shared" si="10"/>
        <v>12000</v>
      </c>
      <c r="M111" s="148">
        <f t="shared" si="11"/>
        <v>1214727.8</v>
      </c>
    </row>
    <row r="112" spans="1:13" x14ac:dyDescent="0.25">
      <c r="A112" s="195">
        <v>111</v>
      </c>
      <c r="B112" s="201">
        <v>1502</v>
      </c>
      <c r="C112" s="201">
        <v>15</v>
      </c>
      <c r="D112" s="98" t="s">
        <v>14</v>
      </c>
      <c r="E112" s="198">
        <v>468.23</v>
      </c>
      <c r="F112" s="200">
        <v>154</v>
      </c>
      <c r="G112" s="198">
        <f t="shared" si="6"/>
        <v>622.23</v>
      </c>
      <c r="H112" s="197">
        <f t="shared" si="7"/>
        <v>684.45300000000009</v>
      </c>
      <c r="I112" s="145">
        <f>I111</f>
        <v>12800</v>
      </c>
      <c r="J112" s="146">
        <f t="shared" si="8"/>
        <v>7964544</v>
      </c>
      <c r="K112" s="147">
        <f t="shared" si="9"/>
        <v>8362771</v>
      </c>
      <c r="L112" s="156">
        <f t="shared" si="10"/>
        <v>17500</v>
      </c>
      <c r="M112" s="148">
        <f t="shared" si="11"/>
        <v>1779577.8000000003</v>
      </c>
    </row>
    <row r="113" spans="1:13" x14ac:dyDescent="0.25">
      <c r="A113" s="195">
        <v>112</v>
      </c>
      <c r="B113" s="201">
        <v>1503</v>
      </c>
      <c r="C113" s="201">
        <v>15</v>
      </c>
      <c r="D113" s="98" t="s">
        <v>14</v>
      </c>
      <c r="E113" s="198">
        <v>468.23</v>
      </c>
      <c r="F113" s="200">
        <v>154</v>
      </c>
      <c r="G113" s="198">
        <f t="shared" si="6"/>
        <v>622.23</v>
      </c>
      <c r="H113" s="197">
        <f t="shared" si="7"/>
        <v>684.45300000000009</v>
      </c>
      <c r="I113" s="145">
        <f>I112</f>
        <v>12800</v>
      </c>
      <c r="J113" s="146">
        <f t="shared" si="8"/>
        <v>7964544</v>
      </c>
      <c r="K113" s="147">
        <f t="shared" si="9"/>
        <v>8362771</v>
      </c>
      <c r="L113" s="156">
        <f t="shared" si="10"/>
        <v>17500</v>
      </c>
      <c r="M113" s="148">
        <f t="shared" si="11"/>
        <v>1779577.8000000003</v>
      </c>
    </row>
    <row r="114" spans="1:13" x14ac:dyDescent="0.25">
      <c r="A114" s="195">
        <v>113</v>
      </c>
      <c r="B114" s="201">
        <v>1504</v>
      </c>
      <c r="C114" s="201">
        <v>15</v>
      </c>
      <c r="D114" s="198" t="s">
        <v>35</v>
      </c>
      <c r="E114" s="198">
        <v>311.73</v>
      </c>
      <c r="F114" s="200">
        <v>113</v>
      </c>
      <c r="G114" s="198">
        <f t="shared" si="6"/>
        <v>424.73</v>
      </c>
      <c r="H114" s="197">
        <f t="shared" si="7"/>
        <v>467.20300000000003</v>
      </c>
      <c r="I114" s="145">
        <f>I113</f>
        <v>12800</v>
      </c>
      <c r="J114" s="146">
        <f t="shared" si="8"/>
        <v>5436544</v>
      </c>
      <c r="K114" s="147">
        <f t="shared" si="9"/>
        <v>5708371</v>
      </c>
      <c r="L114" s="156">
        <f t="shared" si="10"/>
        <v>12000</v>
      </c>
      <c r="M114" s="148">
        <f t="shared" si="11"/>
        <v>1214727.8</v>
      </c>
    </row>
    <row r="115" spans="1:13" x14ac:dyDescent="0.25">
      <c r="A115" s="195">
        <v>114</v>
      </c>
      <c r="B115" s="201">
        <v>1505</v>
      </c>
      <c r="C115" s="201">
        <v>15</v>
      </c>
      <c r="D115" s="198" t="s">
        <v>14</v>
      </c>
      <c r="E115" s="198">
        <v>474.05</v>
      </c>
      <c r="F115" s="200">
        <v>162</v>
      </c>
      <c r="G115" s="198">
        <f t="shared" si="6"/>
        <v>636.04999999999995</v>
      </c>
      <c r="H115" s="197">
        <f t="shared" si="7"/>
        <v>699.65499999999997</v>
      </c>
      <c r="I115" s="145">
        <f>I114</f>
        <v>12800</v>
      </c>
      <c r="J115" s="146">
        <f t="shared" si="8"/>
        <v>8141439.9999999991</v>
      </c>
      <c r="K115" s="147">
        <f t="shared" si="9"/>
        <v>8548512</v>
      </c>
      <c r="L115" s="156">
        <f t="shared" si="10"/>
        <v>18000</v>
      </c>
      <c r="M115" s="148">
        <f t="shared" si="11"/>
        <v>1819103</v>
      </c>
    </row>
    <row r="116" spans="1:13" x14ac:dyDescent="0.25">
      <c r="A116" s="195">
        <v>115</v>
      </c>
      <c r="B116" s="201">
        <v>1506</v>
      </c>
      <c r="C116" s="201">
        <v>15</v>
      </c>
      <c r="D116" s="198" t="s">
        <v>12</v>
      </c>
      <c r="E116" s="198">
        <v>537.12</v>
      </c>
      <c r="F116" s="200">
        <v>177</v>
      </c>
      <c r="G116" s="198">
        <f t="shared" si="6"/>
        <v>714.12</v>
      </c>
      <c r="H116" s="197">
        <f t="shared" si="7"/>
        <v>785.53200000000004</v>
      </c>
      <c r="I116" s="145">
        <f>I115</f>
        <v>12800</v>
      </c>
      <c r="J116" s="146">
        <f t="shared" si="8"/>
        <v>9140736</v>
      </c>
      <c r="K116" s="147">
        <f t="shared" si="9"/>
        <v>9597773</v>
      </c>
      <c r="L116" s="156">
        <f t="shared" si="10"/>
        <v>20000</v>
      </c>
      <c r="M116" s="148">
        <f t="shared" si="11"/>
        <v>2042383.2000000002</v>
      </c>
    </row>
    <row r="117" spans="1:13" x14ac:dyDescent="0.25">
      <c r="A117" s="195">
        <v>116</v>
      </c>
      <c r="B117" s="201">
        <v>1507</v>
      </c>
      <c r="C117" s="201">
        <v>15</v>
      </c>
      <c r="D117" s="198" t="s">
        <v>14</v>
      </c>
      <c r="E117" s="198">
        <v>486.96</v>
      </c>
      <c r="F117" s="200">
        <v>161</v>
      </c>
      <c r="G117" s="198">
        <f t="shared" si="6"/>
        <v>647.96</v>
      </c>
      <c r="H117" s="197">
        <f t="shared" si="7"/>
        <v>712.75600000000009</v>
      </c>
      <c r="I117" s="145">
        <f>I116</f>
        <v>12800</v>
      </c>
      <c r="J117" s="146">
        <f t="shared" si="8"/>
        <v>8293888</v>
      </c>
      <c r="K117" s="147">
        <f t="shared" si="9"/>
        <v>8708582</v>
      </c>
      <c r="L117" s="156">
        <f t="shared" si="10"/>
        <v>18000</v>
      </c>
      <c r="M117" s="148">
        <f t="shared" si="11"/>
        <v>1853165.6000000003</v>
      </c>
    </row>
    <row r="118" spans="1:13" x14ac:dyDescent="0.25">
      <c r="A118" s="195">
        <v>117</v>
      </c>
      <c r="B118" s="201">
        <v>1508</v>
      </c>
      <c r="C118" s="201">
        <v>15</v>
      </c>
      <c r="D118" s="198" t="s">
        <v>14</v>
      </c>
      <c r="E118" s="198">
        <v>486.96</v>
      </c>
      <c r="F118" s="200">
        <v>161</v>
      </c>
      <c r="G118" s="198">
        <f t="shared" si="6"/>
        <v>647.96</v>
      </c>
      <c r="H118" s="197">
        <f t="shared" si="7"/>
        <v>712.75600000000009</v>
      </c>
      <c r="I118" s="145">
        <f>I117</f>
        <v>12800</v>
      </c>
      <c r="J118" s="146">
        <f t="shared" si="8"/>
        <v>8293888</v>
      </c>
      <c r="K118" s="147">
        <f t="shared" si="9"/>
        <v>8708582</v>
      </c>
      <c r="L118" s="156">
        <f t="shared" si="10"/>
        <v>18000</v>
      </c>
      <c r="M118" s="148">
        <f t="shared" si="11"/>
        <v>1853165.6000000003</v>
      </c>
    </row>
    <row r="119" spans="1:13" x14ac:dyDescent="0.25">
      <c r="A119" s="195">
        <v>118</v>
      </c>
      <c r="B119" s="201">
        <v>1601</v>
      </c>
      <c r="C119" s="201">
        <v>16</v>
      </c>
      <c r="D119" s="198" t="s">
        <v>35</v>
      </c>
      <c r="E119" s="198">
        <v>311.73</v>
      </c>
      <c r="F119" s="199">
        <v>113</v>
      </c>
      <c r="G119" s="198">
        <f t="shared" si="6"/>
        <v>424.73</v>
      </c>
      <c r="H119" s="197">
        <f t="shared" si="7"/>
        <v>467.20300000000003</v>
      </c>
      <c r="I119" s="145">
        <f>I118</f>
        <v>12800</v>
      </c>
      <c r="J119" s="146">
        <f t="shared" si="8"/>
        <v>5436544</v>
      </c>
      <c r="K119" s="147">
        <f t="shared" si="9"/>
        <v>5708371</v>
      </c>
      <c r="L119" s="156">
        <f t="shared" si="10"/>
        <v>12000</v>
      </c>
      <c r="M119" s="148">
        <f t="shared" si="11"/>
        <v>1214727.8</v>
      </c>
    </row>
    <row r="120" spans="1:13" x14ac:dyDescent="0.25">
      <c r="A120" s="195">
        <v>119</v>
      </c>
      <c r="B120" s="201">
        <v>1602</v>
      </c>
      <c r="C120" s="201">
        <v>16</v>
      </c>
      <c r="D120" s="98" t="s">
        <v>14</v>
      </c>
      <c r="E120" s="198">
        <v>468.23</v>
      </c>
      <c r="F120" s="200">
        <v>154</v>
      </c>
      <c r="G120" s="198">
        <f t="shared" si="6"/>
        <v>622.23</v>
      </c>
      <c r="H120" s="197">
        <f t="shared" si="7"/>
        <v>684.45300000000009</v>
      </c>
      <c r="I120" s="145">
        <f>I119</f>
        <v>12800</v>
      </c>
      <c r="J120" s="146">
        <f t="shared" si="8"/>
        <v>7964544</v>
      </c>
      <c r="K120" s="147">
        <f t="shared" si="9"/>
        <v>8362771</v>
      </c>
      <c r="L120" s="156">
        <f t="shared" si="10"/>
        <v>17500</v>
      </c>
      <c r="M120" s="148">
        <f t="shared" si="11"/>
        <v>1779577.8000000003</v>
      </c>
    </row>
    <row r="121" spans="1:13" x14ac:dyDescent="0.25">
      <c r="A121" s="195">
        <v>120</v>
      </c>
      <c r="B121" s="201">
        <v>1603</v>
      </c>
      <c r="C121" s="201">
        <v>16</v>
      </c>
      <c r="D121" s="98" t="s">
        <v>14</v>
      </c>
      <c r="E121" s="198">
        <v>468.23</v>
      </c>
      <c r="F121" s="200">
        <v>154</v>
      </c>
      <c r="G121" s="198">
        <f t="shared" si="6"/>
        <v>622.23</v>
      </c>
      <c r="H121" s="197">
        <f t="shared" si="7"/>
        <v>684.45300000000009</v>
      </c>
      <c r="I121" s="145">
        <f>I120</f>
        <v>12800</v>
      </c>
      <c r="J121" s="146">
        <f t="shared" si="8"/>
        <v>7964544</v>
      </c>
      <c r="K121" s="147">
        <f t="shared" si="9"/>
        <v>8362771</v>
      </c>
      <c r="L121" s="156">
        <f t="shared" si="10"/>
        <v>17500</v>
      </c>
      <c r="M121" s="148">
        <f t="shared" si="11"/>
        <v>1779577.8000000003</v>
      </c>
    </row>
    <row r="122" spans="1:13" x14ac:dyDescent="0.25">
      <c r="A122" s="195">
        <v>121</v>
      </c>
      <c r="B122" s="201">
        <v>1604</v>
      </c>
      <c r="C122" s="201">
        <v>16</v>
      </c>
      <c r="D122" s="198" t="s">
        <v>35</v>
      </c>
      <c r="E122" s="198">
        <v>311.73</v>
      </c>
      <c r="F122" s="200">
        <v>113</v>
      </c>
      <c r="G122" s="198">
        <f t="shared" si="6"/>
        <v>424.73</v>
      </c>
      <c r="H122" s="197">
        <f t="shared" si="7"/>
        <v>467.20300000000003</v>
      </c>
      <c r="I122" s="145">
        <f>I121</f>
        <v>12800</v>
      </c>
      <c r="J122" s="146">
        <f t="shared" si="8"/>
        <v>5436544</v>
      </c>
      <c r="K122" s="147">
        <f t="shared" si="9"/>
        <v>5708371</v>
      </c>
      <c r="L122" s="156">
        <f t="shared" si="10"/>
        <v>12000</v>
      </c>
      <c r="M122" s="148">
        <f t="shared" si="11"/>
        <v>1214727.8</v>
      </c>
    </row>
    <row r="123" spans="1:13" x14ac:dyDescent="0.25">
      <c r="A123" s="195">
        <v>122</v>
      </c>
      <c r="B123" s="201">
        <v>1605</v>
      </c>
      <c r="C123" s="201">
        <v>16</v>
      </c>
      <c r="D123" s="198" t="s">
        <v>14</v>
      </c>
      <c r="E123" s="198">
        <v>474.05</v>
      </c>
      <c r="F123" s="200">
        <v>162</v>
      </c>
      <c r="G123" s="198">
        <f t="shared" si="6"/>
        <v>636.04999999999995</v>
      </c>
      <c r="H123" s="197">
        <f t="shared" si="7"/>
        <v>699.65499999999997</v>
      </c>
      <c r="I123" s="145">
        <f>I122</f>
        <v>12800</v>
      </c>
      <c r="J123" s="146">
        <f t="shared" si="8"/>
        <v>8141439.9999999991</v>
      </c>
      <c r="K123" s="147">
        <f t="shared" si="9"/>
        <v>8548512</v>
      </c>
      <c r="L123" s="156">
        <f t="shared" si="10"/>
        <v>18000</v>
      </c>
      <c r="M123" s="148">
        <f t="shared" si="11"/>
        <v>1819103</v>
      </c>
    </row>
    <row r="124" spans="1:13" x14ac:dyDescent="0.25">
      <c r="A124" s="195">
        <v>123</v>
      </c>
      <c r="B124" s="201">
        <v>1606</v>
      </c>
      <c r="C124" s="201">
        <v>16</v>
      </c>
      <c r="D124" s="198" t="s">
        <v>12</v>
      </c>
      <c r="E124" s="198">
        <v>537.12</v>
      </c>
      <c r="F124" s="200">
        <v>177</v>
      </c>
      <c r="G124" s="198">
        <f t="shared" si="6"/>
        <v>714.12</v>
      </c>
      <c r="H124" s="197">
        <f t="shared" si="7"/>
        <v>785.53200000000004</v>
      </c>
      <c r="I124" s="145">
        <f>I123</f>
        <v>12800</v>
      </c>
      <c r="J124" s="146">
        <f t="shared" si="8"/>
        <v>9140736</v>
      </c>
      <c r="K124" s="147">
        <f t="shared" si="9"/>
        <v>9597773</v>
      </c>
      <c r="L124" s="156">
        <f t="shared" si="10"/>
        <v>20000</v>
      </c>
      <c r="M124" s="148">
        <f t="shared" si="11"/>
        <v>2042383.2000000002</v>
      </c>
    </row>
    <row r="125" spans="1:13" x14ac:dyDescent="0.25">
      <c r="A125" s="195">
        <v>124</v>
      </c>
      <c r="B125" s="201">
        <v>1607</v>
      </c>
      <c r="C125" s="201">
        <v>16</v>
      </c>
      <c r="D125" s="198" t="s">
        <v>14</v>
      </c>
      <c r="E125" s="198">
        <v>486.96</v>
      </c>
      <c r="F125" s="200">
        <v>161</v>
      </c>
      <c r="G125" s="198">
        <f t="shared" si="6"/>
        <v>647.96</v>
      </c>
      <c r="H125" s="197">
        <f t="shared" si="7"/>
        <v>712.75600000000009</v>
      </c>
      <c r="I125" s="145">
        <f>I124</f>
        <v>12800</v>
      </c>
      <c r="J125" s="146">
        <f t="shared" si="8"/>
        <v>8293888</v>
      </c>
      <c r="K125" s="147">
        <f t="shared" si="9"/>
        <v>8708582</v>
      </c>
      <c r="L125" s="156">
        <f t="shared" si="10"/>
        <v>18000</v>
      </c>
      <c r="M125" s="148">
        <f t="shared" si="11"/>
        <v>1853165.6000000003</v>
      </c>
    </row>
    <row r="126" spans="1:13" x14ac:dyDescent="0.25">
      <c r="A126" s="195">
        <v>125</v>
      </c>
      <c r="B126" s="201">
        <v>1608</v>
      </c>
      <c r="C126" s="201">
        <v>16</v>
      </c>
      <c r="D126" s="198" t="s">
        <v>14</v>
      </c>
      <c r="E126" s="198">
        <v>486.96</v>
      </c>
      <c r="F126" s="200">
        <v>161</v>
      </c>
      <c r="G126" s="198">
        <f t="shared" si="6"/>
        <v>647.96</v>
      </c>
      <c r="H126" s="197">
        <f t="shared" si="7"/>
        <v>712.75600000000009</v>
      </c>
      <c r="I126" s="145">
        <f>I125</f>
        <v>12800</v>
      </c>
      <c r="J126" s="146">
        <f t="shared" si="8"/>
        <v>8293888</v>
      </c>
      <c r="K126" s="147">
        <f t="shared" si="9"/>
        <v>8708582</v>
      </c>
      <c r="L126" s="156">
        <f t="shared" si="10"/>
        <v>18000</v>
      </c>
      <c r="M126" s="148">
        <f t="shared" si="11"/>
        <v>1853165.6000000003</v>
      </c>
    </row>
    <row r="127" spans="1:13" x14ac:dyDescent="0.25">
      <c r="A127" s="195">
        <v>126</v>
      </c>
      <c r="B127" s="201">
        <v>1701</v>
      </c>
      <c r="C127" s="201">
        <v>17</v>
      </c>
      <c r="D127" s="198" t="s">
        <v>35</v>
      </c>
      <c r="E127" s="198">
        <v>311.73</v>
      </c>
      <c r="F127" s="199">
        <v>113</v>
      </c>
      <c r="G127" s="198">
        <f t="shared" si="6"/>
        <v>424.73</v>
      </c>
      <c r="H127" s="197">
        <f t="shared" si="7"/>
        <v>467.20300000000003</v>
      </c>
      <c r="I127" s="145">
        <f>I126</f>
        <v>12800</v>
      </c>
      <c r="J127" s="146">
        <f t="shared" si="8"/>
        <v>5436544</v>
      </c>
      <c r="K127" s="147">
        <f t="shared" si="9"/>
        <v>5708371</v>
      </c>
      <c r="L127" s="156">
        <f t="shared" si="10"/>
        <v>12000</v>
      </c>
      <c r="M127" s="148">
        <f t="shared" si="11"/>
        <v>1214727.8</v>
      </c>
    </row>
    <row r="128" spans="1:13" x14ac:dyDescent="0.25">
      <c r="A128" s="195">
        <v>127</v>
      </c>
      <c r="B128" s="201">
        <v>1702</v>
      </c>
      <c r="C128" s="201">
        <v>17</v>
      </c>
      <c r="D128" s="98" t="s">
        <v>14</v>
      </c>
      <c r="E128" s="198">
        <v>468.23</v>
      </c>
      <c r="F128" s="200">
        <v>154</v>
      </c>
      <c r="G128" s="198">
        <f t="shared" si="6"/>
        <v>622.23</v>
      </c>
      <c r="H128" s="197">
        <f t="shared" si="7"/>
        <v>684.45300000000009</v>
      </c>
      <c r="I128" s="145">
        <f>I127</f>
        <v>12800</v>
      </c>
      <c r="J128" s="146">
        <f t="shared" si="8"/>
        <v>7964544</v>
      </c>
      <c r="K128" s="147">
        <f t="shared" si="9"/>
        <v>8362771</v>
      </c>
      <c r="L128" s="156">
        <f t="shared" si="10"/>
        <v>17500</v>
      </c>
      <c r="M128" s="148">
        <f t="shared" si="11"/>
        <v>1779577.8000000003</v>
      </c>
    </row>
    <row r="129" spans="1:13" x14ac:dyDescent="0.25">
      <c r="A129" s="195">
        <v>128</v>
      </c>
      <c r="B129" s="201">
        <v>1703</v>
      </c>
      <c r="C129" s="201">
        <v>17</v>
      </c>
      <c r="D129" s="98" t="s">
        <v>14</v>
      </c>
      <c r="E129" s="198">
        <v>468.23</v>
      </c>
      <c r="F129" s="200">
        <v>154</v>
      </c>
      <c r="G129" s="198">
        <f t="shared" si="6"/>
        <v>622.23</v>
      </c>
      <c r="H129" s="197">
        <f t="shared" si="7"/>
        <v>684.45300000000009</v>
      </c>
      <c r="I129" s="145">
        <f>I128</f>
        <v>12800</v>
      </c>
      <c r="J129" s="146">
        <f t="shared" si="8"/>
        <v>7964544</v>
      </c>
      <c r="K129" s="147">
        <f t="shared" si="9"/>
        <v>8362771</v>
      </c>
      <c r="L129" s="156">
        <f t="shared" si="10"/>
        <v>17500</v>
      </c>
      <c r="M129" s="148">
        <f t="shared" si="11"/>
        <v>1779577.8000000003</v>
      </c>
    </row>
    <row r="130" spans="1:13" x14ac:dyDescent="0.25">
      <c r="A130" s="195">
        <v>129</v>
      </c>
      <c r="B130" s="201">
        <v>1704</v>
      </c>
      <c r="C130" s="201">
        <v>17</v>
      </c>
      <c r="D130" s="198" t="s">
        <v>35</v>
      </c>
      <c r="E130" s="198">
        <v>311.73</v>
      </c>
      <c r="F130" s="200">
        <v>113</v>
      </c>
      <c r="G130" s="198">
        <f t="shared" si="6"/>
        <v>424.73</v>
      </c>
      <c r="H130" s="197">
        <f t="shared" si="7"/>
        <v>467.20300000000003</v>
      </c>
      <c r="I130" s="145">
        <f>I129</f>
        <v>12800</v>
      </c>
      <c r="J130" s="146">
        <f t="shared" si="8"/>
        <v>5436544</v>
      </c>
      <c r="K130" s="147">
        <f t="shared" si="9"/>
        <v>5708371</v>
      </c>
      <c r="L130" s="156">
        <f t="shared" si="10"/>
        <v>12000</v>
      </c>
      <c r="M130" s="148">
        <f t="shared" si="11"/>
        <v>1214727.8</v>
      </c>
    </row>
    <row r="131" spans="1:13" x14ac:dyDescent="0.25">
      <c r="A131" s="195">
        <v>130</v>
      </c>
      <c r="B131" s="201">
        <v>1705</v>
      </c>
      <c r="C131" s="201">
        <v>17</v>
      </c>
      <c r="D131" s="198" t="s">
        <v>14</v>
      </c>
      <c r="E131" s="198">
        <v>474.05</v>
      </c>
      <c r="F131" s="200">
        <v>162</v>
      </c>
      <c r="G131" s="198">
        <f t="shared" ref="G131:G194" si="12">E131+F131</f>
        <v>636.04999999999995</v>
      </c>
      <c r="H131" s="197">
        <f t="shared" ref="H131:H194" si="13">G131*1.1</f>
        <v>699.65499999999997</v>
      </c>
      <c r="I131" s="145">
        <f>I130</f>
        <v>12800</v>
      </c>
      <c r="J131" s="146">
        <f t="shared" ref="J131:J194" si="14">G131*I131</f>
        <v>8141439.9999999991</v>
      </c>
      <c r="K131" s="147">
        <f t="shared" ref="K131:K194" si="15">ROUND(J131*1.05,0)</f>
        <v>8548512</v>
      </c>
      <c r="L131" s="156">
        <f t="shared" ref="L131:L194" si="16">MROUND((K131*0.025/12),500)</f>
        <v>18000</v>
      </c>
      <c r="M131" s="148">
        <f t="shared" ref="M131:M194" si="17">H131*2600</f>
        <v>1819103</v>
      </c>
    </row>
    <row r="132" spans="1:13" x14ac:dyDescent="0.25">
      <c r="A132" s="195">
        <v>131</v>
      </c>
      <c r="B132" s="201">
        <v>1706</v>
      </c>
      <c r="C132" s="201">
        <v>17</v>
      </c>
      <c r="D132" s="198" t="s">
        <v>12</v>
      </c>
      <c r="E132" s="198">
        <v>537.12</v>
      </c>
      <c r="F132" s="200">
        <v>177</v>
      </c>
      <c r="G132" s="198">
        <f t="shared" si="12"/>
        <v>714.12</v>
      </c>
      <c r="H132" s="197">
        <f t="shared" si="13"/>
        <v>785.53200000000004</v>
      </c>
      <c r="I132" s="145">
        <f>I131</f>
        <v>12800</v>
      </c>
      <c r="J132" s="146">
        <f t="shared" si="14"/>
        <v>9140736</v>
      </c>
      <c r="K132" s="147">
        <f t="shared" si="15"/>
        <v>9597773</v>
      </c>
      <c r="L132" s="156">
        <f t="shared" si="16"/>
        <v>20000</v>
      </c>
      <c r="M132" s="148">
        <f t="shared" si="17"/>
        <v>2042383.2000000002</v>
      </c>
    </row>
    <row r="133" spans="1:13" x14ac:dyDescent="0.25">
      <c r="A133" s="195">
        <v>132</v>
      </c>
      <c r="B133" s="201">
        <v>1707</v>
      </c>
      <c r="C133" s="201">
        <v>17</v>
      </c>
      <c r="D133" s="198" t="s">
        <v>14</v>
      </c>
      <c r="E133" s="198">
        <v>486.96</v>
      </c>
      <c r="F133" s="200">
        <v>161</v>
      </c>
      <c r="G133" s="198">
        <f t="shared" si="12"/>
        <v>647.96</v>
      </c>
      <c r="H133" s="197">
        <f t="shared" si="13"/>
        <v>712.75600000000009</v>
      </c>
      <c r="I133" s="145">
        <f>I132</f>
        <v>12800</v>
      </c>
      <c r="J133" s="146">
        <f t="shared" si="14"/>
        <v>8293888</v>
      </c>
      <c r="K133" s="147">
        <f t="shared" si="15"/>
        <v>8708582</v>
      </c>
      <c r="L133" s="156">
        <f t="shared" si="16"/>
        <v>18000</v>
      </c>
      <c r="M133" s="148">
        <f t="shared" si="17"/>
        <v>1853165.6000000003</v>
      </c>
    </row>
    <row r="134" spans="1:13" x14ac:dyDescent="0.25">
      <c r="A134" s="195">
        <v>133</v>
      </c>
      <c r="B134" s="201">
        <v>1708</v>
      </c>
      <c r="C134" s="201">
        <v>17</v>
      </c>
      <c r="D134" s="198" t="s">
        <v>14</v>
      </c>
      <c r="E134" s="198">
        <v>486.96</v>
      </c>
      <c r="F134" s="200">
        <v>161</v>
      </c>
      <c r="G134" s="198">
        <f t="shared" si="12"/>
        <v>647.96</v>
      </c>
      <c r="H134" s="197">
        <f t="shared" si="13"/>
        <v>712.75600000000009</v>
      </c>
      <c r="I134" s="145">
        <f>I133</f>
        <v>12800</v>
      </c>
      <c r="J134" s="146">
        <f t="shared" si="14"/>
        <v>8293888</v>
      </c>
      <c r="K134" s="147">
        <f t="shared" si="15"/>
        <v>8708582</v>
      </c>
      <c r="L134" s="156">
        <f t="shared" si="16"/>
        <v>18000</v>
      </c>
      <c r="M134" s="148">
        <f t="shared" si="17"/>
        <v>1853165.6000000003</v>
      </c>
    </row>
    <row r="135" spans="1:13" x14ac:dyDescent="0.25">
      <c r="A135" s="195">
        <v>134</v>
      </c>
      <c r="B135" s="201">
        <v>1801</v>
      </c>
      <c r="C135" s="201">
        <v>18</v>
      </c>
      <c r="D135" s="198" t="s">
        <v>35</v>
      </c>
      <c r="E135" s="198">
        <v>311.73</v>
      </c>
      <c r="F135" s="199">
        <v>113</v>
      </c>
      <c r="G135" s="198">
        <f t="shared" si="12"/>
        <v>424.73</v>
      </c>
      <c r="H135" s="197">
        <f t="shared" si="13"/>
        <v>467.20300000000003</v>
      </c>
      <c r="I135" s="145">
        <f>I134</f>
        <v>12800</v>
      </c>
      <c r="J135" s="146">
        <f t="shared" si="14"/>
        <v>5436544</v>
      </c>
      <c r="K135" s="147">
        <f t="shared" si="15"/>
        <v>5708371</v>
      </c>
      <c r="L135" s="156">
        <f t="shared" si="16"/>
        <v>12000</v>
      </c>
      <c r="M135" s="148">
        <f t="shared" si="17"/>
        <v>1214727.8</v>
      </c>
    </row>
    <row r="136" spans="1:13" x14ac:dyDescent="0.25">
      <c r="A136" s="195">
        <v>135</v>
      </c>
      <c r="B136" s="201">
        <v>1802</v>
      </c>
      <c r="C136" s="201">
        <v>18</v>
      </c>
      <c r="D136" s="98" t="s">
        <v>14</v>
      </c>
      <c r="E136" s="198">
        <v>468.23</v>
      </c>
      <c r="F136" s="200">
        <v>154</v>
      </c>
      <c r="G136" s="198">
        <f t="shared" si="12"/>
        <v>622.23</v>
      </c>
      <c r="H136" s="197">
        <f t="shared" si="13"/>
        <v>684.45300000000009</v>
      </c>
      <c r="I136" s="145">
        <f>I135</f>
        <v>12800</v>
      </c>
      <c r="J136" s="146">
        <f t="shared" si="14"/>
        <v>7964544</v>
      </c>
      <c r="K136" s="147">
        <f t="shared" si="15"/>
        <v>8362771</v>
      </c>
      <c r="L136" s="156">
        <f t="shared" si="16"/>
        <v>17500</v>
      </c>
      <c r="M136" s="148">
        <f t="shared" si="17"/>
        <v>1779577.8000000003</v>
      </c>
    </row>
    <row r="137" spans="1:13" x14ac:dyDescent="0.25">
      <c r="A137" s="195">
        <v>136</v>
      </c>
      <c r="B137" s="201">
        <v>1803</v>
      </c>
      <c r="C137" s="201">
        <v>18</v>
      </c>
      <c r="D137" s="98" t="s">
        <v>14</v>
      </c>
      <c r="E137" s="198">
        <v>468.23</v>
      </c>
      <c r="F137" s="200">
        <v>154</v>
      </c>
      <c r="G137" s="198">
        <f t="shared" si="12"/>
        <v>622.23</v>
      </c>
      <c r="H137" s="197">
        <f t="shared" si="13"/>
        <v>684.45300000000009</v>
      </c>
      <c r="I137" s="145">
        <f>I136</f>
        <v>12800</v>
      </c>
      <c r="J137" s="146">
        <f t="shared" si="14"/>
        <v>7964544</v>
      </c>
      <c r="K137" s="147">
        <f t="shared" si="15"/>
        <v>8362771</v>
      </c>
      <c r="L137" s="156">
        <f t="shared" si="16"/>
        <v>17500</v>
      </c>
      <c r="M137" s="148">
        <f t="shared" si="17"/>
        <v>1779577.8000000003</v>
      </c>
    </row>
    <row r="138" spans="1:13" x14ac:dyDescent="0.25">
      <c r="A138" s="195">
        <v>137</v>
      </c>
      <c r="B138" s="201">
        <v>1804</v>
      </c>
      <c r="C138" s="201">
        <v>18</v>
      </c>
      <c r="D138" s="198" t="s">
        <v>35</v>
      </c>
      <c r="E138" s="198">
        <v>311.73</v>
      </c>
      <c r="F138" s="200">
        <v>113</v>
      </c>
      <c r="G138" s="198">
        <f t="shared" si="12"/>
        <v>424.73</v>
      </c>
      <c r="H138" s="197">
        <f t="shared" si="13"/>
        <v>467.20300000000003</v>
      </c>
      <c r="I138" s="145">
        <f>I137</f>
        <v>12800</v>
      </c>
      <c r="J138" s="146">
        <f t="shared" si="14"/>
        <v>5436544</v>
      </c>
      <c r="K138" s="147">
        <f t="shared" si="15"/>
        <v>5708371</v>
      </c>
      <c r="L138" s="156">
        <f t="shared" si="16"/>
        <v>12000</v>
      </c>
      <c r="M138" s="148">
        <f t="shared" si="17"/>
        <v>1214727.8</v>
      </c>
    </row>
    <row r="139" spans="1:13" x14ac:dyDescent="0.25">
      <c r="A139" s="195">
        <v>138</v>
      </c>
      <c r="B139" s="201">
        <v>1805</v>
      </c>
      <c r="C139" s="201">
        <v>18</v>
      </c>
      <c r="D139" s="198" t="s">
        <v>14</v>
      </c>
      <c r="E139" s="198">
        <v>474.05</v>
      </c>
      <c r="F139" s="200">
        <v>162</v>
      </c>
      <c r="G139" s="198">
        <f t="shared" si="12"/>
        <v>636.04999999999995</v>
      </c>
      <c r="H139" s="197">
        <f t="shared" si="13"/>
        <v>699.65499999999997</v>
      </c>
      <c r="I139" s="145">
        <f>I138</f>
        <v>12800</v>
      </c>
      <c r="J139" s="146">
        <f t="shared" si="14"/>
        <v>8141439.9999999991</v>
      </c>
      <c r="K139" s="147">
        <f t="shared" si="15"/>
        <v>8548512</v>
      </c>
      <c r="L139" s="156">
        <f t="shared" si="16"/>
        <v>18000</v>
      </c>
      <c r="M139" s="148">
        <f t="shared" si="17"/>
        <v>1819103</v>
      </c>
    </row>
    <row r="140" spans="1:13" x14ac:dyDescent="0.25">
      <c r="A140" s="195">
        <v>139</v>
      </c>
      <c r="B140" s="201">
        <v>1806</v>
      </c>
      <c r="C140" s="201">
        <v>18</v>
      </c>
      <c r="D140" s="198" t="s">
        <v>12</v>
      </c>
      <c r="E140" s="198">
        <v>537.12</v>
      </c>
      <c r="F140" s="200">
        <v>177</v>
      </c>
      <c r="G140" s="198">
        <f t="shared" si="12"/>
        <v>714.12</v>
      </c>
      <c r="H140" s="197">
        <f t="shared" si="13"/>
        <v>785.53200000000004</v>
      </c>
      <c r="I140" s="145">
        <f>I139</f>
        <v>12800</v>
      </c>
      <c r="J140" s="146">
        <f t="shared" si="14"/>
        <v>9140736</v>
      </c>
      <c r="K140" s="147">
        <f t="shared" si="15"/>
        <v>9597773</v>
      </c>
      <c r="L140" s="156">
        <f t="shared" si="16"/>
        <v>20000</v>
      </c>
      <c r="M140" s="148">
        <f t="shared" si="17"/>
        <v>2042383.2000000002</v>
      </c>
    </row>
    <row r="141" spans="1:13" x14ac:dyDescent="0.25">
      <c r="A141" s="195">
        <v>140</v>
      </c>
      <c r="B141" s="201">
        <v>1807</v>
      </c>
      <c r="C141" s="201">
        <v>18</v>
      </c>
      <c r="D141" s="198" t="s">
        <v>14</v>
      </c>
      <c r="E141" s="198">
        <v>486.96</v>
      </c>
      <c r="F141" s="200">
        <v>161</v>
      </c>
      <c r="G141" s="198">
        <f t="shared" si="12"/>
        <v>647.96</v>
      </c>
      <c r="H141" s="197">
        <f t="shared" si="13"/>
        <v>712.75600000000009</v>
      </c>
      <c r="I141" s="145">
        <f>I140</f>
        <v>12800</v>
      </c>
      <c r="J141" s="146">
        <f t="shared" si="14"/>
        <v>8293888</v>
      </c>
      <c r="K141" s="147">
        <f t="shared" si="15"/>
        <v>8708582</v>
      </c>
      <c r="L141" s="156">
        <f t="shared" si="16"/>
        <v>18000</v>
      </c>
      <c r="M141" s="148">
        <f t="shared" si="17"/>
        <v>1853165.6000000003</v>
      </c>
    </row>
    <row r="142" spans="1:13" x14ac:dyDescent="0.25">
      <c r="A142" s="195">
        <v>141</v>
      </c>
      <c r="B142" s="201">
        <v>1808</v>
      </c>
      <c r="C142" s="201">
        <v>18</v>
      </c>
      <c r="D142" s="198" t="s">
        <v>14</v>
      </c>
      <c r="E142" s="198">
        <v>486.96</v>
      </c>
      <c r="F142" s="200">
        <v>161</v>
      </c>
      <c r="G142" s="198">
        <f t="shared" si="12"/>
        <v>647.96</v>
      </c>
      <c r="H142" s="197">
        <f t="shared" si="13"/>
        <v>712.75600000000009</v>
      </c>
      <c r="I142" s="145">
        <f>I141</f>
        <v>12800</v>
      </c>
      <c r="J142" s="146">
        <f t="shared" si="14"/>
        <v>8293888</v>
      </c>
      <c r="K142" s="147">
        <f t="shared" si="15"/>
        <v>8708582</v>
      </c>
      <c r="L142" s="156">
        <f t="shared" si="16"/>
        <v>18000</v>
      </c>
      <c r="M142" s="148">
        <f t="shared" si="17"/>
        <v>1853165.6000000003</v>
      </c>
    </row>
    <row r="143" spans="1:13" x14ac:dyDescent="0.25">
      <c r="A143" s="195">
        <v>142</v>
      </c>
      <c r="B143" s="201">
        <v>1901</v>
      </c>
      <c r="C143" s="201">
        <v>19</v>
      </c>
      <c r="D143" s="198" t="s">
        <v>35</v>
      </c>
      <c r="E143" s="198">
        <v>311.73</v>
      </c>
      <c r="F143" s="199">
        <v>113</v>
      </c>
      <c r="G143" s="198">
        <f t="shared" si="12"/>
        <v>424.73</v>
      </c>
      <c r="H143" s="197">
        <f t="shared" si="13"/>
        <v>467.20300000000003</v>
      </c>
      <c r="I143" s="145">
        <f>I142+250</f>
        <v>13050</v>
      </c>
      <c r="J143" s="146">
        <f t="shared" si="14"/>
        <v>5542726.5</v>
      </c>
      <c r="K143" s="147">
        <f t="shared" si="15"/>
        <v>5819863</v>
      </c>
      <c r="L143" s="156">
        <f t="shared" si="16"/>
        <v>12000</v>
      </c>
      <c r="M143" s="148">
        <f t="shared" si="17"/>
        <v>1214727.8</v>
      </c>
    </row>
    <row r="144" spans="1:13" x14ac:dyDescent="0.25">
      <c r="A144" s="195">
        <v>143</v>
      </c>
      <c r="B144" s="201">
        <v>1902</v>
      </c>
      <c r="C144" s="201">
        <v>19</v>
      </c>
      <c r="D144" s="98" t="s">
        <v>14</v>
      </c>
      <c r="E144" s="198">
        <v>468.23</v>
      </c>
      <c r="F144" s="200">
        <v>154</v>
      </c>
      <c r="G144" s="198">
        <f t="shared" si="12"/>
        <v>622.23</v>
      </c>
      <c r="H144" s="197">
        <f t="shared" si="13"/>
        <v>684.45300000000009</v>
      </c>
      <c r="I144" s="145">
        <f>I143</f>
        <v>13050</v>
      </c>
      <c r="J144" s="146">
        <f t="shared" si="14"/>
        <v>8120101.5</v>
      </c>
      <c r="K144" s="147">
        <f t="shared" si="15"/>
        <v>8526107</v>
      </c>
      <c r="L144" s="156">
        <f t="shared" si="16"/>
        <v>18000</v>
      </c>
      <c r="M144" s="148">
        <f t="shared" si="17"/>
        <v>1779577.8000000003</v>
      </c>
    </row>
    <row r="145" spans="1:13" x14ac:dyDescent="0.25">
      <c r="A145" s="195">
        <v>144</v>
      </c>
      <c r="B145" s="201">
        <v>1903</v>
      </c>
      <c r="C145" s="201">
        <v>19</v>
      </c>
      <c r="D145" s="98" t="s">
        <v>14</v>
      </c>
      <c r="E145" s="198">
        <v>468.23</v>
      </c>
      <c r="F145" s="200">
        <v>154</v>
      </c>
      <c r="G145" s="198">
        <f t="shared" si="12"/>
        <v>622.23</v>
      </c>
      <c r="H145" s="197">
        <f t="shared" si="13"/>
        <v>684.45300000000009</v>
      </c>
      <c r="I145" s="145">
        <f>I144</f>
        <v>13050</v>
      </c>
      <c r="J145" s="146">
        <f t="shared" si="14"/>
        <v>8120101.5</v>
      </c>
      <c r="K145" s="147">
        <f t="shared" si="15"/>
        <v>8526107</v>
      </c>
      <c r="L145" s="156">
        <f t="shared" si="16"/>
        <v>18000</v>
      </c>
      <c r="M145" s="148">
        <f t="shared" si="17"/>
        <v>1779577.8000000003</v>
      </c>
    </row>
    <row r="146" spans="1:13" x14ac:dyDescent="0.25">
      <c r="A146" s="195">
        <v>145</v>
      </c>
      <c r="B146" s="201">
        <v>1904</v>
      </c>
      <c r="C146" s="201">
        <v>19</v>
      </c>
      <c r="D146" s="198" t="s">
        <v>35</v>
      </c>
      <c r="E146" s="198">
        <v>311.73</v>
      </c>
      <c r="F146" s="200">
        <v>113</v>
      </c>
      <c r="G146" s="198">
        <f t="shared" si="12"/>
        <v>424.73</v>
      </c>
      <c r="H146" s="197">
        <f t="shared" si="13"/>
        <v>467.20300000000003</v>
      </c>
      <c r="I146" s="145">
        <f>I145</f>
        <v>13050</v>
      </c>
      <c r="J146" s="146">
        <f t="shared" si="14"/>
        <v>5542726.5</v>
      </c>
      <c r="K146" s="147">
        <f t="shared" si="15"/>
        <v>5819863</v>
      </c>
      <c r="L146" s="156">
        <f t="shared" si="16"/>
        <v>12000</v>
      </c>
      <c r="M146" s="148">
        <f t="shared" si="17"/>
        <v>1214727.8</v>
      </c>
    </row>
    <row r="147" spans="1:13" x14ac:dyDescent="0.25">
      <c r="A147" s="195">
        <v>146</v>
      </c>
      <c r="B147" s="201">
        <v>1905</v>
      </c>
      <c r="C147" s="201">
        <v>19</v>
      </c>
      <c r="D147" s="198" t="s">
        <v>14</v>
      </c>
      <c r="E147" s="198">
        <v>474.05</v>
      </c>
      <c r="F147" s="200">
        <v>162</v>
      </c>
      <c r="G147" s="198">
        <f t="shared" si="12"/>
        <v>636.04999999999995</v>
      </c>
      <c r="H147" s="197">
        <f t="shared" si="13"/>
        <v>699.65499999999997</v>
      </c>
      <c r="I147" s="145">
        <f>I146</f>
        <v>13050</v>
      </c>
      <c r="J147" s="146">
        <f t="shared" si="14"/>
        <v>8300452.4999999991</v>
      </c>
      <c r="K147" s="147">
        <f t="shared" si="15"/>
        <v>8715475</v>
      </c>
      <c r="L147" s="156">
        <f t="shared" si="16"/>
        <v>18000</v>
      </c>
      <c r="M147" s="148">
        <f t="shared" si="17"/>
        <v>1819103</v>
      </c>
    </row>
    <row r="148" spans="1:13" x14ac:dyDescent="0.25">
      <c r="A148" s="195">
        <v>147</v>
      </c>
      <c r="B148" s="201">
        <v>1906</v>
      </c>
      <c r="C148" s="201">
        <v>19</v>
      </c>
      <c r="D148" s="198" t="s">
        <v>12</v>
      </c>
      <c r="E148" s="198">
        <v>537.12</v>
      </c>
      <c r="F148" s="200">
        <v>177</v>
      </c>
      <c r="G148" s="198">
        <f t="shared" si="12"/>
        <v>714.12</v>
      </c>
      <c r="H148" s="197">
        <f t="shared" si="13"/>
        <v>785.53200000000004</v>
      </c>
      <c r="I148" s="145">
        <f>I147</f>
        <v>13050</v>
      </c>
      <c r="J148" s="146">
        <f t="shared" si="14"/>
        <v>9319266</v>
      </c>
      <c r="K148" s="147">
        <f t="shared" si="15"/>
        <v>9785229</v>
      </c>
      <c r="L148" s="156">
        <f t="shared" si="16"/>
        <v>20500</v>
      </c>
      <c r="M148" s="148">
        <f t="shared" si="17"/>
        <v>2042383.2000000002</v>
      </c>
    </row>
    <row r="149" spans="1:13" x14ac:dyDescent="0.25">
      <c r="A149" s="195">
        <v>148</v>
      </c>
      <c r="B149" s="201">
        <v>1907</v>
      </c>
      <c r="C149" s="201">
        <v>19</v>
      </c>
      <c r="D149" s="198" t="s">
        <v>14</v>
      </c>
      <c r="E149" s="198">
        <v>486.96</v>
      </c>
      <c r="F149" s="200">
        <v>161</v>
      </c>
      <c r="G149" s="198">
        <f t="shared" si="12"/>
        <v>647.96</v>
      </c>
      <c r="H149" s="197">
        <f t="shared" si="13"/>
        <v>712.75600000000009</v>
      </c>
      <c r="I149" s="145">
        <f>I148</f>
        <v>13050</v>
      </c>
      <c r="J149" s="146">
        <f t="shared" si="14"/>
        <v>8455878</v>
      </c>
      <c r="K149" s="147">
        <f t="shared" si="15"/>
        <v>8878672</v>
      </c>
      <c r="L149" s="156">
        <f t="shared" si="16"/>
        <v>18500</v>
      </c>
      <c r="M149" s="148">
        <f t="shared" si="17"/>
        <v>1853165.6000000003</v>
      </c>
    </row>
    <row r="150" spans="1:13" x14ac:dyDescent="0.25">
      <c r="A150" s="195">
        <v>149</v>
      </c>
      <c r="B150" s="201">
        <v>1908</v>
      </c>
      <c r="C150" s="201">
        <v>19</v>
      </c>
      <c r="D150" s="198" t="s">
        <v>14</v>
      </c>
      <c r="E150" s="198">
        <v>486.96</v>
      </c>
      <c r="F150" s="200">
        <v>161</v>
      </c>
      <c r="G150" s="198">
        <f t="shared" si="12"/>
        <v>647.96</v>
      </c>
      <c r="H150" s="197">
        <f t="shared" si="13"/>
        <v>712.75600000000009</v>
      </c>
      <c r="I150" s="145">
        <f>I149</f>
        <v>13050</v>
      </c>
      <c r="J150" s="146">
        <f t="shared" si="14"/>
        <v>8455878</v>
      </c>
      <c r="K150" s="147">
        <f t="shared" si="15"/>
        <v>8878672</v>
      </c>
      <c r="L150" s="156">
        <f t="shared" si="16"/>
        <v>18500</v>
      </c>
      <c r="M150" s="148">
        <f t="shared" si="17"/>
        <v>1853165.6000000003</v>
      </c>
    </row>
    <row r="151" spans="1:13" x14ac:dyDescent="0.25">
      <c r="A151" s="195">
        <v>150</v>
      </c>
      <c r="B151" s="201">
        <v>2001</v>
      </c>
      <c r="C151" s="201">
        <v>20</v>
      </c>
      <c r="D151" s="198" t="s">
        <v>35</v>
      </c>
      <c r="E151" s="198">
        <v>311.73</v>
      </c>
      <c r="F151" s="199">
        <v>113</v>
      </c>
      <c r="G151" s="198">
        <f t="shared" si="12"/>
        <v>424.73</v>
      </c>
      <c r="H151" s="197">
        <f t="shared" si="13"/>
        <v>467.20300000000003</v>
      </c>
      <c r="I151" s="145">
        <f>I150</f>
        <v>13050</v>
      </c>
      <c r="J151" s="146">
        <f t="shared" si="14"/>
        <v>5542726.5</v>
      </c>
      <c r="K151" s="147">
        <f t="shared" si="15"/>
        <v>5819863</v>
      </c>
      <c r="L151" s="156">
        <f t="shared" si="16"/>
        <v>12000</v>
      </c>
      <c r="M151" s="148">
        <f t="shared" si="17"/>
        <v>1214727.8</v>
      </c>
    </row>
    <row r="152" spans="1:13" x14ac:dyDescent="0.25">
      <c r="A152" s="195">
        <v>151</v>
      </c>
      <c r="B152" s="201">
        <v>2002</v>
      </c>
      <c r="C152" s="201">
        <v>20</v>
      </c>
      <c r="D152" s="98" t="s">
        <v>14</v>
      </c>
      <c r="E152" s="198">
        <v>468.23</v>
      </c>
      <c r="F152" s="200">
        <v>154</v>
      </c>
      <c r="G152" s="198">
        <f t="shared" si="12"/>
        <v>622.23</v>
      </c>
      <c r="H152" s="197">
        <f t="shared" si="13"/>
        <v>684.45300000000009</v>
      </c>
      <c r="I152" s="145">
        <f>I151</f>
        <v>13050</v>
      </c>
      <c r="J152" s="146">
        <f t="shared" si="14"/>
        <v>8120101.5</v>
      </c>
      <c r="K152" s="147">
        <f t="shared" si="15"/>
        <v>8526107</v>
      </c>
      <c r="L152" s="156">
        <f t="shared" si="16"/>
        <v>18000</v>
      </c>
      <c r="M152" s="148">
        <f t="shared" si="17"/>
        <v>1779577.8000000003</v>
      </c>
    </row>
    <row r="153" spans="1:13" x14ac:dyDescent="0.25">
      <c r="A153" s="195">
        <v>152</v>
      </c>
      <c r="B153" s="201">
        <v>2003</v>
      </c>
      <c r="C153" s="201">
        <v>20</v>
      </c>
      <c r="D153" s="98" t="s">
        <v>14</v>
      </c>
      <c r="E153" s="198">
        <v>468.23</v>
      </c>
      <c r="F153" s="200">
        <v>154</v>
      </c>
      <c r="G153" s="198">
        <f t="shared" si="12"/>
        <v>622.23</v>
      </c>
      <c r="H153" s="197">
        <f t="shared" si="13"/>
        <v>684.45300000000009</v>
      </c>
      <c r="I153" s="145">
        <f>I152</f>
        <v>13050</v>
      </c>
      <c r="J153" s="146">
        <f t="shared" si="14"/>
        <v>8120101.5</v>
      </c>
      <c r="K153" s="147">
        <f t="shared" si="15"/>
        <v>8526107</v>
      </c>
      <c r="L153" s="156">
        <f t="shared" si="16"/>
        <v>18000</v>
      </c>
      <c r="M153" s="148">
        <f t="shared" si="17"/>
        <v>1779577.8000000003</v>
      </c>
    </row>
    <row r="154" spans="1:13" x14ac:dyDescent="0.25">
      <c r="A154" s="195">
        <v>153</v>
      </c>
      <c r="B154" s="201">
        <v>2004</v>
      </c>
      <c r="C154" s="201">
        <v>20</v>
      </c>
      <c r="D154" s="198" t="s">
        <v>14</v>
      </c>
      <c r="E154" s="198">
        <v>474.05</v>
      </c>
      <c r="F154" s="199">
        <v>162</v>
      </c>
      <c r="G154" s="198">
        <f t="shared" si="12"/>
        <v>636.04999999999995</v>
      </c>
      <c r="H154" s="197">
        <f t="shared" si="13"/>
        <v>699.65499999999997</v>
      </c>
      <c r="I154" s="145">
        <f>I153</f>
        <v>13050</v>
      </c>
      <c r="J154" s="146">
        <f t="shared" si="14"/>
        <v>8300452.4999999991</v>
      </c>
      <c r="K154" s="147">
        <f t="shared" si="15"/>
        <v>8715475</v>
      </c>
      <c r="L154" s="156">
        <f t="shared" si="16"/>
        <v>18000</v>
      </c>
      <c r="M154" s="148">
        <f t="shared" si="17"/>
        <v>1819103</v>
      </c>
    </row>
    <row r="155" spans="1:13" x14ac:dyDescent="0.25">
      <c r="A155" s="195">
        <v>154</v>
      </c>
      <c r="B155" s="201">
        <v>2006</v>
      </c>
      <c r="C155" s="201">
        <v>20</v>
      </c>
      <c r="D155" s="198" t="s">
        <v>12</v>
      </c>
      <c r="E155" s="198">
        <v>537.12</v>
      </c>
      <c r="F155" s="200">
        <v>177</v>
      </c>
      <c r="G155" s="198">
        <f t="shared" si="12"/>
        <v>714.12</v>
      </c>
      <c r="H155" s="197">
        <f t="shared" si="13"/>
        <v>785.53200000000004</v>
      </c>
      <c r="I155" s="145">
        <f>I154</f>
        <v>13050</v>
      </c>
      <c r="J155" s="146">
        <f t="shared" si="14"/>
        <v>9319266</v>
      </c>
      <c r="K155" s="147">
        <f t="shared" si="15"/>
        <v>9785229</v>
      </c>
      <c r="L155" s="156">
        <f t="shared" si="16"/>
        <v>20500</v>
      </c>
      <c r="M155" s="148">
        <f t="shared" si="17"/>
        <v>2042383.2000000002</v>
      </c>
    </row>
    <row r="156" spans="1:13" x14ac:dyDescent="0.25">
      <c r="A156" s="195">
        <v>155</v>
      </c>
      <c r="B156" s="201">
        <v>2007</v>
      </c>
      <c r="C156" s="201">
        <v>20</v>
      </c>
      <c r="D156" s="198" t="s">
        <v>14</v>
      </c>
      <c r="E156" s="198">
        <v>486.96</v>
      </c>
      <c r="F156" s="200">
        <v>161</v>
      </c>
      <c r="G156" s="198">
        <f t="shared" si="12"/>
        <v>647.96</v>
      </c>
      <c r="H156" s="197">
        <f t="shared" si="13"/>
        <v>712.75600000000009</v>
      </c>
      <c r="I156" s="145">
        <f>I155</f>
        <v>13050</v>
      </c>
      <c r="J156" s="146">
        <f t="shared" si="14"/>
        <v>8455878</v>
      </c>
      <c r="K156" s="147">
        <f t="shared" si="15"/>
        <v>8878672</v>
      </c>
      <c r="L156" s="156">
        <f t="shared" si="16"/>
        <v>18500</v>
      </c>
      <c r="M156" s="148">
        <f t="shared" si="17"/>
        <v>1853165.6000000003</v>
      </c>
    </row>
    <row r="157" spans="1:13" x14ac:dyDescent="0.25">
      <c r="A157" s="195">
        <v>156</v>
      </c>
      <c r="B157" s="201">
        <v>2008</v>
      </c>
      <c r="C157" s="201">
        <v>20</v>
      </c>
      <c r="D157" s="198" t="s">
        <v>14</v>
      </c>
      <c r="E157" s="198">
        <v>486.96</v>
      </c>
      <c r="F157" s="200">
        <v>161</v>
      </c>
      <c r="G157" s="198">
        <f t="shared" si="12"/>
        <v>647.96</v>
      </c>
      <c r="H157" s="197">
        <f t="shared" si="13"/>
        <v>712.75600000000009</v>
      </c>
      <c r="I157" s="145">
        <f>I156</f>
        <v>13050</v>
      </c>
      <c r="J157" s="146">
        <f t="shared" si="14"/>
        <v>8455878</v>
      </c>
      <c r="K157" s="147">
        <f t="shared" si="15"/>
        <v>8878672</v>
      </c>
      <c r="L157" s="156">
        <f t="shared" si="16"/>
        <v>18500</v>
      </c>
      <c r="M157" s="148">
        <f t="shared" si="17"/>
        <v>1853165.6000000003</v>
      </c>
    </row>
    <row r="158" spans="1:13" x14ac:dyDescent="0.25">
      <c r="A158" s="195">
        <v>157</v>
      </c>
      <c r="B158" s="201">
        <v>2101</v>
      </c>
      <c r="C158" s="201">
        <v>21</v>
      </c>
      <c r="D158" s="198" t="s">
        <v>35</v>
      </c>
      <c r="E158" s="198">
        <v>311.73</v>
      </c>
      <c r="F158" s="199">
        <v>113</v>
      </c>
      <c r="G158" s="198">
        <f t="shared" si="12"/>
        <v>424.73</v>
      </c>
      <c r="H158" s="197">
        <f t="shared" si="13"/>
        <v>467.20300000000003</v>
      </c>
      <c r="I158" s="145">
        <f>I157</f>
        <v>13050</v>
      </c>
      <c r="J158" s="146">
        <f t="shared" si="14"/>
        <v>5542726.5</v>
      </c>
      <c r="K158" s="147">
        <f t="shared" si="15"/>
        <v>5819863</v>
      </c>
      <c r="L158" s="156">
        <f t="shared" si="16"/>
        <v>12000</v>
      </c>
      <c r="M158" s="148">
        <f t="shared" si="17"/>
        <v>1214727.8</v>
      </c>
    </row>
    <row r="159" spans="1:13" x14ac:dyDescent="0.25">
      <c r="A159" s="195">
        <v>158</v>
      </c>
      <c r="B159" s="201">
        <v>2102</v>
      </c>
      <c r="C159" s="201">
        <v>21</v>
      </c>
      <c r="D159" s="98" t="s">
        <v>14</v>
      </c>
      <c r="E159" s="198">
        <v>468.23</v>
      </c>
      <c r="F159" s="200">
        <v>154</v>
      </c>
      <c r="G159" s="198">
        <f t="shared" si="12"/>
        <v>622.23</v>
      </c>
      <c r="H159" s="197">
        <f t="shared" si="13"/>
        <v>684.45300000000009</v>
      </c>
      <c r="I159" s="145">
        <f>I158</f>
        <v>13050</v>
      </c>
      <c r="J159" s="146">
        <f t="shared" si="14"/>
        <v>8120101.5</v>
      </c>
      <c r="K159" s="147">
        <f t="shared" si="15"/>
        <v>8526107</v>
      </c>
      <c r="L159" s="156">
        <f t="shared" si="16"/>
        <v>18000</v>
      </c>
      <c r="M159" s="148">
        <f t="shared" si="17"/>
        <v>1779577.8000000003</v>
      </c>
    </row>
    <row r="160" spans="1:13" x14ac:dyDescent="0.25">
      <c r="A160" s="195">
        <v>159</v>
      </c>
      <c r="B160" s="201">
        <v>2103</v>
      </c>
      <c r="C160" s="201">
        <v>21</v>
      </c>
      <c r="D160" s="98" t="s">
        <v>14</v>
      </c>
      <c r="E160" s="198">
        <v>468.23</v>
      </c>
      <c r="F160" s="200">
        <v>154</v>
      </c>
      <c r="G160" s="198">
        <f t="shared" si="12"/>
        <v>622.23</v>
      </c>
      <c r="H160" s="197">
        <f t="shared" si="13"/>
        <v>684.45300000000009</v>
      </c>
      <c r="I160" s="145">
        <f>I159</f>
        <v>13050</v>
      </c>
      <c r="J160" s="146">
        <f t="shared" si="14"/>
        <v>8120101.5</v>
      </c>
      <c r="K160" s="147">
        <f t="shared" si="15"/>
        <v>8526107</v>
      </c>
      <c r="L160" s="156">
        <f t="shared" si="16"/>
        <v>18000</v>
      </c>
      <c r="M160" s="148">
        <f t="shared" si="17"/>
        <v>1779577.8000000003</v>
      </c>
    </row>
    <row r="161" spans="1:13" x14ac:dyDescent="0.25">
      <c r="A161" s="195">
        <v>160</v>
      </c>
      <c r="B161" s="201">
        <v>2104</v>
      </c>
      <c r="C161" s="201">
        <v>21</v>
      </c>
      <c r="D161" s="198" t="s">
        <v>35</v>
      </c>
      <c r="E161" s="198">
        <v>311.73</v>
      </c>
      <c r="F161" s="200">
        <v>113</v>
      </c>
      <c r="G161" s="198">
        <f t="shared" si="12"/>
        <v>424.73</v>
      </c>
      <c r="H161" s="197">
        <f t="shared" si="13"/>
        <v>467.20300000000003</v>
      </c>
      <c r="I161" s="145">
        <f>I160</f>
        <v>13050</v>
      </c>
      <c r="J161" s="146">
        <f t="shared" si="14"/>
        <v>5542726.5</v>
      </c>
      <c r="K161" s="147">
        <f t="shared" si="15"/>
        <v>5819863</v>
      </c>
      <c r="L161" s="156">
        <f t="shared" si="16"/>
        <v>12000</v>
      </c>
      <c r="M161" s="148">
        <f t="shared" si="17"/>
        <v>1214727.8</v>
      </c>
    </row>
    <row r="162" spans="1:13" x14ac:dyDescent="0.25">
      <c r="A162" s="195">
        <v>161</v>
      </c>
      <c r="B162" s="201">
        <v>2105</v>
      </c>
      <c r="C162" s="201">
        <v>21</v>
      </c>
      <c r="D162" s="198" t="s">
        <v>14</v>
      </c>
      <c r="E162" s="198">
        <v>474.05</v>
      </c>
      <c r="F162" s="200">
        <v>162</v>
      </c>
      <c r="G162" s="198">
        <f t="shared" si="12"/>
        <v>636.04999999999995</v>
      </c>
      <c r="H162" s="197">
        <f t="shared" si="13"/>
        <v>699.65499999999997</v>
      </c>
      <c r="I162" s="145">
        <f>I161</f>
        <v>13050</v>
      </c>
      <c r="J162" s="146">
        <f t="shared" si="14"/>
        <v>8300452.4999999991</v>
      </c>
      <c r="K162" s="147">
        <f t="shared" si="15"/>
        <v>8715475</v>
      </c>
      <c r="L162" s="156">
        <f t="shared" si="16"/>
        <v>18000</v>
      </c>
      <c r="M162" s="148">
        <f t="shared" si="17"/>
        <v>1819103</v>
      </c>
    </row>
    <row r="163" spans="1:13" x14ac:dyDescent="0.25">
      <c r="A163" s="195">
        <v>162</v>
      </c>
      <c r="B163" s="201">
        <v>2106</v>
      </c>
      <c r="C163" s="201">
        <v>21</v>
      </c>
      <c r="D163" s="198" t="s">
        <v>12</v>
      </c>
      <c r="E163" s="198">
        <v>537.12</v>
      </c>
      <c r="F163" s="200">
        <v>177</v>
      </c>
      <c r="G163" s="198">
        <f t="shared" si="12"/>
        <v>714.12</v>
      </c>
      <c r="H163" s="197">
        <f t="shared" si="13"/>
        <v>785.53200000000004</v>
      </c>
      <c r="I163" s="145">
        <f>I162</f>
        <v>13050</v>
      </c>
      <c r="J163" s="146">
        <f t="shared" si="14"/>
        <v>9319266</v>
      </c>
      <c r="K163" s="147">
        <f t="shared" si="15"/>
        <v>9785229</v>
      </c>
      <c r="L163" s="156">
        <f t="shared" si="16"/>
        <v>20500</v>
      </c>
      <c r="M163" s="148">
        <f t="shared" si="17"/>
        <v>2042383.2000000002</v>
      </c>
    </row>
    <row r="164" spans="1:13" x14ac:dyDescent="0.25">
      <c r="A164" s="195">
        <v>163</v>
      </c>
      <c r="B164" s="201">
        <v>2107</v>
      </c>
      <c r="C164" s="201">
        <v>21</v>
      </c>
      <c r="D164" s="198" t="s">
        <v>14</v>
      </c>
      <c r="E164" s="198">
        <v>486.96</v>
      </c>
      <c r="F164" s="200">
        <v>161</v>
      </c>
      <c r="G164" s="198">
        <f t="shared" si="12"/>
        <v>647.96</v>
      </c>
      <c r="H164" s="197">
        <f t="shared" si="13"/>
        <v>712.75600000000009</v>
      </c>
      <c r="I164" s="145">
        <f>I163</f>
        <v>13050</v>
      </c>
      <c r="J164" s="146">
        <f t="shared" si="14"/>
        <v>8455878</v>
      </c>
      <c r="K164" s="147">
        <f t="shared" si="15"/>
        <v>8878672</v>
      </c>
      <c r="L164" s="156">
        <f t="shared" si="16"/>
        <v>18500</v>
      </c>
      <c r="M164" s="148">
        <f t="shared" si="17"/>
        <v>1853165.6000000003</v>
      </c>
    </row>
    <row r="165" spans="1:13" x14ac:dyDescent="0.25">
      <c r="A165" s="195">
        <v>164</v>
      </c>
      <c r="B165" s="201">
        <v>2108</v>
      </c>
      <c r="C165" s="201">
        <v>21</v>
      </c>
      <c r="D165" s="198" t="s">
        <v>14</v>
      </c>
      <c r="E165" s="198">
        <v>486.96</v>
      </c>
      <c r="F165" s="200">
        <v>161</v>
      </c>
      <c r="G165" s="198">
        <f t="shared" si="12"/>
        <v>647.96</v>
      </c>
      <c r="H165" s="197">
        <f t="shared" si="13"/>
        <v>712.75600000000009</v>
      </c>
      <c r="I165" s="145">
        <f>I164</f>
        <v>13050</v>
      </c>
      <c r="J165" s="146">
        <f t="shared" si="14"/>
        <v>8455878</v>
      </c>
      <c r="K165" s="147">
        <f t="shared" si="15"/>
        <v>8878672</v>
      </c>
      <c r="L165" s="156">
        <f t="shared" si="16"/>
        <v>18500</v>
      </c>
      <c r="M165" s="148">
        <f t="shared" si="17"/>
        <v>1853165.6000000003</v>
      </c>
    </row>
    <row r="166" spans="1:13" x14ac:dyDescent="0.25">
      <c r="A166" s="195">
        <v>165</v>
      </c>
      <c r="B166" s="201">
        <v>2201</v>
      </c>
      <c r="C166" s="201">
        <v>22</v>
      </c>
      <c r="D166" s="198" t="s">
        <v>35</v>
      </c>
      <c r="E166" s="198">
        <v>311.73</v>
      </c>
      <c r="F166" s="199">
        <v>113</v>
      </c>
      <c r="G166" s="198">
        <f t="shared" si="12"/>
        <v>424.73</v>
      </c>
      <c r="H166" s="197">
        <f t="shared" si="13"/>
        <v>467.20300000000003</v>
      </c>
      <c r="I166" s="145">
        <f>I165</f>
        <v>13050</v>
      </c>
      <c r="J166" s="146">
        <f t="shared" si="14"/>
        <v>5542726.5</v>
      </c>
      <c r="K166" s="147">
        <f t="shared" si="15"/>
        <v>5819863</v>
      </c>
      <c r="L166" s="156">
        <f t="shared" si="16"/>
        <v>12000</v>
      </c>
      <c r="M166" s="148">
        <f t="shared" si="17"/>
        <v>1214727.8</v>
      </c>
    </row>
    <row r="167" spans="1:13" x14ac:dyDescent="0.25">
      <c r="A167" s="195">
        <v>166</v>
      </c>
      <c r="B167" s="201">
        <v>2202</v>
      </c>
      <c r="C167" s="201">
        <v>22</v>
      </c>
      <c r="D167" s="98" t="s">
        <v>14</v>
      </c>
      <c r="E167" s="198">
        <v>468.23</v>
      </c>
      <c r="F167" s="200">
        <v>154</v>
      </c>
      <c r="G167" s="198">
        <f t="shared" si="12"/>
        <v>622.23</v>
      </c>
      <c r="H167" s="197">
        <f t="shared" si="13"/>
        <v>684.45300000000009</v>
      </c>
      <c r="I167" s="145">
        <f>I166</f>
        <v>13050</v>
      </c>
      <c r="J167" s="146">
        <f t="shared" si="14"/>
        <v>8120101.5</v>
      </c>
      <c r="K167" s="147">
        <f t="shared" si="15"/>
        <v>8526107</v>
      </c>
      <c r="L167" s="156">
        <f t="shared" si="16"/>
        <v>18000</v>
      </c>
      <c r="M167" s="148">
        <f t="shared" si="17"/>
        <v>1779577.8000000003</v>
      </c>
    </row>
    <row r="168" spans="1:13" x14ac:dyDescent="0.25">
      <c r="A168" s="195">
        <v>167</v>
      </c>
      <c r="B168" s="201">
        <v>2203</v>
      </c>
      <c r="C168" s="201">
        <v>22</v>
      </c>
      <c r="D168" s="98" t="s">
        <v>14</v>
      </c>
      <c r="E168" s="198">
        <v>468.23</v>
      </c>
      <c r="F168" s="200">
        <v>154</v>
      </c>
      <c r="G168" s="198">
        <f t="shared" si="12"/>
        <v>622.23</v>
      </c>
      <c r="H168" s="197">
        <f t="shared" si="13"/>
        <v>684.45300000000009</v>
      </c>
      <c r="I168" s="145">
        <f>I167</f>
        <v>13050</v>
      </c>
      <c r="J168" s="146">
        <f t="shared" si="14"/>
        <v>8120101.5</v>
      </c>
      <c r="K168" s="147">
        <f t="shared" si="15"/>
        <v>8526107</v>
      </c>
      <c r="L168" s="156">
        <f t="shared" si="16"/>
        <v>18000</v>
      </c>
      <c r="M168" s="148">
        <f t="shared" si="17"/>
        <v>1779577.8000000003</v>
      </c>
    </row>
    <row r="169" spans="1:13" x14ac:dyDescent="0.25">
      <c r="A169" s="195">
        <v>168</v>
      </c>
      <c r="B169" s="201">
        <v>2204</v>
      </c>
      <c r="C169" s="201">
        <v>22</v>
      </c>
      <c r="D169" s="198" t="s">
        <v>35</v>
      </c>
      <c r="E169" s="198">
        <v>311.73</v>
      </c>
      <c r="F169" s="200">
        <v>113</v>
      </c>
      <c r="G169" s="198">
        <f t="shared" si="12"/>
        <v>424.73</v>
      </c>
      <c r="H169" s="197">
        <f t="shared" si="13"/>
        <v>467.20300000000003</v>
      </c>
      <c r="I169" s="145">
        <f>I168</f>
        <v>13050</v>
      </c>
      <c r="J169" s="146">
        <f t="shared" si="14"/>
        <v>5542726.5</v>
      </c>
      <c r="K169" s="147">
        <f t="shared" si="15"/>
        <v>5819863</v>
      </c>
      <c r="L169" s="156">
        <f t="shared" si="16"/>
        <v>12000</v>
      </c>
      <c r="M169" s="148">
        <f t="shared" si="17"/>
        <v>1214727.8</v>
      </c>
    </row>
    <row r="170" spans="1:13" x14ac:dyDescent="0.25">
      <c r="A170" s="195">
        <v>169</v>
      </c>
      <c r="B170" s="201">
        <v>2205</v>
      </c>
      <c r="C170" s="201">
        <v>22</v>
      </c>
      <c r="D170" s="198" t="s">
        <v>14</v>
      </c>
      <c r="E170" s="198">
        <v>474.05</v>
      </c>
      <c r="F170" s="200">
        <v>162</v>
      </c>
      <c r="G170" s="198">
        <f t="shared" si="12"/>
        <v>636.04999999999995</v>
      </c>
      <c r="H170" s="197">
        <f t="shared" si="13"/>
        <v>699.65499999999997</v>
      </c>
      <c r="I170" s="145">
        <f>I169</f>
        <v>13050</v>
      </c>
      <c r="J170" s="146">
        <f t="shared" si="14"/>
        <v>8300452.4999999991</v>
      </c>
      <c r="K170" s="147">
        <f t="shared" si="15"/>
        <v>8715475</v>
      </c>
      <c r="L170" s="156">
        <f t="shared" si="16"/>
        <v>18000</v>
      </c>
      <c r="M170" s="148">
        <f t="shared" si="17"/>
        <v>1819103</v>
      </c>
    </row>
    <row r="171" spans="1:13" x14ac:dyDescent="0.25">
      <c r="A171" s="195">
        <v>170</v>
      </c>
      <c r="B171" s="201">
        <v>2206</v>
      </c>
      <c r="C171" s="201">
        <v>22</v>
      </c>
      <c r="D171" s="198" t="s">
        <v>12</v>
      </c>
      <c r="E171" s="198">
        <v>537.12</v>
      </c>
      <c r="F171" s="200">
        <v>177</v>
      </c>
      <c r="G171" s="198">
        <f t="shared" si="12"/>
        <v>714.12</v>
      </c>
      <c r="H171" s="197">
        <f t="shared" si="13"/>
        <v>785.53200000000004</v>
      </c>
      <c r="I171" s="145">
        <f>I170</f>
        <v>13050</v>
      </c>
      <c r="J171" s="146">
        <f t="shared" si="14"/>
        <v>9319266</v>
      </c>
      <c r="K171" s="147">
        <f t="shared" si="15"/>
        <v>9785229</v>
      </c>
      <c r="L171" s="156">
        <f t="shared" si="16"/>
        <v>20500</v>
      </c>
      <c r="M171" s="148">
        <f t="shared" si="17"/>
        <v>2042383.2000000002</v>
      </c>
    </row>
    <row r="172" spans="1:13" x14ac:dyDescent="0.25">
      <c r="A172" s="195">
        <v>171</v>
      </c>
      <c r="B172" s="201">
        <v>2207</v>
      </c>
      <c r="C172" s="201">
        <v>22</v>
      </c>
      <c r="D172" s="198" t="s">
        <v>14</v>
      </c>
      <c r="E172" s="198">
        <v>486.96</v>
      </c>
      <c r="F172" s="200">
        <v>161</v>
      </c>
      <c r="G172" s="198">
        <f t="shared" si="12"/>
        <v>647.96</v>
      </c>
      <c r="H172" s="197">
        <f t="shared" si="13"/>
        <v>712.75600000000009</v>
      </c>
      <c r="I172" s="145">
        <f>I171</f>
        <v>13050</v>
      </c>
      <c r="J172" s="146">
        <f t="shared" si="14"/>
        <v>8455878</v>
      </c>
      <c r="K172" s="147">
        <f t="shared" si="15"/>
        <v>8878672</v>
      </c>
      <c r="L172" s="156">
        <f t="shared" si="16"/>
        <v>18500</v>
      </c>
      <c r="M172" s="148">
        <f t="shared" si="17"/>
        <v>1853165.6000000003</v>
      </c>
    </row>
    <row r="173" spans="1:13" x14ac:dyDescent="0.25">
      <c r="A173" s="195">
        <v>172</v>
      </c>
      <c r="B173" s="201">
        <v>2208</v>
      </c>
      <c r="C173" s="201">
        <v>22</v>
      </c>
      <c r="D173" s="198" t="s">
        <v>14</v>
      </c>
      <c r="E173" s="198">
        <v>486.96</v>
      </c>
      <c r="F173" s="200">
        <v>161</v>
      </c>
      <c r="G173" s="198">
        <f t="shared" si="12"/>
        <v>647.96</v>
      </c>
      <c r="H173" s="197">
        <f t="shared" si="13"/>
        <v>712.75600000000009</v>
      </c>
      <c r="I173" s="145">
        <f>I172</f>
        <v>13050</v>
      </c>
      <c r="J173" s="146">
        <f t="shared" si="14"/>
        <v>8455878</v>
      </c>
      <c r="K173" s="147">
        <f t="shared" si="15"/>
        <v>8878672</v>
      </c>
      <c r="L173" s="156">
        <f t="shared" si="16"/>
        <v>18500</v>
      </c>
      <c r="M173" s="148">
        <f t="shared" si="17"/>
        <v>1853165.6000000003</v>
      </c>
    </row>
    <row r="174" spans="1:13" x14ac:dyDescent="0.25">
      <c r="A174" s="195">
        <v>173</v>
      </c>
      <c r="B174" s="201">
        <v>2301</v>
      </c>
      <c r="C174" s="201">
        <v>23</v>
      </c>
      <c r="D174" s="198" t="s">
        <v>35</v>
      </c>
      <c r="E174" s="198">
        <v>311.73</v>
      </c>
      <c r="F174" s="199">
        <v>113</v>
      </c>
      <c r="G174" s="198">
        <f t="shared" si="12"/>
        <v>424.73</v>
      </c>
      <c r="H174" s="197">
        <f t="shared" si="13"/>
        <v>467.20300000000003</v>
      </c>
      <c r="I174" s="145">
        <f>I173</f>
        <v>13050</v>
      </c>
      <c r="J174" s="146">
        <f t="shared" si="14"/>
        <v>5542726.5</v>
      </c>
      <c r="K174" s="147">
        <f t="shared" si="15"/>
        <v>5819863</v>
      </c>
      <c r="L174" s="156">
        <f t="shared" si="16"/>
        <v>12000</v>
      </c>
      <c r="M174" s="148">
        <f t="shared" si="17"/>
        <v>1214727.8</v>
      </c>
    </row>
    <row r="175" spans="1:13" x14ac:dyDescent="0.25">
      <c r="A175" s="195">
        <v>174</v>
      </c>
      <c r="B175" s="201">
        <v>2302</v>
      </c>
      <c r="C175" s="201">
        <v>23</v>
      </c>
      <c r="D175" s="98" t="s">
        <v>14</v>
      </c>
      <c r="E175" s="198">
        <v>468.23</v>
      </c>
      <c r="F175" s="200">
        <v>154</v>
      </c>
      <c r="G175" s="198">
        <f t="shared" si="12"/>
        <v>622.23</v>
      </c>
      <c r="H175" s="197">
        <f t="shared" si="13"/>
        <v>684.45300000000009</v>
      </c>
      <c r="I175" s="145">
        <f>I174</f>
        <v>13050</v>
      </c>
      <c r="J175" s="146">
        <f t="shared" si="14"/>
        <v>8120101.5</v>
      </c>
      <c r="K175" s="147">
        <f t="shared" si="15"/>
        <v>8526107</v>
      </c>
      <c r="L175" s="156">
        <f t="shared" si="16"/>
        <v>18000</v>
      </c>
      <c r="M175" s="148">
        <f t="shared" si="17"/>
        <v>1779577.8000000003</v>
      </c>
    </row>
    <row r="176" spans="1:13" x14ac:dyDescent="0.25">
      <c r="A176" s="195">
        <v>175</v>
      </c>
      <c r="B176" s="201">
        <v>2303</v>
      </c>
      <c r="C176" s="201">
        <v>23</v>
      </c>
      <c r="D176" s="98" t="s">
        <v>14</v>
      </c>
      <c r="E176" s="198">
        <v>468.23</v>
      </c>
      <c r="F176" s="200">
        <v>154</v>
      </c>
      <c r="G176" s="198">
        <f t="shared" si="12"/>
        <v>622.23</v>
      </c>
      <c r="H176" s="197">
        <f t="shared" si="13"/>
        <v>684.45300000000009</v>
      </c>
      <c r="I176" s="145">
        <f>I175</f>
        <v>13050</v>
      </c>
      <c r="J176" s="146">
        <f t="shared" si="14"/>
        <v>8120101.5</v>
      </c>
      <c r="K176" s="147">
        <f t="shared" si="15"/>
        <v>8526107</v>
      </c>
      <c r="L176" s="156">
        <f t="shared" si="16"/>
        <v>18000</v>
      </c>
      <c r="M176" s="148">
        <f t="shared" si="17"/>
        <v>1779577.8000000003</v>
      </c>
    </row>
    <row r="177" spans="1:13" x14ac:dyDescent="0.25">
      <c r="A177" s="195">
        <v>176</v>
      </c>
      <c r="B177" s="201">
        <v>2304</v>
      </c>
      <c r="C177" s="201">
        <v>23</v>
      </c>
      <c r="D177" s="198" t="s">
        <v>35</v>
      </c>
      <c r="E177" s="198">
        <v>311.73</v>
      </c>
      <c r="F177" s="200">
        <v>113</v>
      </c>
      <c r="G177" s="198">
        <f t="shared" si="12"/>
        <v>424.73</v>
      </c>
      <c r="H177" s="197">
        <f t="shared" si="13"/>
        <v>467.20300000000003</v>
      </c>
      <c r="I177" s="145">
        <f>I176</f>
        <v>13050</v>
      </c>
      <c r="J177" s="146">
        <f t="shared" si="14"/>
        <v>5542726.5</v>
      </c>
      <c r="K177" s="147">
        <f t="shared" si="15"/>
        <v>5819863</v>
      </c>
      <c r="L177" s="156">
        <f t="shared" si="16"/>
        <v>12000</v>
      </c>
      <c r="M177" s="148">
        <f t="shared" si="17"/>
        <v>1214727.8</v>
      </c>
    </row>
    <row r="178" spans="1:13" x14ac:dyDescent="0.25">
      <c r="A178" s="195">
        <v>177</v>
      </c>
      <c r="B178" s="201">
        <v>2305</v>
      </c>
      <c r="C178" s="201">
        <v>23</v>
      </c>
      <c r="D178" s="198" t="s">
        <v>14</v>
      </c>
      <c r="E178" s="198">
        <v>474.05</v>
      </c>
      <c r="F178" s="200">
        <v>162</v>
      </c>
      <c r="G178" s="198">
        <f t="shared" si="12"/>
        <v>636.04999999999995</v>
      </c>
      <c r="H178" s="197">
        <f t="shared" si="13"/>
        <v>699.65499999999997</v>
      </c>
      <c r="I178" s="145">
        <f>I177</f>
        <v>13050</v>
      </c>
      <c r="J178" s="146">
        <f t="shared" si="14"/>
        <v>8300452.4999999991</v>
      </c>
      <c r="K178" s="147">
        <f t="shared" si="15"/>
        <v>8715475</v>
      </c>
      <c r="L178" s="156">
        <f t="shared" si="16"/>
        <v>18000</v>
      </c>
      <c r="M178" s="148">
        <f t="shared" si="17"/>
        <v>1819103</v>
      </c>
    </row>
    <row r="179" spans="1:13" x14ac:dyDescent="0.25">
      <c r="A179" s="195">
        <v>178</v>
      </c>
      <c r="B179" s="201">
        <v>2306</v>
      </c>
      <c r="C179" s="201">
        <v>23</v>
      </c>
      <c r="D179" s="198" t="s">
        <v>12</v>
      </c>
      <c r="E179" s="198">
        <v>537.12</v>
      </c>
      <c r="F179" s="200">
        <v>177</v>
      </c>
      <c r="G179" s="198">
        <f t="shared" si="12"/>
        <v>714.12</v>
      </c>
      <c r="H179" s="197">
        <f t="shared" si="13"/>
        <v>785.53200000000004</v>
      </c>
      <c r="I179" s="145">
        <f>I178</f>
        <v>13050</v>
      </c>
      <c r="J179" s="146">
        <f t="shared" si="14"/>
        <v>9319266</v>
      </c>
      <c r="K179" s="147">
        <f t="shared" si="15"/>
        <v>9785229</v>
      </c>
      <c r="L179" s="156">
        <f t="shared" si="16"/>
        <v>20500</v>
      </c>
      <c r="M179" s="148">
        <f t="shared" si="17"/>
        <v>2042383.2000000002</v>
      </c>
    </row>
    <row r="180" spans="1:13" x14ac:dyDescent="0.25">
      <c r="A180" s="195">
        <v>179</v>
      </c>
      <c r="B180" s="201">
        <v>2307</v>
      </c>
      <c r="C180" s="201">
        <v>23</v>
      </c>
      <c r="D180" s="198" t="s">
        <v>14</v>
      </c>
      <c r="E180" s="198">
        <v>486.96</v>
      </c>
      <c r="F180" s="200">
        <v>161</v>
      </c>
      <c r="G180" s="198">
        <f t="shared" si="12"/>
        <v>647.96</v>
      </c>
      <c r="H180" s="197">
        <f t="shared" si="13"/>
        <v>712.75600000000009</v>
      </c>
      <c r="I180" s="145">
        <f>I179</f>
        <v>13050</v>
      </c>
      <c r="J180" s="146">
        <f t="shared" si="14"/>
        <v>8455878</v>
      </c>
      <c r="K180" s="147">
        <f t="shared" si="15"/>
        <v>8878672</v>
      </c>
      <c r="L180" s="156">
        <f t="shared" si="16"/>
        <v>18500</v>
      </c>
      <c r="M180" s="148">
        <f t="shared" si="17"/>
        <v>1853165.6000000003</v>
      </c>
    </row>
    <row r="181" spans="1:13" x14ac:dyDescent="0.25">
      <c r="A181" s="195">
        <v>180</v>
      </c>
      <c r="B181" s="201">
        <v>2308</v>
      </c>
      <c r="C181" s="201">
        <v>23</v>
      </c>
      <c r="D181" s="198" t="s">
        <v>14</v>
      </c>
      <c r="E181" s="198">
        <v>486.96</v>
      </c>
      <c r="F181" s="200">
        <v>161</v>
      </c>
      <c r="G181" s="198">
        <f t="shared" si="12"/>
        <v>647.96</v>
      </c>
      <c r="H181" s="197">
        <f t="shared" si="13"/>
        <v>712.75600000000009</v>
      </c>
      <c r="I181" s="145">
        <f>I180</f>
        <v>13050</v>
      </c>
      <c r="J181" s="146">
        <f t="shared" si="14"/>
        <v>8455878</v>
      </c>
      <c r="K181" s="147">
        <f t="shared" si="15"/>
        <v>8878672</v>
      </c>
      <c r="L181" s="156">
        <f t="shared" si="16"/>
        <v>18500</v>
      </c>
      <c r="M181" s="148">
        <f t="shared" si="17"/>
        <v>1853165.6000000003</v>
      </c>
    </row>
    <row r="182" spans="1:13" x14ac:dyDescent="0.25">
      <c r="A182" s="195">
        <v>181</v>
      </c>
      <c r="B182" s="201">
        <v>2401</v>
      </c>
      <c r="C182" s="201">
        <v>24</v>
      </c>
      <c r="D182" s="198" t="s">
        <v>35</v>
      </c>
      <c r="E182" s="198">
        <v>311.73</v>
      </c>
      <c r="F182" s="199">
        <v>113</v>
      </c>
      <c r="G182" s="198">
        <f t="shared" si="12"/>
        <v>424.73</v>
      </c>
      <c r="H182" s="197">
        <f t="shared" si="13"/>
        <v>467.20300000000003</v>
      </c>
      <c r="I182" s="145">
        <f>I181</f>
        <v>13050</v>
      </c>
      <c r="J182" s="146">
        <f t="shared" si="14"/>
        <v>5542726.5</v>
      </c>
      <c r="K182" s="147">
        <f t="shared" si="15"/>
        <v>5819863</v>
      </c>
      <c r="L182" s="156">
        <f t="shared" si="16"/>
        <v>12000</v>
      </c>
      <c r="M182" s="148">
        <f t="shared" si="17"/>
        <v>1214727.8</v>
      </c>
    </row>
    <row r="183" spans="1:13" x14ac:dyDescent="0.25">
      <c r="A183" s="195">
        <v>182</v>
      </c>
      <c r="B183" s="201">
        <v>2402</v>
      </c>
      <c r="C183" s="201">
        <v>24</v>
      </c>
      <c r="D183" s="98" t="s">
        <v>14</v>
      </c>
      <c r="E183" s="198">
        <v>468.23</v>
      </c>
      <c r="F183" s="200">
        <v>154</v>
      </c>
      <c r="G183" s="198">
        <f t="shared" si="12"/>
        <v>622.23</v>
      </c>
      <c r="H183" s="197">
        <f t="shared" si="13"/>
        <v>684.45300000000009</v>
      </c>
      <c r="I183" s="145">
        <f>I182</f>
        <v>13050</v>
      </c>
      <c r="J183" s="146">
        <f t="shared" si="14"/>
        <v>8120101.5</v>
      </c>
      <c r="K183" s="147">
        <f t="shared" si="15"/>
        <v>8526107</v>
      </c>
      <c r="L183" s="156">
        <f t="shared" si="16"/>
        <v>18000</v>
      </c>
      <c r="M183" s="148">
        <f t="shared" si="17"/>
        <v>1779577.8000000003</v>
      </c>
    </row>
    <row r="184" spans="1:13" x14ac:dyDescent="0.25">
      <c r="A184" s="195">
        <v>183</v>
      </c>
      <c r="B184" s="201">
        <v>2403</v>
      </c>
      <c r="C184" s="201">
        <v>24</v>
      </c>
      <c r="D184" s="98" t="s">
        <v>14</v>
      </c>
      <c r="E184" s="198">
        <v>468.23</v>
      </c>
      <c r="F184" s="200">
        <v>154</v>
      </c>
      <c r="G184" s="198">
        <f t="shared" si="12"/>
        <v>622.23</v>
      </c>
      <c r="H184" s="197">
        <f t="shared" si="13"/>
        <v>684.45300000000009</v>
      </c>
      <c r="I184" s="145">
        <f>I183</f>
        <v>13050</v>
      </c>
      <c r="J184" s="146">
        <f t="shared" si="14"/>
        <v>8120101.5</v>
      </c>
      <c r="K184" s="147">
        <f t="shared" si="15"/>
        <v>8526107</v>
      </c>
      <c r="L184" s="156">
        <f t="shared" si="16"/>
        <v>18000</v>
      </c>
      <c r="M184" s="148">
        <f t="shared" si="17"/>
        <v>1779577.8000000003</v>
      </c>
    </row>
    <row r="185" spans="1:13" x14ac:dyDescent="0.25">
      <c r="A185" s="195">
        <v>184</v>
      </c>
      <c r="B185" s="201">
        <v>2404</v>
      </c>
      <c r="C185" s="201">
        <v>24</v>
      </c>
      <c r="D185" s="198" t="s">
        <v>35</v>
      </c>
      <c r="E185" s="198">
        <v>311.73</v>
      </c>
      <c r="F185" s="200">
        <v>113</v>
      </c>
      <c r="G185" s="198">
        <f t="shared" si="12"/>
        <v>424.73</v>
      </c>
      <c r="H185" s="197">
        <f t="shared" si="13"/>
        <v>467.20300000000003</v>
      </c>
      <c r="I185" s="145">
        <f>I184</f>
        <v>13050</v>
      </c>
      <c r="J185" s="146">
        <f t="shared" si="14"/>
        <v>5542726.5</v>
      </c>
      <c r="K185" s="147">
        <f t="shared" si="15"/>
        <v>5819863</v>
      </c>
      <c r="L185" s="156">
        <f t="shared" si="16"/>
        <v>12000</v>
      </c>
      <c r="M185" s="148">
        <f t="shared" si="17"/>
        <v>1214727.8</v>
      </c>
    </row>
    <row r="186" spans="1:13" x14ac:dyDescent="0.25">
      <c r="A186" s="195">
        <v>185</v>
      </c>
      <c r="B186" s="201">
        <v>2405</v>
      </c>
      <c r="C186" s="201">
        <v>24</v>
      </c>
      <c r="D186" s="198" t="s">
        <v>14</v>
      </c>
      <c r="E186" s="198">
        <v>474.05</v>
      </c>
      <c r="F186" s="200">
        <v>162</v>
      </c>
      <c r="G186" s="198">
        <f t="shared" si="12"/>
        <v>636.04999999999995</v>
      </c>
      <c r="H186" s="197">
        <f t="shared" si="13"/>
        <v>699.65499999999997</v>
      </c>
      <c r="I186" s="145">
        <f>I185</f>
        <v>13050</v>
      </c>
      <c r="J186" s="146">
        <f t="shared" si="14"/>
        <v>8300452.4999999991</v>
      </c>
      <c r="K186" s="147">
        <f t="shared" si="15"/>
        <v>8715475</v>
      </c>
      <c r="L186" s="156">
        <f t="shared" si="16"/>
        <v>18000</v>
      </c>
      <c r="M186" s="148">
        <f t="shared" si="17"/>
        <v>1819103</v>
      </c>
    </row>
    <row r="187" spans="1:13" x14ac:dyDescent="0.25">
      <c r="A187" s="195">
        <v>186</v>
      </c>
      <c r="B187" s="201">
        <v>2406</v>
      </c>
      <c r="C187" s="201">
        <v>24</v>
      </c>
      <c r="D187" s="198" t="s">
        <v>12</v>
      </c>
      <c r="E187" s="198">
        <v>537.12</v>
      </c>
      <c r="F187" s="200">
        <v>177</v>
      </c>
      <c r="G187" s="198">
        <f t="shared" si="12"/>
        <v>714.12</v>
      </c>
      <c r="H187" s="197">
        <f t="shared" si="13"/>
        <v>785.53200000000004</v>
      </c>
      <c r="I187" s="145">
        <f>I186</f>
        <v>13050</v>
      </c>
      <c r="J187" s="146">
        <f t="shared" si="14"/>
        <v>9319266</v>
      </c>
      <c r="K187" s="147">
        <f t="shared" si="15"/>
        <v>9785229</v>
      </c>
      <c r="L187" s="156">
        <f t="shared" si="16"/>
        <v>20500</v>
      </c>
      <c r="M187" s="148">
        <f t="shared" si="17"/>
        <v>2042383.2000000002</v>
      </c>
    </row>
    <row r="188" spans="1:13" x14ac:dyDescent="0.25">
      <c r="A188" s="195">
        <v>187</v>
      </c>
      <c r="B188" s="201">
        <v>2407</v>
      </c>
      <c r="C188" s="201">
        <v>24</v>
      </c>
      <c r="D188" s="198" t="s">
        <v>14</v>
      </c>
      <c r="E188" s="198">
        <v>486.96</v>
      </c>
      <c r="F188" s="200">
        <v>161</v>
      </c>
      <c r="G188" s="198">
        <f t="shared" si="12"/>
        <v>647.96</v>
      </c>
      <c r="H188" s="197">
        <f t="shared" si="13"/>
        <v>712.75600000000009</v>
      </c>
      <c r="I188" s="145">
        <f>I187</f>
        <v>13050</v>
      </c>
      <c r="J188" s="146">
        <f t="shared" si="14"/>
        <v>8455878</v>
      </c>
      <c r="K188" s="147">
        <f t="shared" si="15"/>
        <v>8878672</v>
      </c>
      <c r="L188" s="156">
        <f t="shared" si="16"/>
        <v>18500</v>
      </c>
      <c r="M188" s="148">
        <f t="shared" si="17"/>
        <v>1853165.6000000003</v>
      </c>
    </row>
    <row r="189" spans="1:13" x14ac:dyDescent="0.25">
      <c r="A189" s="195">
        <v>188</v>
      </c>
      <c r="B189" s="201">
        <v>2408</v>
      </c>
      <c r="C189" s="201">
        <v>24</v>
      </c>
      <c r="D189" s="198" t="s">
        <v>14</v>
      </c>
      <c r="E189" s="198">
        <v>486.96</v>
      </c>
      <c r="F189" s="200">
        <v>161</v>
      </c>
      <c r="G189" s="198">
        <f t="shared" si="12"/>
        <v>647.96</v>
      </c>
      <c r="H189" s="197">
        <f t="shared" si="13"/>
        <v>712.75600000000009</v>
      </c>
      <c r="I189" s="145">
        <f>I188</f>
        <v>13050</v>
      </c>
      <c r="J189" s="146">
        <f t="shared" si="14"/>
        <v>8455878</v>
      </c>
      <c r="K189" s="147">
        <f t="shared" si="15"/>
        <v>8878672</v>
      </c>
      <c r="L189" s="156">
        <f t="shared" si="16"/>
        <v>18500</v>
      </c>
      <c r="M189" s="148">
        <f t="shared" si="17"/>
        <v>1853165.6000000003</v>
      </c>
    </row>
    <row r="190" spans="1:13" x14ac:dyDescent="0.25">
      <c r="A190" s="195">
        <v>189</v>
      </c>
      <c r="B190" s="201">
        <v>2501</v>
      </c>
      <c r="C190" s="201">
        <v>25</v>
      </c>
      <c r="D190" s="198" t="s">
        <v>35</v>
      </c>
      <c r="E190" s="198">
        <v>311.73</v>
      </c>
      <c r="F190" s="199">
        <v>113</v>
      </c>
      <c r="G190" s="198">
        <f t="shared" si="12"/>
        <v>424.73</v>
      </c>
      <c r="H190" s="197">
        <f t="shared" si="13"/>
        <v>467.20300000000003</v>
      </c>
      <c r="I190" s="145">
        <f>I189+250</f>
        <v>13300</v>
      </c>
      <c r="J190" s="146">
        <f t="shared" si="14"/>
        <v>5648909</v>
      </c>
      <c r="K190" s="147">
        <f t="shared" si="15"/>
        <v>5931354</v>
      </c>
      <c r="L190" s="156">
        <f t="shared" si="16"/>
        <v>12500</v>
      </c>
      <c r="M190" s="148">
        <f t="shared" si="17"/>
        <v>1214727.8</v>
      </c>
    </row>
    <row r="191" spans="1:13" x14ac:dyDescent="0.25">
      <c r="A191" s="195">
        <v>190</v>
      </c>
      <c r="B191" s="201">
        <v>2502</v>
      </c>
      <c r="C191" s="201">
        <v>25</v>
      </c>
      <c r="D191" s="98" t="s">
        <v>14</v>
      </c>
      <c r="E191" s="198">
        <v>468.23</v>
      </c>
      <c r="F191" s="200">
        <v>154</v>
      </c>
      <c r="G191" s="198">
        <f t="shared" si="12"/>
        <v>622.23</v>
      </c>
      <c r="H191" s="197">
        <f t="shared" si="13"/>
        <v>684.45300000000009</v>
      </c>
      <c r="I191" s="145">
        <f>I190</f>
        <v>13300</v>
      </c>
      <c r="J191" s="146">
        <f t="shared" si="14"/>
        <v>8275659</v>
      </c>
      <c r="K191" s="147">
        <f t="shared" si="15"/>
        <v>8689442</v>
      </c>
      <c r="L191" s="156">
        <f t="shared" si="16"/>
        <v>18000</v>
      </c>
      <c r="M191" s="148">
        <f t="shared" si="17"/>
        <v>1779577.8000000003</v>
      </c>
    </row>
    <row r="192" spans="1:13" x14ac:dyDescent="0.25">
      <c r="A192" s="195">
        <v>191</v>
      </c>
      <c r="B192" s="201">
        <v>2503</v>
      </c>
      <c r="C192" s="201">
        <v>25</v>
      </c>
      <c r="D192" s="98" t="s">
        <v>14</v>
      </c>
      <c r="E192" s="198">
        <v>468.23</v>
      </c>
      <c r="F192" s="200">
        <v>154</v>
      </c>
      <c r="G192" s="198">
        <f t="shared" si="12"/>
        <v>622.23</v>
      </c>
      <c r="H192" s="197">
        <f t="shared" si="13"/>
        <v>684.45300000000009</v>
      </c>
      <c r="I192" s="145">
        <f>I191</f>
        <v>13300</v>
      </c>
      <c r="J192" s="146">
        <f t="shared" si="14"/>
        <v>8275659</v>
      </c>
      <c r="K192" s="147">
        <f t="shared" si="15"/>
        <v>8689442</v>
      </c>
      <c r="L192" s="156">
        <f t="shared" si="16"/>
        <v>18000</v>
      </c>
      <c r="M192" s="148">
        <f t="shared" si="17"/>
        <v>1779577.8000000003</v>
      </c>
    </row>
    <row r="193" spans="1:13" x14ac:dyDescent="0.25">
      <c r="A193" s="195">
        <v>192</v>
      </c>
      <c r="B193" s="201">
        <v>2504</v>
      </c>
      <c r="C193" s="201">
        <v>25</v>
      </c>
      <c r="D193" s="198" t="s">
        <v>35</v>
      </c>
      <c r="E193" s="198">
        <v>311.73</v>
      </c>
      <c r="F193" s="200">
        <v>113</v>
      </c>
      <c r="G193" s="198">
        <f t="shared" si="12"/>
        <v>424.73</v>
      </c>
      <c r="H193" s="197">
        <f t="shared" si="13"/>
        <v>467.20300000000003</v>
      </c>
      <c r="I193" s="145">
        <f>I192</f>
        <v>13300</v>
      </c>
      <c r="J193" s="146">
        <f t="shared" si="14"/>
        <v>5648909</v>
      </c>
      <c r="K193" s="147">
        <f t="shared" si="15"/>
        <v>5931354</v>
      </c>
      <c r="L193" s="156">
        <f t="shared" si="16"/>
        <v>12500</v>
      </c>
      <c r="M193" s="148">
        <f t="shared" si="17"/>
        <v>1214727.8</v>
      </c>
    </row>
    <row r="194" spans="1:13" x14ac:dyDescent="0.25">
      <c r="A194" s="195">
        <v>193</v>
      </c>
      <c r="B194" s="201">
        <v>2505</v>
      </c>
      <c r="C194" s="201">
        <v>25</v>
      </c>
      <c r="D194" s="198" t="s">
        <v>14</v>
      </c>
      <c r="E194" s="198">
        <v>474.05</v>
      </c>
      <c r="F194" s="200">
        <v>162</v>
      </c>
      <c r="G194" s="198">
        <f t="shared" si="12"/>
        <v>636.04999999999995</v>
      </c>
      <c r="H194" s="197">
        <f t="shared" si="13"/>
        <v>699.65499999999997</v>
      </c>
      <c r="I194" s="145">
        <f>I193</f>
        <v>13300</v>
      </c>
      <c r="J194" s="146">
        <f t="shared" si="14"/>
        <v>8459465</v>
      </c>
      <c r="K194" s="147">
        <f t="shared" si="15"/>
        <v>8882438</v>
      </c>
      <c r="L194" s="156">
        <f t="shared" si="16"/>
        <v>18500</v>
      </c>
      <c r="M194" s="148">
        <f t="shared" si="17"/>
        <v>1819103</v>
      </c>
    </row>
    <row r="195" spans="1:13" x14ac:dyDescent="0.25">
      <c r="A195" s="195">
        <v>194</v>
      </c>
      <c r="B195" s="201">
        <v>2506</v>
      </c>
      <c r="C195" s="201">
        <v>25</v>
      </c>
      <c r="D195" s="198" t="s">
        <v>12</v>
      </c>
      <c r="E195" s="198">
        <v>537.12</v>
      </c>
      <c r="F195" s="200">
        <v>177</v>
      </c>
      <c r="G195" s="198">
        <f t="shared" ref="G195:G228" si="18">E195+F195</f>
        <v>714.12</v>
      </c>
      <c r="H195" s="197">
        <f t="shared" ref="H195:H228" si="19">G195*1.1</f>
        <v>785.53200000000004</v>
      </c>
      <c r="I195" s="145">
        <f>I194</f>
        <v>13300</v>
      </c>
      <c r="J195" s="146">
        <f t="shared" ref="J195:J228" si="20">G195*I195</f>
        <v>9497796</v>
      </c>
      <c r="K195" s="147">
        <f t="shared" ref="K195:K228" si="21">ROUND(J195*1.05,0)</f>
        <v>9972686</v>
      </c>
      <c r="L195" s="156">
        <f t="shared" ref="L195:L228" si="22">MROUND((K195*0.025/12),500)</f>
        <v>21000</v>
      </c>
      <c r="M195" s="148">
        <f t="shared" ref="M195:M228" si="23">H195*2600</f>
        <v>2042383.2000000002</v>
      </c>
    </row>
    <row r="196" spans="1:13" x14ac:dyDescent="0.25">
      <c r="A196" s="195">
        <v>195</v>
      </c>
      <c r="B196" s="201">
        <v>2507</v>
      </c>
      <c r="C196" s="201">
        <v>25</v>
      </c>
      <c r="D196" s="198" t="s">
        <v>14</v>
      </c>
      <c r="E196" s="198">
        <v>486.96</v>
      </c>
      <c r="F196" s="200">
        <v>161</v>
      </c>
      <c r="G196" s="198">
        <f t="shared" si="18"/>
        <v>647.96</v>
      </c>
      <c r="H196" s="197">
        <f t="shared" si="19"/>
        <v>712.75600000000009</v>
      </c>
      <c r="I196" s="145">
        <f>I195</f>
        <v>13300</v>
      </c>
      <c r="J196" s="146">
        <f t="shared" si="20"/>
        <v>8617868</v>
      </c>
      <c r="K196" s="147">
        <f t="shared" si="21"/>
        <v>9048761</v>
      </c>
      <c r="L196" s="156">
        <f t="shared" si="22"/>
        <v>19000</v>
      </c>
      <c r="M196" s="148">
        <f t="shared" si="23"/>
        <v>1853165.6000000003</v>
      </c>
    </row>
    <row r="197" spans="1:13" x14ac:dyDescent="0.25">
      <c r="A197" s="195">
        <v>196</v>
      </c>
      <c r="B197" s="201">
        <v>2508</v>
      </c>
      <c r="C197" s="201">
        <v>25</v>
      </c>
      <c r="D197" s="198" t="s">
        <v>14</v>
      </c>
      <c r="E197" s="198">
        <v>486.96</v>
      </c>
      <c r="F197" s="200">
        <v>161</v>
      </c>
      <c r="G197" s="198">
        <f t="shared" si="18"/>
        <v>647.96</v>
      </c>
      <c r="H197" s="197">
        <f t="shared" si="19"/>
        <v>712.75600000000009</v>
      </c>
      <c r="I197" s="145">
        <f>I196</f>
        <v>13300</v>
      </c>
      <c r="J197" s="146">
        <f t="shared" si="20"/>
        <v>8617868</v>
      </c>
      <c r="K197" s="147">
        <f t="shared" si="21"/>
        <v>9048761</v>
      </c>
      <c r="L197" s="156">
        <f t="shared" si="22"/>
        <v>19000</v>
      </c>
      <c r="M197" s="148">
        <f t="shared" si="23"/>
        <v>1853165.6000000003</v>
      </c>
    </row>
    <row r="198" spans="1:13" x14ac:dyDescent="0.25">
      <c r="A198" s="195">
        <v>197</v>
      </c>
      <c r="B198" s="201">
        <v>2601</v>
      </c>
      <c r="C198" s="201">
        <v>26</v>
      </c>
      <c r="D198" s="198" t="s">
        <v>35</v>
      </c>
      <c r="E198" s="198">
        <v>311.73</v>
      </c>
      <c r="F198" s="199">
        <v>113</v>
      </c>
      <c r="G198" s="198">
        <f t="shared" si="18"/>
        <v>424.73</v>
      </c>
      <c r="H198" s="197">
        <f t="shared" si="19"/>
        <v>467.20300000000003</v>
      </c>
      <c r="I198" s="145">
        <f>I197</f>
        <v>13300</v>
      </c>
      <c r="J198" s="146">
        <f t="shared" si="20"/>
        <v>5648909</v>
      </c>
      <c r="K198" s="147">
        <f t="shared" si="21"/>
        <v>5931354</v>
      </c>
      <c r="L198" s="156">
        <f t="shared" si="22"/>
        <v>12500</v>
      </c>
      <c r="M198" s="148">
        <f t="shared" si="23"/>
        <v>1214727.8</v>
      </c>
    </row>
    <row r="199" spans="1:13" x14ac:dyDescent="0.25">
      <c r="A199" s="195">
        <v>198</v>
      </c>
      <c r="B199" s="201">
        <v>2602</v>
      </c>
      <c r="C199" s="201">
        <v>26</v>
      </c>
      <c r="D199" s="98" t="s">
        <v>14</v>
      </c>
      <c r="E199" s="198">
        <v>468.23</v>
      </c>
      <c r="F199" s="200">
        <v>154</v>
      </c>
      <c r="G199" s="198">
        <f t="shared" si="18"/>
        <v>622.23</v>
      </c>
      <c r="H199" s="197">
        <f t="shared" si="19"/>
        <v>684.45300000000009</v>
      </c>
      <c r="I199" s="145">
        <f>I198</f>
        <v>13300</v>
      </c>
      <c r="J199" s="146">
        <f t="shared" si="20"/>
        <v>8275659</v>
      </c>
      <c r="K199" s="147">
        <f t="shared" si="21"/>
        <v>8689442</v>
      </c>
      <c r="L199" s="156">
        <f t="shared" si="22"/>
        <v>18000</v>
      </c>
      <c r="M199" s="148">
        <f t="shared" si="23"/>
        <v>1779577.8000000003</v>
      </c>
    </row>
    <row r="200" spans="1:13" x14ac:dyDescent="0.25">
      <c r="A200" s="195">
        <v>199</v>
      </c>
      <c r="B200" s="201">
        <v>2603</v>
      </c>
      <c r="C200" s="201">
        <v>26</v>
      </c>
      <c r="D200" s="98" t="s">
        <v>14</v>
      </c>
      <c r="E200" s="198">
        <v>468.23</v>
      </c>
      <c r="F200" s="200">
        <v>154</v>
      </c>
      <c r="G200" s="198">
        <f t="shared" si="18"/>
        <v>622.23</v>
      </c>
      <c r="H200" s="197">
        <f t="shared" si="19"/>
        <v>684.45300000000009</v>
      </c>
      <c r="I200" s="145">
        <f>I199</f>
        <v>13300</v>
      </c>
      <c r="J200" s="146">
        <f t="shared" si="20"/>
        <v>8275659</v>
      </c>
      <c r="K200" s="147">
        <f t="shared" si="21"/>
        <v>8689442</v>
      </c>
      <c r="L200" s="156">
        <f t="shared" si="22"/>
        <v>18000</v>
      </c>
      <c r="M200" s="148">
        <f t="shared" si="23"/>
        <v>1779577.8000000003</v>
      </c>
    </row>
    <row r="201" spans="1:13" x14ac:dyDescent="0.25">
      <c r="A201" s="195">
        <v>200</v>
      </c>
      <c r="B201" s="201">
        <v>2604</v>
      </c>
      <c r="C201" s="201">
        <v>26</v>
      </c>
      <c r="D201" s="198" t="s">
        <v>14</v>
      </c>
      <c r="E201" s="198">
        <v>474.05</v>
      </c>
      <c r="F201" s="199">
        <v>162</v>
      </c>
      <c r="G201" s="198">
        <f t="shared" si="18"/>
        <v>636.04999999999995</v>
      </c>
      <c r="H201" s="197">
        <f t="shared" si="19"/>
        <v>699.65499999999997</v>
      </c>
      <c r="I201" s="145">
        <f>I200</f>
        <v>13300</v>
      </c>
      <c r="J201" s="146">
        <f t="shared" si="20"/>
        <v>8459465</v>
      </c>
      <c r="K201" s="147">
        <f t="shared" si="21"/>
        <v>8882438</v>
      </c>
      <c r="L201" s="156">
        <f t="shared" si="22"/>
        <v>18500</v>
      </c>
      <c r="M201" s="148">
        <f t="shared" si="23"/>
        <v>1819103</v>
      </c>
    </row>
    <row r="202" spans="1:13" x14ac:dyDescent="0.25">
      <c r="A202" s="195">
        <v>201</v>
      </c>
      <c r="B202" s="201">
        <v>2606</v>
      </c>
      <c r="C202" s="201">
        <v>26</v>
      </c>
      <c r="D202" s="198" t="s">
        <v>12</v>
      </c>
      <c r="E202" s="198">
        <v>537.12</v>
      </c>
      <c r="F202" s="200">
        <v>177</v>
      </c>
      <c r="G202" s="198">
        <f t="shared" si="18"/>
        <v>714.12</v>
      </c>
      <c r="H202" s="197">
        <f t="shared" si="19"/>
        <v>785.53200000000004</v>
      </c>
      <c r="I202" s="145">
        <f>I201</f>
        <v>13300</v>
      </c>
      <c r="J202" s="146">
        <f t="shared" si="20"/>
        <v>9497796</v>
      </c>
      <c r="K202" s="147">
        <f t="shared" si="21"/>
        <v>9972686</v>
      </c>
      <c r="L202" s="156">
        <f t="shared" si="22"/>
        <v>21000</v>
      </c>
      <c r="M202" s="148">
        <f t="shared" si="23"/>
        <v>2042383.2000000002</v>
      </c>
    </row>
    <row r="203" spans="1:13" x14ac:dyDescent="0.25">
      <c r="A203" s="195">
        <v>202</v>
      </c>
      <c r="B203" s="201">
        <v>2607</v>
      </c>
      <c r="C203" s="201">
        <v>26</v>
      </c>
      <c r="D203" s="198" t="s">
        <v>14</v>
      </c>
      <c r="E203" s="198">
        <v>486.96</v>
      </c>
      <c r="F203" s="200">
        <v>161</v>
      </c>
      <c r="G203" s="198">
        <f t="shared" si="18"/>
        <v>647.96</v>
      </c>
      <c r="H203" s="197">
        <f t="shared" si="19"/>
        <v>712.75600000000009</v>
      </c>
      <c r="I203" s="145">
        <f>I202</f>
        <v>13300</v>
      </c>
      <c r="J203" s="146">
        <f t="shared" si="20"/>
        <v>8617868</v>
      </c>
      <c r="K203" s="147">
        <f t="shared" si="21"/>
        <v>9048761</v>
      </c>
      <c r="L203" s="156">
        <f t="shared" si="22"/>
        <v>19000</v>
      </c>
      <c r="M203" s="148">
        <f t="shared" si="23"/>
        <v>1853165.6000000003</v>
      </c>
    </row>
    <row r="204" spans="1:13" x14ac:dyDescent="0.25">
      <c r="A204" s="195">
        <v>203</v>
      </c>
      <c r="B204" s="201">
        <v>2608</v>
      </c>
      <c r="C204" s="201">
        <v>26</v>
      </c>
      <c r="D204" s="198" t="s">
        <v>14</v>
      </c>
      <c r="E204" s="198">
        <v>486.96</v>
      </c>
      <c r="F204" s="200">
        <v>161</v>
      </c>
      <c r="G204" s="198">
        <f t="shared" si="18"/>
        <v>647.96</v>
      </c>
      <c r="H204" s="197">
        <f t="shared" si="19"/>
        <v>712.75600000000009</v>
      </c>
      <c r="I204" s="145">
        <f>I203</f>
        <v>13300</v>
      </c>
      <c r="J204" s="146">
        <f t="shared" si="20"/>
        <v>8617868</v>
      </c>
      <c r="K204" s="147">
        <f t="shared" si="21"/>
        <v>9048761</v>
      </c>
      <c r="L204" s="156">
        <f t="shared" si="22"/>
        <v>19000</v>
      </c>
      <c r="M204" s="148">
        <f t="shared" si="23"/>
        <v>1853165.6000000003</v>
      </c>
    </row>
    <row r="205" spans="1:13" x14ac:dyDescent="0.25">
      <c r="A205" s="195">
        <v>204</v>
      </c>
      <c r="B205" s="201">
        <v>2701</v>
      </c>
      <c r="C205" s="201">
        <v>27</v>
      </c>
      <c r="D205" s="198" t="s">
        <v>35</v>
      </c>
      <c r="E205" s="198">
        <v>311.73</v>
      </c>
      <c r="F205" s="199">
        <v>113</v>
      </c>
      <c r="G205" s="198">
        <f t="shared" si="18"/>
        <v>424.73</v>
      </c>
      <c r="H205" s="197">
        <f t="shared" si="19"/>
        <v>467.20300000000003</v>
      </c>
      <c r="I205" s="145">
        <f>I204</f>
        <v>13300</v>
      </c>
      <c r="J205" s="146">
        <f t="shared" si="20"/>
        <v>5648909</v>
      </c>
      <c r="K205" s="147">
        <f t="shared" si="21"/>
        <v>5931354</v>
      </c>
      <c r="L205" s="156">
        <f t="shared" si="22"/>
        <v>12500</v>
      </c>
      <c r="M205" s="148">
        <f t="shared" si="23"/>
        <v>1214727.8</v>
      </c>
    </row>
    <row r="206" spans="1:13" x14ac:dyDescent="0.25">
      <c r="A206" s="195">
        <v>205</v>
      </c>
      <c r="B206" s="201">
        <v>2702</v>
      </c>
      <c r="C206" s="201">
        <v>27</v>
      </c>
      <c r="D206" s="98" t="s">
        <v>14</v>
      </c>
      <c r="E206" s="198">
        <v>468.23</v>
      </c>
      <c r="F206" s="200">
        <v>154</v>
      </c>
      <c r="G206" s="198">
        <f t="shared" si="18"/>
        <v>622.23</v>
      </c>
      <c r="H206" s="197">
        <f t="shared" si="19"/>
        <v>684.45300000000009</v>
      </c>
      <c r="I206" s="145">
        <f>I205</f>
        <v>13300</v>
      </c>
      <c r="J206" s="146">
        <f t="shared" si="20"/>
        <v>8275659</v>
      </c>
      <c r="K206" s="147">
        <f t="shared" si="21"/>
        <v>8689442</v>
      </c>
      <c r="L206" s="156">
        <f t="shared" si="22"/>
        <v>18000</v>
      </c>
      <c r="M206" s="148">
        <f t="shared" si="23"/>
        <v>1779577.8000000003</v>
      </c>
    </row>
    <row r="207" spans="1:13" x14ac:dyDescent="0.25">
      <c r="A207" s="195">
        <v>206</v>
      </c>
      <c r="B207" s="201">
        <v>2703</v>
      </c>
      <c r="C207" s="201">
        <v>27</v>
      </c>
      <c r="D207" s="98" t="s">
        <v>14</v>
      </c>
      <c r="E207" s="198">
        <v>468.23</v>
      </c>
      <c r="F207" s="200">
        <v>154</v>
      </c>
      <c r="G207" s="198">
        <f t="shared" si="18"/>
        <v>622.23</v>
      </c>
      <c r="H207" s="197">
        <f t="shared" si="19"/>
        <v>684.45300000000009</v>
      </c>
      <c r="I207" s="145">
        <f>I206</f>
        <v>13300</v>
      </c>
      <c r="J207" s="146">
        <f t="shared" si="20"/>
        <v>8275659</v>
      </c>
      <c r="K207" s="147">
        <f t="shared" si="21"/>
        <v>8689442</v>
      </c>
      <c r="L207" s="156">
        <f t="shared" si="22"/>
        <v>18000</v>
      </c>
      <c r="M207" s="148">
        <f t="shared" si="23"/>
        <v>1779577.8000000003</v>
      </c>
    </row>
    <row r="208" spans="1:13" x14ac:dyDescent="0.25">
      <c r="A208" s="195">
        <v>207</v>
      </c>
      <c r="B208" s="201">
        <v>2704</v>
      </c>
      <c r="C208" s="201">
        <v>27</v>
      </c>
      <c r="D208" s="198" t="s">
        <v>35</v>
      </c>
      <c r="E208" s="198">
        <v>311.73</v>
      </c>
      <c r="F208" s="200">
        <v>113</v>
      </c>
      <c r="G208" s="198">
        <f t="shared" si="18"/>
        <v>424.73</v>
      </c>
      <c r="H208" s="197">
        <f t="shared" si="19"/>
        <v>467.20300000000003</v>
      </c>
      <c r="I208" s="145">
        <f>I207</f>
        <v>13300</v>
      </c>
      <c r="J208" s="146">
        <f t="shared" si="20"/>
        <v>5648909</v>
      </c>
      <c r="K208" s="147">
        <f t="shared" si="21"/>
        <v>5931354</v>
      </c>
      <c r="L208" s="156">
        <f t="shared" si="22"/>
        <v>12500</v>
      </c>
      <c r="M208" s="148">
        <f t="shared" si="23"/>
        <v>1214727.8</v>
      </c>
    </row>
    <row r="209" spans="1:13" x14ac:dyDescent="0.25">
      <c r="A209" s="195">
        <v>208</v>
      </c>
      <c r="B209" s="201">
        <v>2705</v>
      </c>
      <c r="C209" s="201">
        <v>27</v>
      </c>
      <c r="D209" s="198" t="s">
        <v>14</v>
      </c>
      <c r="E209" s="198">
        <v>474.05</v>
      </c>
      <c r="F209" s="200">
        <v>162</v>
      </c>
      <c r="G209" s="198">
        <f t="shared" si="18"/>
        <v>636.04999999999995</v>
      </c>
      <c r="H209" s="197">
        <f t="shared" si="19"/>
        <v>699.65499999999997</v>
      </c>
      <c r="I209" s="145">
        <f>I208</f>
        <v>13300</v>
      </c>
      <c r="J209" s="146">
        <f t="shared" si="20"/>
        <v>8459465</v>
      </c>
      <c r="K209" s="147">
        <f t="shared" si="21"/>
        <v>8882438</v>
      </c>
      <c r="L209" s="156">
        <f t="shared" si="22"/>
        <v>18500</v>
      </c>
      <c r="M209" s="148">
        <f t="shared" si="23"/>
        <v>1819103</v>
      </c>
    </row>
    <row r="210" spans="1:13" x14ac:dyDescent="0.25">
      <c r="A210" s="195">
        <v>209</v>
      </c>
      <c r="B210" s="201">
        <v>2706</v>
      </c>
      <c r="C210" s="201">
        <v>27</v>
      </c>
      <c r="D210" s="198" t="s">
        <v>12</v>
      </c>
      <c r="E210" s="198">
        <v>537.12</v>
      </c>
      <c r="F210" s="200">
        <v>177</v>
      </c>
      <c r="G210" s="198">
        <f t="shared" si="18"/>
        <v>714.12</v>
      </c>
      <c r="H210" s="197">
        <f t="shared" si="19"/>
        <v>785.53200000000004</v>
      </c>
      <c r="I210" s="145">
        <f>I209</f>
        <v>13300</v>
      </c>
      <c r="J210" s="146">
        <f t="shared" si="20"/>
        <v>9497796</v>
      </c>
      <c r="K210" s="147">
        <f t="shared" si="21"/>
        <v>9972686</v>
      </c>
      <c r="L210" s="156">
        <f t="shared" si="22"/>
        <v>21000</v>
      </c>
      <c r="M210" s="148">
        <f t="shared" si="23"/>
        <v>2042383.2000000002</v>
      </c>
    </row>
    <row r="211" spans="1:13" x14ac:dyDescent="0.25">
      <c r="A211" s="195">
        <v>210</v>
      </c>
      <c r="B211" s="201">
        <v>2707</v>
      </c>
      <c r="C211" s="201">
        <v>27</v>
      </c>
      <c r="D211" s="198" t="s">
        <v>14</v>
      </c>
      <c r="E211" s="198">
        <v>486.96</v>
      </c>
      <c r="F211" s="200">
        <v>161</v>
      </c>
      <c r="G211" s="198">
        <f t="shared" si="18"/>
        <v>647.96</v>
      </c>
      <c r="H211" s="197">
        <f t="shared" si="19"/>
        <v>712.75600000000009</v>
      </c>
      <c r="I211" s="145">
        <f>I210</f>
        <v>13300</v>
      </c>
      <c r="J211" s="146">
        <f t="shared" si="20"/>
        <v>8617868</v>
      </c>
      <c r="K211" s="147">
        <f t="shared" si="21"/>
        <v>9048761</v>
      </c>
      <c r="L211" s="156">
        <f t="shared" si="22"/>
        <v>19000</v>
      </c>
      <c r="M211" s="148">
        <f t="shared" si="23"/>
        <v>1853165.6000000003</v>
      </c>
    </row>
    <row r="212" spans="1:13" x14ac:dyDescent="0.25">
      <c r="A212" s="195">
        <v>211</v>
      </c>
      <c r="B212" s="201">
        <v>2708</v>
      </c>
      <c r="C212" s="201">
        <v>27</v>
      </c>
      <c r="D212" s="198" t="s">
        <v>14</v>
      </c>
      <c r="E212" s="198">
        <v>486.96</v>
      </c>
      <c r="F212" s="200">
        <v>161</v>
      </c>
      <c r="G212" s="198">
        <f t="shared" si="18"/>
        <v>647.96</v>
      </c>
      <c r="H212" s="197">
        <f t="shared" si="19"/>
        <v>712.75600000000009</v>
      </c>
      <c r="I212" s="145">
        <f>I211</f>
        <v>13300</v>
      </c>
      <c r="J212" s="146">
        <f t="shared" si="20"/>
        <v>8617868</v>
      </c>
      <c r="K212" s="147">
        <f t="shared" si="21"/>
        <v>9048761</v>
      </c>
      <c r="L212" s="156">
        <f t="shared" si="22"/>
        <v>19000</v>
      </c>
      <c r="M212" s="148">
        <f t="shared" si="23"/>
        <v>1853165.6000000003</v>
      </c>
    </row>
    <row r="213" spans="1:13" x14ac:dyDescent="0.25">
      <c r="A213" s="195">
        <v>212</v>
      </c>
      <c r="B213" s="201">
        <v>2801</v>
      </c>
      <c r="C213" s="201">
        <v>28</v>
      </c>
      <c r="D213" s="198" t="s">
        <v>35</v>
      </c>
      <c r="E213" s="198">
        <v>311.73</v>
      </c>
      <c r="F213" s="199">
        <v>113</v>
      </c>
      <c r="G213" s="198">
        <f t="shared" si="18"/>
        <v>424.73</v>
      </c>
      <c r="H213" s="197">
        <f t="shared" si="19"/>
        <v>467.20300000000003</v>
      </c>
      <c r="I213" s="145">
        <f>I212</f>
        <v>13300</v>
      </c>
      <c r="J213" s="146">
        <f t="shared" si="20"/>
        <v>5648909</v>
      </c>
      <c r="K213" s="147">
        <f t="shared" si="21"/>
        <v>5931354</v>
      </c>
      <c r="L213" s="156">
        <f t="shared" si="22"/>
        <v>12500</v>
      </c>
      <c r="M213" s="148">
        <f t="shared" si="23"/>
        <v>1214727.8</v>
      </c>
    </row>
    <row r="214" spans="1:13" x14ac:dyDescent="0.25">
      <c r="A214" s="195">
        <v>213</v>
      </c>
      <c r="B214" s="201">
        <v>2802</v>
      </c>
      <c r="C214" s="201">
        <v>28</v>
      </c>
      <c r="D214" s="98" t="s">
        <v>14</v>
      </c>
      <c r="E214" s="198">
        <v>468.23</v>
      </c>
      <c r="F214" s="200">
        <v>154</v>
      </c>
      <c r="G214" s="198">
        <f t="shared" si="18"/>
        <v>622.23</v>
      </c>
      <c r="H214" s="197">
        <f t="shared" si="19"/>
        <v>684.45300000000009</v>
      </c>
      <c r="I214" s="145">
        <f>I213</f>
        <v>13300</v>
      </c>
      <c r="J214" s="146">
        <f t="shared" si="20"/>
        <v>8275659</v>
      </c>
      <c r="K214" s="147">
        <f t="shared" si="21"/>
        <v>8689442</v>
      </c>
      <c r="L214" s="156">
        <f t="shared" si="22"/>
        <v>18000</v>
      </c>
      <c r="M214" s="148">
        <f t="shared" si="23"/>
        <v>1779577.8000000003</v>
      </c>
    </row>
    <row r="215" spans="1:13" x14ac:dyDescent="0.25">
      <c r="A215" s="195">
        <v>214</v>
      </c>
      <c r="B215" s="201">
        <v>2803</v>
      </c>
      <c r="C215" s="201">
        <v>28</v>
      </c>
      <c r="D215" s="98" t="s">
        <v>14</v>
      </c>
      <c r="E215" s="198">
        <v>468.23</v>
      </c>
      <c r="F215" s="200">
        <v>154</v>
      </c>
      <c r="G215" s="198">
        <f t="shared" si="18"/>
        <v>622.23</v>
      </c>
      <c r="H215" s="197">
        <f t="shared" si="19"/>
        <v>684.45300000000009</v>
      </c>
      <c r="I215" s="145">
        <f>I214</f>
        <v>13300</v>
      </c>
      <c r="J215" s="146">
        <f t="shared" si="20"/>
        <v>8275659</v>
      </c>
      <c r="K215" s="147">
        <f t="shared" si="21"/>
        <v>8689442</v>
      </c>
      <c r="L215" s="156">
        <f t="shared" si="22"/>
        <v>18000</v>
      </c>
      <c r="M215" s="148">
        <f t="shared" si="23"/>
        <v>1779577.8000000003</v>
      </c>
    </row>
    <row r="216" spans="1:13" x14ac:dyDescent="0.25">
      <c r="A216" s="195">
        <v>215</v>
      </c>
      <c r="B216" s="201">
        <v>2804</v>
      </c>
      <c r="C216" s="201">
        <v>28</v>
      </c>
      <c r="D216" s="198" t="s">
        <v>35</v>
      </c>
      <c r="E216" s="198">
        <v>311.73</v>
      </c>
      <c r="F216" s="200">
        <v>113</v>
      </c>
      <c r="G216" s="198">
        <f t="shared" si="18"/>
        <v>424.73</v>
      </c>
      <c r="H216" s="197">
        <f t="shared" si="19"/>
        <v>467.20300000000003</v>
      </c>
      <c r="I216" s="145">
        <f>I215</f>
        <v>13300</v>
      </c>
      <c r="J216" s="146">
        <f t="shared" si="20"/>
        <v>5648909</v>
      </c>
      <c r="K216" s="147">
        <f t="shared" si="21"/>
        <v>5931354</v>
      </c>
      <c r="L216" s="156">
        <f t="shared" si="22"/>
        <v>12500</v>
      </c>
      <c r="M216" s="148">
        <f t="shared" si="23"/>
        <v>1214727.8</v>
      </c>
    </row>
    <row r="217" spans="1:13" x14ac:dyDescent="0.25">
      <c r="A217" s="195">
        <v>216</v>
      </c>
      <c r="B217" s="201">
        <v>2805</v>
      </c>
      <c r="C217" s="201">
        <v>28</v>
      </c>
      <c r="D217" s="198" t="s">
        <v>14</v>
      </c>
      <c r="E217" s="198">
        <v>474.05</v>
      </c>
      <c r="F217" s="200">
        <v>162</v>
      </c>
      <c r="G217" s="198">
        <f t="shared" si="18"/>
        <v>636.04999999999995</v>
      </c>
      <c r="H217" s="197">
        <f t="shared" si="19"/>
        <v>699.65499999999997</v>
      </c>
      <c r="I217" s="145">
        <f>I216</f>
        <v>13300</v>
      </c>
      <c r="J217" s="146">
        <f t="shared" si="20"/>
        <v>8459465</v>
      </c>
      <c r="K217" s="147">
        <f t="shared" si="21"/>
        <v>8882438</v>
      </c>
      <c r="L217" s="156">
        <f t="shared" si="22"/>
        <v>18500</v>
      </c>
      <c r="M217" s="148">
        <f t="shared" si="23"/>
        <v>1819103</v>
      </c>
    </row>
    <row r="218" spans="1:13" x14ac:dyDescent="0.25">
      <c r="A218" s="195">
        <v>217</v>
      </c>
      <c r="B218" s="201">
        <v>2806</v>
      </c>
      <c r="C218" s="201">
        <v>28</v>
      </c>
      <c r="D218" s="198" t="s">
        <v>12</v>
      </c>
      <c r="E218" s="198">
        <v>537.12</v>
      </c>
      <c r="F218" s="200">
        <v>177</v>
      </c>
      <c r="G218" s="198">
        <f t="shared" si="18"/>
        <v>714.12</v>
      </c>
      <c r="H218" s="197">
        <f t="shared" si="19"/>
        <v>785.53200000000004</v>
      </c>
      <c r="I218" s="145">
        <f>I217</f>
        <v>13300</v>
      </c>
      <c r="J218" s="146">
        <f t="shared" si="20"/>
        <v>9497796</v>
      </c>
      <c r="K218" s="147">
        <f t="shared" si="21"/>
        <v>9972686</v>
      </c>
      <c r="L218" s="156">
        <f t="shared" si="22"/>
        <v>21000</v>
      </c>
      <c r="M218" s="148">
        <f t="shared" si="23"/>
        <v>2042383.2000000002</v>
      </c>
    </row>
    <row r="219" spans="1:13" x14ac:dyDescent="0.25">
      <c r="A219" s="195">
        <v>218</v>
      </c>
      <c r="B219" s="201">
        <v>2807</v>
      </c>
      <c r="C219" s="201">
        <v>28</v>
      </c>
      <c r="D219" s="198" t="s">
        <v>14</v>
      </c>
      <c r="E219" s="198">
        <v>486.96</v>
      </c>
      <c r="F219" s="200">
        <v>161</v>
      </c>
      <c r="G219" s="198">
        <f t="shared" si="18"/>
        <v>647.96</v>
      </c>
      <c r="H219" s="197">
        <f t="shared" si="19"/>
        <v>712.75600000000009</v>
      </c>
      <c r="I219" s="145">
        <f>I218</f>
        <v>13300</v>
      </c>
      <c r="J219" s="146">
        <f t="shared" si="20"/>
        <v>8617868</v>
      </c>
      <c r="K219" s="147">
        <f t="shared" si="21"/>
        <v>9048761</v>
      </c>
      <c r="L219" s="156">
        <f t="shared" si="22"/>
        <v>19000</v>
      </c>
      <c r="M219" s="148">
        <f t="shared" si="23"/>
        <v>1853165.6000000003</v>
      </c>
    </row>
    <row r="220" spans="1:13" x14ac:dyDescent="0.25">
      <c r="A220" s="195">
        <v>219</v>
      </c>
      <c r="B220" s="201">
        <v>2808</v>
      </c>
      <c r="C220" s="201">
        <v>28</v>
      </c>
      <c r="D220" s="198" t="s">
        <v>14</v>
      </c>
      <c r="E220" s="198">
        <v>486.96</v>
      </c>
      <c r="F220" s="200">
        <v>161</v>
      </c>
      <c r="G220" s="198">
        <f t="shared" si="18"/>
        <v>647.96</v>
      </c>
      <c r="H220" s="197">
        <f t="shared" si="19"/>
        <v>712.75600000000009</v>
      </c>
      <c r="I220" s="145">
        <f>I219</f>
        <v>13300</v>
      </c>
      <c r="J220" s="146">
        <f t="shared" si="20"/>
        <v>8617868</v>
      </c>
      <c r="K220" s="147">
        <f t="shared" si="21"/>
        <v>9048761</v>
      </c>
      <c r="L220" s="156">
        <f t="shared" si="22"/>
        <v>19000</v>
      </c>
      <c r="M220" s="148">
        <f t="shared" si="23"/>
        <v>1853165.6000000003</v>
      </c>
    </row>
    <row r="221" spans="1:13" x14ac:dyDescent="0.25">
      <c r="A221" s="195">
        <v>220</v>
      </c>
      <c r="B221" s="201">
        <v>2901</v>
      </c>
      <c r="C221" s="201">
        <v>29</v>
      </c>
      <c r="D221" s="198" t="s">
        <v>35</v>
      </c>
      <c r="E221" s="198">
        <v>311.73</v>
      </c>
      <c r="F221" s="199">
        <v>113</v>
      </c>
      <c r="G221" s="198">
        <f t="shared" si="18"/>
        <v>424.73</v>
      </c>
      <c r="H221" s="197">
        <f t="shared" si="19"/>
        <v>467.20300000000003</v>
      </c>
      <c r="I221" s="145">
        <f>I220</f>
        <v>13300</v>
      </c>
      <c r="J221" s="146">
        <f t="shared" si="20"/>
        <v>5648909</v>
      </c>
      <c r="K221" s="147">
        <f t="shared" si="21"/>
        <v>5931354</v>
      </c>
      <c r="L221" s="156">
        <f t="shared" si="22"/>
        <v>12500</v>
      </c>
      <c r="M221" s="148">
        <f t="shared" si="23"/>
        <v>1214727.8</v>
      </c>
    </row>
    <row r="222" spans="1:13" x14ac:dyDescent="0.25">
      <c r="A222" s="195">
        <v>221</v>
      </c>
      <c r="B222" s="201">
        <v>2902</v>
      </c>
      <c r="C222" s="201">
        <v>29</v>
      </c>
      <c r="D222" s="98" t="s">
        <v>14</v>
      </c>
      <c r="E222" s="198">
        <v>468.23</v>
      </c>
      <c r="F222" s="200">
        <v>154</v>
      </c>
      <c r="G222" s="198">
        <f t="shared" si="18"/>
        <v>622.23</v>
      </c>
      <c r="H222" s="197">
        <f t="shared" si="19"/>
        <v>684.45300000000009</v>
      </c>
      <c r="I222" s="145">
        <f>I221</f>
        <v>13300</v>
      </c>
      <c r="J222" s="146">
        <f t="shared" si="20"/>
        <v>8275659</v>
      </c>
      <c r="K222" s="147">
        <f t="shared" si="21"/>
        <v>8689442</v>
      </c>
      <c r="L222" s="156">
        <f t="shared" si="22"/>
        <v>18000</v>
      </c>
      <c r="M222" s="148">
        <f t="shared" si="23"/>
        <v>1779577.8000000003</v>
      </c>
    </row>
    <row r="223" spans="1:13" x14ac:dyDescent="0.25">
      <c r="A223" s="195">
        <v>222</v>
      </c>
      <c r="B223" s="201">
        <v>2903</v>
      </c>
      <c r="C223" s="201">
        <v>29</v>
      </c>
      <c r="D223" s="98" t="s">
        <v>14</v>
      </c>
      <c r="E223" s="198">
        <v>468.23</v>
      </c>
      <c r="F223" s="200">
        <v>154</v>
      </c>
      <c r="G223" s="198">
        <f t="shared" si="18"/>
        <v>622.23</v>
      </c>
      <c r="H223" s="197">
        <f t="shared" si="19"/>
        <v>684.45300000000009</v>
      </c>
      <c r="I223" s="145">
        <f>I222</f>
        <v>13300</v>
      </c>
      <c r="J223" s="146">
        <f t="shared" si="20"/>
        <v>8275659</v>
      </c>
      <c r="K223" s="147">
        <f t="shared" si="21"/>
        <v>8689442</v>
      </c>
      <c r="L223" s="156">
        <f t="shared" si="22"/>
        <v>18000</v>
      </c>
      <c r="M223" s="148">
        <f t="shared" si="23"/>
        <v>1779577.8000000003</v>
      </c>
    </row>
    <row r="224" spans="1:13" x14ac:dyDescent="0.25">
      <c r="A224" s="195">
        <v>223</v>
      </c>
      <c r="B224" s="201">
        <v>2904</v>
      </c>
      <c r="C224" s="201">
        <v>29</v>
      </c>
      <c r="D224" s="198" t="s">
        <v>35</v>
      </c>
      <c r="E224" s="198">
        <v>311.73</v>
      </c>
      <c r="F224" s="200">
        <v>113</v>
      </c>
      <c r="G224" s="198">
        <f t="shared" si="18"/>
        <v>424.73</v>
      </c>
      <c r="H224" s="197">
        <f t="shared" si="19"/>
        <v>467.20300000000003</v>
      </c>
      <c r="I224" s="145">
        <f>I223</f>
        <v>13300</v>
      </c>
      <c r="J224" s="146">
        <f t="shared" si="20"/>
        <v>5648909</v>
      </c>
      <c r="K224" s="147">
        <f t="shared" si="21"/>
        <v>5931354</v>
      </c>
      <c r="L224" s="156">
        <f t="shared" si="22"/>
        <v>12500</v>
      </c>
      <c r="M224" s="148">
        <f t="shared" si="23"/>
        <v>1214727.8</v>
      </c>
    </row>
    <row r="225" spans="1:13" x14ac:dyDescent="0.25">
      <c r="A225" s="195">
        <v>224</v>
      </c>
      <c r="B225" s="201">
        <v>2905</v>
      </c>
      <c r="C225" s="201">
        <v>29</v>
      </c>
      <c r="D225" s="198" t="s">
        <v>14</v>
      </c>
      <c r="E225" s="198">
        <v>474.05</v>
      </c>
      <c r="F225" s="200">
        <v>162</v>
      </c>
      <c r="G225" s="198">
        <f t="shared" si="18"/>
        <v>636.04999999999995</v>
      </c>
      <c r="H225" s="197">
        <f t="shared" si="19"/>
        <v>699.65499999999997</v>
      </c>
      <c r="I225" s="145">
        <f>I224</f>
        <v>13300</v>
      </c>
      <c r="J225" s="146">
        <f t="shared" si="20"/>
        <v>8459465</v>
      </c>
      <c r="K225" s="147">
        <f t="shared" si="21"/>
        <v>8882438</v>
      </c>
      <c r="L225" s="156">
        <f t="shared" si="22"/>
        <v>18500</v>
      </c>
      <c r="M225" s="148">
        <f t="shared" si="23"/>
        <v>1819103</v>
      </c>
    </row>
    <row r="226" spans="1:13" x14ac:dyDescent="0.25">
      <c r="A226" s="195">
        <v>225</v>
      </c>
      <c r="B226" s="201">
        <v>2906</v>
      </c>
      <c r="C226" s="201">
        <v>29</v>
      </c>
      <c r="D226" s="198" t="s">
        <v>12</v>
      </c>
      <c r="E226" s="198">
        <v>537.12</v>
      </c>
      <c r="F226" s="200">
        <v>177</v>
      </c>
      <c r="G226" s="198">
        <f t="shared" si="18"/>
        <v>714.12</v>
      </c>
      <c r="H226" s="197">
        <f t="shared" si="19"/>
        <v>785.53200000000004</v>
      </c>
      <c r="I226" s="145">
        <f>I225</f>
        <v>13300</v>
      </c>
      <c r="J226" s="146">
        <f t="shared" si="20"/>
        <v>9497796</v>
      </c>
      <c r="K226" s="147">
        <f t="shared" si="21"/>
        <v>9972686</v>
      </c>
      <c r="L226" s="156">
        <f t="shared" si="22"/>
        <v>21000</v>
      </c>
      <c r="M226" s="148">
        <f t="shared" si="23"/>
        <v>2042383.2000000002</v>
      </c>
    </row>
    <row r="227" spans="1:13" x14ac:dyDescent="0.25">
      <c r="A227" s="195">
        <v>226</v>
      </c>
      <c r="B227" s="201">
        <v>2907</v>
      </c>
      <c r="C227" s="201">
        <v>29</v>
      </c>
      <c r="D227" s="198" t="s">
        <v>14</v>
      </c>
      <c r="E227" s="198">
        <v>486.96</v>
      </c>
      <c r="F227" s="200">
        <v>161</v>
      </c>
      <c r="G227" s="198">
        <f t="shared" si="18"/>
        <v>647.96</v>
      </c>
      <c r="H227" s="197">
        <f t="shared" si="19"/>
        <v>712.75600000000009</v>
      </c>
      <c r="I227" s="145">
        <f>I226</f>
        <v>13300</v>
      </c>
      <c r="J227" s="146">
        <f t="shared" si="20"/>
        <v>8617868</v>
      </c>
      <c r="K227" s="147">
        <f t="shared" si="21"/>
        <v>9048761</v>
      </c>
      <c r="L227" s="156">
        <f t="shared" si="22"/>
        <v>19000</v>
      </c>
      <c r="M227" s="148">
        <f t="shared" si="23"/>
        <v>1853165.6000000003</v>
      </c>
    </row>
    <row r="228" spans="1:13" x14ac:dyDescent="0.25">
      <c r="A228" s="195">
        <v>227</v>
      </c>
      <c r="B228" s="201">
        <v>2908</v>
      </c>
      <c r="C228" s="201">
        <v>29</v>
      </c>
      <c r="D228" s="198" t="s">
        <v>14</v>
      </c>
      <c r="E228" s="198">
        <v>486.96</v>
      </c>
      <c r="F228" s="200">
        <v>161</v>
      </c>
      <c r="G228" s="198">
        <f t="shared" si="18"/>
        <v>647.96</v>
      </c>
      <c r="H228" s="197">
        <f t="shared" si="19"/>
        <v>712.75600000000009</v>
      </c>
      <c r="I228" s="145">
        <f>I227</f>
        <v>13300</v>
      </c>
      <c r="J228" s="146">
        <f t="shared" si="20"/>
        <v>8617868</v>
      </c>
      <c r="K228" s="147">
        <f t="shared" si="21"/>
        <v>9048761</v>
      </c>
      <c r="L228" s="156">
        <f t="shared" si="22"/>
        <v>19000</v>
      </c>
      <c r="M228" s="148">
        <f t="shared" si="23"/>
        <v>1853165.6000000003</v>
      </c>
    </row>
    <row r="229" spans="1:13" s="76" customFormat="1" ht="16.5" x14ac:dyDescent="0.25">
      <c r="A229" s="203" t="s">
        <v>3</v>
      </c>
      <c r="B229" s="204"/>
      <c r="C229" s="204"/>
      <c r="D229" s="205"/>
      <c r="E229" s="206">
        <f t="shared" ref="E229:H229" si="24">SUM(E2:E228)</f>
        <v>101246.64000000009</v>
      </c>
      <c r="F229" s="206">
        <f t="shared" si="24"/>
        <v>34097</v>
      </c>
      <c r="G229" s="206">
        <f t="shared" si="24"/>
        <v>135343.64000000001</v>
      </c>
      <c r="H229" s="206">
        <f t="shared" si="24"/>
        <v>148878.00399999972</v>
      </c>
      <c r="I229" s="109"/>
      <c r="J229" s="113">
        <f t="shared" ref="J229:M229" si="25">SUM(J2:J228)</f>
        <v>1730025087</v>
      </c>
      <c r="K229" s="157">
        <f t="shared" si="25"/>
        <v>1816526331</v>
      </c>
      <c r="L229" s="157"/>
      <c r="M229" s="113">
        <f t="shared" si="25"/>
        <v>387082810.40000081</v>
      </c>
    </row>
  </sheetData>
  <mergeCells count="1">
    <mergeCell ref="A229:D22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27333-BE50-49A2-AE21-C6A6A9668189}">
  <dimension ref="A1:W229"/>
  <sheetViews>
    <sheetView topLeftCell="A204" zoomScale="130" zoomScaleNormal="130" workbookViewId="0">
      <selection sqref="A1:M229"/>
    </sheetView>
  </sheetViews>
  <sheetFormatPr defaultRowHeight="15" x14ac:dyDescent="0.25"/>
  <cols>
    <col min="1" max="1" width="4" style="106" customWidth="1"/>
    <col min="2" max="3" width="5.140625" style="105" customWidth="1"/>
    <col min="4" max="4" width="6.42578125" style="39" customWidth="1"/>
    <col min="5" max="5" width="7.7109375" style="40" customWidth="1"/>
    <col min="6" max="6" width="7.28515625" style="40" customWidth="1"/>
    <col min="7" max="7" width="6.28515625" style="40" customWidth="1"/>
    <col min="8" max="8" width="7.42578125" style="27" customWidth="1"/>
    <col min="9" max="9" width="7.140625" style="27" customWidth="1"/>
    <col min="10" max="10" width="12.42578125" style="27" customWidth="1"/>
    <col min="11" max="11" width="14.7109375" style="27" customWidth="1"/>
    <col min="12" max="12" width="10" style="45" customWidth="1"/>
    <col min="13" max="13" width="11.42578125" style="27" customWidth="1"/>
    <col min="15" max="15" width="11.7109375" customWidth="1"/>
    <col min="16" max="16" width="11.28515625" customWidth="1"/>
    <col min="17" max="17" width="9.5703125" customWidth="1"/>
    <col min="18" max="18" width="9.28515625" style="1" customWidth="1"/>
    <col min="21" max="22" width="14.85546875" customWidth="1"/>
    <col min="28" max="28" width="16.140625" customWidth="1"/>
  </cols>
  <sheetData>
    <row r="1" spans="1:23" ht="62.25" customHeight="1" thickBot="1" x14ac:dyDescent="0.3">
      <c r="A1" s="24" t="s">
        <v>1</v>
      </c>
      <c r="B1" s="24" t="s">
        <v>0</v>
      </c>
      <c r="C1" s="25" t="s">
        <v>2</v>
      </c>
      <c r="D1" s="25" t="s">
        <v>63</v>
      </c>
      <c r="E1" s="25" t="s">
        <v>60</v>
      </c>
      <c r="F1" s="25" t="s">
        <v>61</v>
      </c>
      <c r="G1" s="25" t="s">
        <v>62</v>
      </c>
      <c r="H1" s="25" t="s">
        <v>11</v>
      </c>
      <c r="I1" s="140" t="s">
        <v>64</v>
      </c>
      <c r="J1" s="141" t="s">
        <v>65</v>
      </c>
      <c r="K1" s="142" t="s">
        <v>66</v>
      </c>
      <c r="L1" s="143" t="s">
        <v>67</v>
      </c>
      <c r="M1" s="144" t="s">
        <v>68</v>
      </c>
      <c r="N1" s="5"/>
    </row>
    <row r="2" spans="1:23" ht="17.25" thickBot="1" x14ac:dyDescent="0.35">
      <c r="A2" s="195">
        <v>1</v>
      </c>
      <c r="B2" s="196">
        <v>101</v>
      </c>
      <c r="C2" s="197">
        <v>1</v>
      </c>
      <c r="D2" s="198" t="s">
        <v>14</v>
      </c>
      <c r="E2" s="198">
        <v>486.96</v>
      </c>
      <c r="F2" s="207">
        <v>161</v>
      </c>
      <c r="G2" s="198">
        <f>E2+F2</f>
        <v>647.96</v>
      </c>
      <c r="H2" s="197">
        <f t="shared" ref="H2:H65" si="0">E2*1.1</f>
        <v>535.65600000000006</v>
      </c>
      <c r="I2" s="145">
        <v>12300</v>
      </c>
      <c r="J2" s="146">
        <f>G2*I2</f>
        <v>7969908</v>
      </c>
      <c r="K2" s="147">
        <f>ROUND(J2*1.05,0)</f>
        <v>8368403</v>
      </c>
      <c r="L2" s="156">
        <f>MROUND((K2*0.025/12),500)</f>
        <v>17500</v>
      </c>
      <c r="M2" s="148">
        <f>H2*2600</f>
        <v>1392705.6</v>
      </c>
      <c r="N2" s="4"/>
      <c r="O2" s="18"/>
      <c r="R2" s="9"/>
      <c r="S2" s="3"/>
      <c r="T2" s="3"/>
      <c r="U2" s="6"/>
      <c r="W2" s="11"/>
    </row>
    <row r="3" spans="1:23" ht="17.25" thickBot="1" x14ac:dyDescent="0.35">
      <c r="A3" s="195">
        <v>2</v>
      </c>
      <c r="B3" s="196">
        <v>102</v>
      </c>
      <c r="C3" s="197">
        <v>1</v>
      </c>
      <c r="D3" s="198" t="s">
        <v>14</v>
      </c>
      <c r="E3" s="198">
        <v>486.96</v>
      </c>
      <c r="F3" s="208">
        <v>162</v>
      </c>
      <c r="G3" s="198">
        <f t="shared" ref="G3:G66" si="1">E3+F3</f>
        <v>648.96</v>
      </c>
      <c r="H3" s="197">
        <f t="shared" si="0"/>
        <v>535.65600000000006</v>
      </c>
      <c r="I3" s="145">
        <f>I2</f>
        <v>12300</v>
      </c>
      <c r="J3" s="146">
        <f t="shared" ref="J3:J66" si="2">G3*I3</f>
        <v>7982208</v>
      </c>
      <c r="K3" s="147">
        <f t="shared" ref="K3:K66" si="3">ROUND(J3*1.05,0)</f>
        <v>8381318</v>
      </c>
      <c r="L3" s="156">
        <f t="shared" ref="L3:L66" si="4">MROUND((K3*0.025/12),500)</f>
        <v>17500</v>
      </c>
      <c r="M3" s="148">
        <f t="shared" ref="M3:M66" si="5">H3*2600</f>
        <v>1392705.6</v>
      </c>
      <c r="N3" s="4"/>
      <c r="P3" s="14"/>
      <c r="R3" s="9"/>
      <c r="S3" s="3"/>
      <c r="T3" s="10"/>
      <c r="U3" s="12"/>
      <c r="W3" s="11"/>
    </row>
    <row r="4" spans="1:23" ht="16.5" x14ac:dyDescent="0.3">
      <c r="A4" s="195">
        <v>3</v>
      </c>
      <c r="B4" s="196">
        <v>103</v>
      </c>
      <c r="C4" s="197">
        <v>1</v>
      </c>
      <c r="D4" s="198" t="s">
        <v>12</v>
      </c>
      <c r="E4" s="198">
        <v>537.12</v>
      </c>
      <c r="F4" s="208">
        <v>178</v>
      </c>
      <c r="G4" s="198">
        <f t="shared" si="1"/>
        <v>715.12</v>
      </c>
      <c r="H4" s="197">
        <f t="shared" si="0"/>
        <v>590.83200000000011</v>
      </c>
      <c r="I4" s="145">
        <f>I3</f>
        <v>12300</v>
      </c>
      <c r="J4" s="146">
        <f t="shared" si="2"/>
        <v>8795976</v>
      </c>
      <c r="K4" s="147">
        <f t="shared" si="3"/>
        <v>9235775</v>
      </c>
      <c r="L4" s="156">
        <f t="shared" si="4"/>
        <v>19000</v>
      </c>
      <c r="M4" s="148">
        <f t="shared" si="5"/>
        <v>1536163.2000000002</v>
      </c>
      <c r="N4" s="4"/>
      <c r="P4" s="14"/>
      <c r="R4" s="9"/>
      <c r="S4" s="3"/>
      <c r="T4" s="10"/>
      <c r="U4" s="12"/>
      <c r="W4" s="46"/>
    </row>
    <row r="5" spans="1:23" s="41" customFormat="1" ht="16.5" x14ac:dyDescent="0.3">
      <c r="A5" s="195">
        <v>4</v>
      </c>
      <c r="B5" s="196">
        <v>104</v>
      </c>
      <c r="C5" s="197">
        <v>1</v>
      </c>
      <c r="D5" s="198" t="s">
        <v>14</v>
      </c>
      <c r="E5" s="198">
        <v>474.05</v>
      </c>
      <c r="F5" s="208">
        <v>164</v>
      </c>
      <c r="G5" s="198">
        <f t="shared" si="1"/>
        <v>638.04999999999995</v>
      </c>
      <c r="H5" s="197">
        <f t="shared" si="0"/>
        <v>521.45500000000004</v>
      </c>
      <c r="I5" s="145">
        <f>I4</f>
        <v>12300</v>
      </c>
      <c r="J5" s="146">
        <f t="shared" si="2"/>
        <v>7848014.9999999991</v>
      </c>
      <c r="K5" s="147">
        <f t="shared" si="3"/>
        <v>8240416</v>
      </c>
      <c r="L5" s="156">
        <f t="shared" si="4"/>
        <v>17000</v>
      </c>
      <c r="M5" s="148">
        <f t="shared" si="5"/>
        <v>1355783</v>
      </c>
      <c r="N5" s="42"/>
      <c r="O5" s="43"/>
      <c r="P5" s="44"/>
      <c r="R5" s="10"/>
      <c r="S5" s="10"/>
    </row>
    <row r="6" spans="1:23" s="41" customFormat="1" ht="16.5" x14ac:dyDescent="0.3">
      <c r="A6" s="195">
        <v>5</v>
      </c>
      <c r="B6" s="196">
        <v>105</v>
      </c>
      <c r="C6" s="197">
        <v>1</v>
      </c>
      <c r="D6" s="198" t="s">
        <v>35</v>
      </c>
      <c r="E6" s="198">
        <v>311.73</v>
      </c>
      <c r="F6" s="208">
        <v>115</v>
      </c>
      <c r="G6" s="198">
        <f t="shared" si="1"/>
        <v>426.73</v>
      </c>
      <c r="H6" s="197">
        <f t="shared" si="0"/>
        <v>342.90300000000002</v>
      </c>
      <c r="I6" s="145">
        <f>I5</f>
        <v>12300</v>
      </c>
      <c r="J6" s="146">
        <f t="shared" si="2"/>
        <v>5248779</v>
      </c>
      <c r="K6" s="147">
        <f t="shared" si="3"/>
        <v>5511218</v>
      </c>
      <c r="L6" s="156">
        <f t="shared" si="4"/>
        <v>11500</v>
      </c>
      <c r="M6" s="148">
        <f t="shared" si="5"/>
        <v>891547.8</v>
      </c>
      <c r="N6" s="42"/>
      <c r="O6" s="43"/>
      <c r="P6" s="44"/>
      <c r="R6" s="10"/>
      <c r="S6" s="10"/>
    </row>
    <row r="7" spans="1:23" ht="16.5" x14ac:dyDescent="0.3">
      <c r="A7" s="195">
        <v>6</v>
      </c>
      <c r="B7" s="196">
        <v>106</v>
      </c>
      <c r="C7" s="197">
        <v>1</v>
      </c>
      <c r="D7" s="198" t="s">
        <v>35</v>
      </c>
      <c r="E7" s="198">
        <v>336.48</v>
      </c>
      <c r="F7" s="208">
        <v>115</v>
      </c>
      <c r="G7" s="198">
        <f t="shared" si="1"/>
        <v>451.48</v>
      </c>
      <c r="H7" s="197">
        <f t="shared" si="0"/>
        <v>370.12800000000004</v>
      </c>
      <c r="I7" s="145">
        <f>I6</f>
        <v>12300</v>
      </c>
      <c r="J7" s="146">
        <f t="shared" si="2"/>
        <v>5553204</v>
      </c>
      <c r="K7" s="147">
        <f t="shared" si="3"/>
        <v>5830864</v>
      </c>
      <c r="L7" s="156">
        <f t="shared" si="4"/>
        <v>12000</v>
      </c>
      <c r="M7" s="148">
        <f t="shared" si="5"/>
        <v>962332.80000000016</v>
      </c>
      <c r="N7" s="4"/>
      <c r="O7" s="13"/>
      <c r="P7" s="14"/>
      <c r="R7" s="3"/>
      <c r="S7" s="3"/>
    </row>
    <row r="8" spans="1:23" ht="16.5" x14ac:dyDescent="0.3">
      <c r="A8" s="195">
        <v>7</v>
      </c>
      <c r="B8" s="196">
        <v>107</v>
      </c>
      <c r="C8" s="197">
        <v>1</v>
      </c>
      <c r="D8" s="198" t="s">
        <v>35</v>
      </c>
      <c r="E8" s="198">
        <v>336.48</v>
      </c>
      <c r="F8" s="208">
        <v>115</v>
      </c>
      <c r="G8" s="198">
        <f t="shared" si="1"/>
        <v>451.48</v>
      </c>
      <c r="H8" s="197">
        <f t="shared" si="0"/>
        <v>370.12800000000004</v>
      </c>
      <c r="I8" s="145">
        <f>I7</f>
        <v>12300</v>
      </c>
      <c r="J8" s="146">
        <f t="shared" si="2"/>
        <v>5553204</v>
      </c>
      <c r="K8" s="147">
        <f t="shared" si="3"/>
        <v>5830864</v>
      </c>
      <c r="L8" s="156">
        <f t="shared" si="4"/>
        <v>12000</v>
      </c>
      <c r="M8" s="148">
        <f t="shared" si="5"/>
        <v>962332.80000000016</v>
      </c>
      <c r="N8" s="4"/>
      <c r="O8" s="13"/>
      <c r="P8" s="14"/>
      <c r="R8" s="3"/>
      <c r="S8" s="3"/>
    </row>
    <row r="9" spans="1:23" ht="16.5" x14ac:dyDescent="0.3">
      <c r="A9" s="195">
        <v>8</v>
      </c>
      <c r="B9" s="196">
        <v>108</v>
      </c>
      <c r="C9" s="197">
        <v>1</v>
      </c>
      <c r="D9" s="198" t="s">
        <v>35</v>
      </c>
      <c r="E9" s="198">
        <v>311.73</v>
      </c>
      <c r="F9" s="208">
        <v>113</v>
      </c>
      <c r="G9" s="198">
        <f t="shared" si="1"/>
        <v>424.73</v>
      </c>
      <c r="H9" s="197">
        <f t="shared" si="0"/>
        <v>342.90300000000002</v>
      </c>
      <c r="I9" s="145">
        <f>I8</f>
        <v>12300</v>
      </c>
      <c r="J9" s="146">
        <f t="shared" si="2"/>
        <v>5224179</v>
      </c>
      <c r="K9" s="147">
        <f t="shared" si="3"/>
        <v>5485388</v>
      </c>
      <c r="L9" s="156">
        <f t="shared" si="4"/>
        <v>11500</v>
      </c>
      <c r="M9" s="148">
        <f t="shared" si="5"/>
        <v>891547.8</v>
      </c>
      <c r="N9" s="4"/>
      <c r="O9" s="13"/>
      <c r="P9" s="14"/>
      <c r="R9" s="3"/>
      <c r="S9" s="3"/>
    </row>
    <row r="10" spans="1:23" ht="16.5" x14ac:dyDescent="0.3">
      <c r="A10" s="195">
        <v>9</v>
      </c>
      <c r="B10" s="196">
        <v>201</v>
      </c>
      <c r="C10" s="197">
        <v>2</v>
      </c>
      <c r="D10" s="198" t="s">
        <v>14</v>
      </c>
      <c r="E10" s="198">
        <v>486.96</v>
      </c>
      <c r="F10" s="207">
        <v>161</v>
      </c>
      <c r="G10" s="198">
        <f t="shared" si="1"/>
        <v>647.96</v>
      </c>
      <c r="H10" s="197">
        <f t="shared" si="0"/>
        <v>535.65600000000006</v>
      </c>
      <c r="I10" s="145">
        <f>I9</f>
        <v>12300</v>
      </c>
      <c r="J10" s="146">
        <f t="shared" si="2"/>
        <v>7969908</v>
      </c>
      <c r="K10" s="147">
        <f t="shared" si="3"/>
        <v>8368403</v>
      </c>
      <c r="L10" s="156">
        <f t="shared" si="4"/>
        <v>17500</v>
      </c>
      <c r="M10" s="148">
        <f t="shared" si="5"/>
        <v>1392705.6</v>
      </c>
      <c r="N10" s="4"/>
      <c r="O10" s="13"/>
      <c r="P10" s="14"/>
      <c r="R10" s="3"/>
      <c r="S10" s="3"/>
    </row>
    <row r="11" spans="1:23" ht="16.5" x14ac:dyDescent="0.3">
      <c r="A11" s="195">
        <v>10</v>
      </c>
      <c r="B11" s="196">
        <v>202</v>
      </c>
      <c r="C11" s="197">
        <v>2</v>
      </c>
      <c r="D11" s="198" t="s">
        <v>14</v>
      </c>
      <c r="E11" s="198">
        <v>486.96</v>
      </c>
      <c r="F11" s="208">
        <v>161</v>
      </c>
      <c r="G11" s="198">
        <f t="shared" si="1"/>
        <v>647.96</v>
      </c>
      <c r="H11" s="197">
        <f t="shared" si="0"/>
        <v>535.65600000000006</v>
      </c>
      <c r="I11" s="145">
        <f>I10</f>
        <v>12300</v>
      </c>
      <c r="J11" s="146">
        <f t="shared" si="2"/>
        <v>7969908</v>
      </c>
      <c r="K11" s="147">
        <f t="shared" si="3"/>
        <v>8368403</v>
      </c>
      <c r="L11" s="156">
        <f t="shared" si="4"/>
        <v>17500</v>
      </c>
      <c r="M11" s="148">
        <f t="shared" si="5"/>
        <v>1392705.6</v>
      </c>
      <c r="N11" s="4"/>
      <c r="O11" s="13"/>
      <c r="P11" s="14"/>
      <c r="R11" s="3"/>
      <c r="S11" s="3"/>
    </row>
    <row r="12" spans="1:23" ht="16.5" x14ac:dyDescent="0.3">
      <c r="A12" s="195">
        <v>11</v>
      </c>
      <c r="B12" s="196">
        <v>203</v>
      </c>
      <c r="C12" s="197">
        <v>2</v>
      </c>
      <c r="D12" s="198" t="s">
        <v>12</v>
      </c>
      <c r="E12" s="198">
        <v>537.12</v>
      </c>
      <c r="F12" s="208">
        <v>177</v>
      </c>
      <c r="G12" s="198">
        <f t="shared" si="1"/>
        <v>714.12</v>
      </c>
      <c r="H12" s="197">
        <f t="shared" si="0"/>
        <v>590.83200000000011</v>
      </c>
      <c r="I12" s="145">
        <f>I11</f>
        <v>12300</v>
      </c>
      <c r="J12" s="146">
        <f t="shared" si="2"/>
        <v>8783676</v>
      </c>
      <c r="K12" s="147">
        <f t="shared" si="3"/>
        <v>9222860</v>
      </c>
      <c r="L12" s="156">
        <f t="shared" si="4"/>
        <v>19000</v>
      </c>
      <c r="M12" s="148">
        <f t="shared" si="5"/>
        <v>1536163.2000000002</v>
      </c>
      <c r="N12" s="4"/>
      <c r="O12" s="13"/>
      <c r="P12" s="14"/>
      <c r="R12" s="3"/>
      <c r="S12" s="3"/>
    </row>
    <row r="13" spans="1:23" ht="16.5" x14ac:dyDescent="0.3">
      <c r="A13" s="195">
        <v>12</v>
      </c>
      <c r="B13" s="196">
        <v>204</v>
      </c>
      <c r="C13" s="197">
        <v>2</v>
      </c>
      <c r="D13" s="198" t="s">
        <v>14</v>
      </c>
      <c r="E13" s="198">
        <v>474.05</v>
      </c>
      <c r="F13" s="208">
        <v>162</v>
      </c>
      <c r="G13" s="198">
        <f t="shared" si="1"/>
        <v>636.04999999999995</v>
      </c>
      <c r="H13" s="197">
        <f t="shared" si="0"/>
        <v>521.45500000000004</v>
      </c>
      <c r="I13" s="145">
        <f>I12</f>
        <v>12300</v>
      </c>
      <c r="J13" s="146">
        <f t="shared" si="2"/>
        <v>7823414.9999999991</v>
      </c>
      <c r="K13" s="147">
        <f t="shared" si="3"/>
        <v>8214586</v>
      </c>
      <c r="L13" s="156">
        <f t="shared" si="4"/>
        <v>17000</v>
      </c>
      <c r="M13" s="148">
        <f t="shared" si="5"/>
        <v>1355783</v>
      </c>
      <c r="N13" s="4"/>
      <c r="O13" s="13"/>
      <c r="P13" s="14"/>
      <c r="R13" s="3"/>
      <c r="S13" s="3"/>
    </row>
    <row r="14" spans="1:23" ht="16.5" x14ac:dyDescent="0.3">
      <c r="A14" s="195">
        <v>13</v>
      </c>
      <c r="B14" s="196">
        <v>205</v>
      </c>
      <c r="C14" s="197">
        <v>2</v>
      </c>
      <c r="D14" s="198" t="s">
        <v>35</v>
      </c>
      <c r="E14" s="198">
        <v>311.73</v>
      </c>
      <c r="F14" s="208">
        <v>113</v>
      </c>
      <c r="G14" s="198">
        <f t="shared" si="1"/>
        <v>424.73</v>
      </c>
      <c r="H14" s="197">
        <f t="shared" si="0"/>
        <v>342.90300000000002</v>
      </c>
      <c r="I14" s="145">
        <f>I13</f>
        <v>12300</v>
      </c>
      <c r="J14" s="146">
        <f t="shared" si="2"/>
        <v>5224179</v>
      </c>
      <c r="K14" s="147">
        <f t="shared" si="3"/>
        <v>5485388</v>
      </c>
      <c r="L14" s="156">
        <f t="shared" si="4"/>
        <v>11500</v>
      </c>
      <c r="M14" s="148">
        <f t="shared" si="5"/>
        <v>891547.8</v>
      </c>
      <c r="N14" s="4"/>
      <c r="O14" s="13"/>
      <c r="P14" s="14"/>
      <c r="R14" s="3"/>
      <c r="S14" s="3"/>
    </row>
    <row r="15" spans="1:23" ht="16.5" x14ac:dyDescent="0.3">
      <c r="A15" s="195">
        <v>14</v>
      </c>
      <c r="B15" s="196">
        <v>206</v>
      </c>
      <c r="C15" s="197">
        <v>2</v>
      </c>
      <c r="D15" s="198" t="s">
        <v>35</v>
      </c>
      <c r="E15" s="198">
        <v>336.48</v>
      </c>
      <c r="F15" s="208">
        <v>115</v>
      </c>
      <c r="G15" s="198">
        <f t="shared" si="1"/>
        <v>451.48</v>
      </c>
      <c r="H15" s="197">
        <f t="shared" si="0"/>
        <v>370.12800000000004</v>
      </c>
      <c r="I15" s="145">
        <f>I14</f>
        <v>12300</v>
      </c>
      <c r="J15" s="146">
        <f t="shared" si="2"/>
        <v>5553204</v>
      </c>
      <c r="K15" s="147">
        <f t="shared" si="3"/>
        <v>5830864</v>
      </c>
      <c r="L15" s="156">
        <f t="shared" si="4"/>
        <v>12000</v>
      </c>
      <c r="M15" s="148">
        <f t="shared" si="5"/>
        <v>962332.80000000016</v>
      </c>
      <c r="N15" s="4"/>
      <c r="O15" s="13"/>
      <c r="P15" s="14"/>
      <c r="R15" s="3"/>
      <c r="S15" s="3"/>
    </row>
    <row r="16" spans="1:23" ht="16.5" x14ac:dyDescent="0.3">
      <c r="A16" s="195">
        <v>15</v>
      </c>
      <c r="B16" s="196">
        <v>207</v>
      </c>
      <c r="C16" s="197">
        <v>2</v>
      </c>
      <c r="D16" s="198" t="s">
        <v>35</v>
      </c>
      <c r="E16" s="198">
        <v>336.48</v>
      </c>
      <c r="F16" s="208">
        <v>115</v>
      </c>
      <c r="G16" s="198">
        <f t="shared" si="1"/>
        <v>451.48</v>
      </c>
      <c r="H16" s="197">
        <f t="shared" si="0"/>
        <v>370.12800000000004</v>
      </c>
      <c r="I16" s="145">
        <f>I15</f>
        <v>12300</v>
      </c>
      <c r="J16" s="146">
        <f t="shared" si="2"/>
        <v>5553204</v>
      </c>
      <c r="K16" s="147">
        <f t="shared" si="3"/>
        <v>5830864</v>
      </c>
      <c r="L16" s="156">
        <f t="shared" si="4"/>
        <v>12000</v>
      </c>
      <c r="M16" s="148">
        <f t="shared" si="5"/>
        <v>962332.80000000016</v>
      </c>
      <c r="N16" s="4"/>
      <c r="O16" s="13"/>
      <c r="P16" s="14"/>
      <c r="R16" s="3"/>
      <c r="S16" s="3"/>
    </row>
    <row r="17" spans="1:19" ht="16.5" x14ac:dyDescent="0.3">
      <c r="A17" s="195">
        <v>16</v>
      </c>
      <c r="B17" s="196">
        <v>208</v>
      </c>
      <c r="C17" s="197">
        <v>2</v>
      </c>
      <c r="D17" s="198" t="s">
        <v>35</v>
      </c>
      <c r="E17" s="198">
        <v>311.73</v>
      </c>
      <c r="F17" s="208">
        <v>113</v>
      </c>
      <c r="G17" s="198">
        <f t="shared" si="1"/>
        <v>424.73</v>
      </c>
      <c r="H17" s="197">
        <f t="shared" si="0"/>
        <v>342.90300000000002</v>
      </c>
      <c r="I17" s="145">
        <f>I16</f>
        <v>12300</v>
      </c>
      <c r="J17" s="146">
        <f t="shared" si="2"/>
        <v>5224179</v>
      </c>
      <c r="K17" s="147">
        <f t="shared" si="3"/>
        <v>5485388</v>
      </c>
      <c r="L17" s="156">
        <f t="shared" si="4"/>
        <v>11500</v>
      </c>
      <c r="M17" s="148">
        <f t="shared" si="5"/>
        <v>891547.8</v>
      </c>
      <c r="N17" s="4"/>
      <c r="O17" s="13"/>
      <c r="P17" s="14"/>
      <c r="R17" s="3"/>
      <c r="S17" s="3"/>
    </row>
    <row r="18" spans="1:19" ht="16.5" x14ac:dyDescent="0.3">
      <c r="A18" s="195">
        <v>17</v>
      </c>
      <c r="B18" s="196">
        <v>301</v>
      </c>
      <c r="C18" s="197">
        <v>3</v>
      </c>
      <c r="D18" s="198" t="s">
        <v>14</v>
      </c>
      <c r="E18" s="198">
        <v>486.96</v>
      </c>
      <c r="F18" s="207">
        <v>161</v>
      </c>
      <c r="G18" s="198">
        <f t="shared" si="1"/>
        <v>647.96</v>
      </c>
      <c r="H18" s="197">
        <f t="shared" si="0"/>
        <v>535.65600000000006</v>
      </c>
      <c r="I18" s="145">
        <f>I17</f>
        <v>12300</v>
      </c>
      <c r="J18" s="146">
        <f t="shared" si="2"/>
        <v>7969908</v>
      </c>
      <c r="K18" s="147">
        <f t="shared" si="3"/>
        <v>8368403</v>
      </c>
      <c r="L18" s="156">
        <f t="shared" si="4"/>
        <v>17500</v>
      </c>
      <c r="M18" s="148">
        <f t="shared" si="5"/>
        <v>1392705.6</v>
      </c>
      <c r="N18" s="4"/>
      <c r="O18" s="13"/>
      <c r="P18" s="14"/>
      <c r="R18" s="3"/>
      <c r="S18" s="3"/>
    </row>
    <row r="19" spans="1:19" ht="16.5" x14ac:dyDescent="0.3">
      <c r="A19" s="195">
        <v>18</v>
      </c>
      <c r="B19" s="196">
        <v>302</v>
      </c>
      <c r="C19" s="197">
        <v>3</v>
      </c>
      <c r="D19" s="198" t="s">
        <v>14</v>
      </c>
      <c r="E19" s="198">
        <v>486.96</v>
      </c>
      <c r="F19" s="208">
        <v>161</v>
      </c>
      <c r="G19" s="198">
        <f t="shared" si="1"/>
        <v>647.96</v>
      </c>
      <c r="H19" s="197">
        <f t="shared" si="0"/>
        <v>535.65600000000006</v>
      </c>
      <c r="I19" s="145">
        <f>I18</f>
        <v>12300</v>
      </c>
      <c r="J19" s="146">
        <f t="shared" si="2"/>
        <v>7969908</v>
      </c>
      <c r="K19" s="147">
        <f t="shared" si="3"/>
        <v>8368403</v>
      </c>
      <c r="L19" s="156">
        <f t="shared" si="4"/>
        <v>17500</v>
      </c>
      <c r="M19" s="148">
        <f t="shared" si="5"/>
        <v>1392705.6</v>
      </c>
      <c r="N19" s="4"/>
      <c r="O19" s="13"/>
      <c r="P19" s="14"/>
      <c r="R19" s="3"/>
      <c r="S19" s="3"/>
    </row>
    <row r="20" spans="1:19" s="41" customFormat="1" ht="16.5" x14ac:dyDescent="0.3">
      <c r="A20" s="195">
        <v>19</v>
      </c>
      <c r="B20" s="196">
        <v>303</v>
      </c>
      <c r="C20" s="197">
        <v>3</v>
      </c>
      <c r="D20" s="198" t="s">
        <v>12</v>
      </c>
      <c r="E20" s="198">
        <v>537.12</v>
      </c>
      <c r="F20" s="208">
        <v>177</v>
      </c>
      <c r="G20" s="198">
        <f t="shared" si="1"/>
        <v>714.12</v>
      </c>
      <c r="H20" s="197">
        <f t="shared" si="0"/>
        <v>590.83200000000011</v>
      </c>
      <c r="I20" s="145">
        <f>I19</f>
        <v>12300</v>
      </c>
      <c r="J20" s="146">
        <f t="shared" si="2"/>
        <v>8783676</v>
      </c>
      <c r="K20" s="147">
        <f t="shared" si="3"/>
        <v>9222860</v>
      </c>
      <c r="L20" s="156">
        <f t="shared" si="4"/>
        <v>19000</v>
      </c>
      <c r="M20" s="148">
        <f t="shared" si="5"/>
        <v>1536163.2000000002</v>
      </c>
      <c r="N20" s="42"/>
      <c r="O20" s="43"/>
      <c r="P20" s="44"/>
      <c r="R20" s="10"/>
      <c r="S20" s="10"/>
    </row>
    <row r="21" spans="1:19" ht="16.5" x14ac:dyDescent="0.25">
      <c r="A21" s="195">
        <v>20</v>
      </c>
      <c r="B21" s="201">
        <v>304</v>
      </c>
      <c r="C21" s="197">
        <v>3</v>
      </c>
      <c r="D21" s="198" t="s">
        <v>14</v>
      </c>
      <c r="E21" s="198">
        <v>474.05</v>
      </c>
      <c r="F21" s="208">
        <v>162</v>
      </c>
      <c r="G21" s="198">
        <f t="shared" si="1"/>
        <v>636.04999999999995</v>
      </c>
      <c r="H21" s="197">
        <f t="shared" si="0"/>
        <v>521.45500000000004</v>
      </c>
      <c r="I21" s="145">
        <f>I20</f>
        <v>12300</v>
      </c>
      <c r="J21" s="146">
        <f t="shared" si="2"/>
        <v>7823414.9999999991</v>
      </c>
      <c r="K21" s="147">
        <f t="shared" si="3"/>
        <v>8214586</v>
      </c>
      <c r="L21" s="156">
        <f t="shared" si="4"/>
        <v>17000</v>
      </c>
      <c r="M21" s="148">
        <f t="shared" si="5"/>
        <v>1355783</v>
      </c>
      <c r="P21" s="15"/>
      <c r="S21" s="16"/>
    </row>
    <row r="22" spans="1:19" ht="16.5" x14ac:dyDescent="0.25">
      <c r="A22" s="195">
        <v>21</v>
      </c>
      <c r="B22" s="201">
        <v>306</v>
      </c>
      <c r="C22" s="197">
        <v>3</v>
      </c>
      <c r="D22" s="198" t="s">
        <v>35</v>
      </c>
      <c r="E22" s="198">
        <v>336.48</v>
      </c>
      <c r="F22" s="198">
        <v>115</v>
      </c>
      <c r="G22" s="198">
        <f t="shared" si="1"/>
        <v>451.48</v>
      </c>
      <c r="H22" s="197">
        <f t="shared" si="0"/>
        <v>370.12800000000004</v>
      </c>
      <c r="I22" s="145">
        <f>I21</f>
        <v>12300</v>
      </c>
      <c r="J22" s="146">
        <f t="shared" si="2"/>
        <v>5553204</v>
      </c>
      <c r="K22" s="147">
        <f t="shared" si="3"/>
        <v>5830864</v>
      </c>
      <c r="L22" s="156">
        <f t="shared" si="4"/>
        <v>12000</v>
      </c>
      <c r="M22" s="148">
        <f t="shared" si="5"/>
        <v>962332.80000000016</v>
      </c>
      <c r="P22" s="15"/>
      <c r="S22" s="16"/>
    </row>
    <row r="23" spans="1:19" ht="17.25" customHeight="1" x14ac:dyDescent="0.25">
      <c r="A23" s="195">
        <v>22</v>
      </c>
      <c r="B23" s="201">
        <v>307</v>
      </c>
      <c r="C23" s="197">
        <v>3</v>
      </c>
      <c r="D23" s="198" t="s">
        <v>35</v>
      </c>
      <c r="E23" s="198">
        <v>336.48</v>
      </c>
      <c r="F23" s="198">
        <v>115</v>
      </c>
      <c r="G23" s="198">
        <f t="shared" si="1"/>
        <v>451.48</v>
      </c>
      <c r="H23" s="197">
        <f t="shared" si="0"/>
        <v>370.12800000000004</v>
      </c>
      <c r="I23" s="145">
        <f>I22</f>
        <v>12300</v>
      </c>
      <c r="J23" s="146">
        <f t="shared" si="2"/>
        <v>5553204</v>
      </c>
      <c r="K23" s="147">
        <f t="shared" si="3"/>
        <v>5830864</v>
      </c>
      <c r="L23" s="156">
        <f t="shared" si="4"/>
        <v>12000</v>
      </c>
      <c r="M23" s="148">
        <f t="shared" si="5"/>
        <v>962332.80000000016</v>
      </c>
      <c r="S23" s="16"/>
    </row>
    <row r="24" spans="1:19" ht="16.5" x14ac:dyDescent="0.25">
      <c r="A24" s="195">
        <v>23</v>
      </c>
      <c r="B24" s="201">
        <v>308</v>
      </c>
      <c r="C24" s="197">
        <v>3</v>
      </c>
      <c r="D24" s="198" t="s">
        <v>35</v>
      </c>
      <c r="E24" s="198">
        <v>311.73</v>
      </c>
      <c r="F24" s="198">
        <v>113</v>
      </c>
      <c r="G24" s="198">
        <f t="shared" si="1"/>
        <v>424.73</v>
      </c>
      <c r="H24" s="197">
        <f t="shared" si="0"/>
        <v>342.90300000000002</v>
      </c>
      <c r="I24" s="145">
        <f>I23</f>
        <v>12300</v>
      </c>
      <c r="J24" s="146">
        <f t="shared" si="2"/>
        <v>5224179</v>
      </c>
      <c r="K24" s="147">
        <f t="shared" si="3"/>
        <v>5485388</v>
      </c>
      <c r="L24" s="156">
        <f t="shared" si="4"/>
        <v>11500</v>
      </c>
      <c r="M24" s="148">
        <f t="shared" si="5"/>
        <v>891547.8</v>
      </c>
      <c r="S24" s="17"/>
    </row>
    <row r="25" spans="1:19" ht="16.5" x14ac:dyDescent="0.25">
      <c r="A25" s="195">
        <v>24</v>
      </c>
      <c r="B25" s="201">
        <v>401</v>
      </c>
      <c r="C25" s="201">
        <v>4</v>
      </c>
      <c r="D25" s="198" t="s">
        <v>14</v>
      </c>
      <c r="E25" s="198">
        <v>486.96</v>
      </c>
      <c r="F25" s="207">
        <v>161</v>
      </c>
      <c r="G25" s="198">
        <f t="shared" si="1"/>
        <v>647.96</v>
      </c>
      <c r="H25" s="197">
        <f t="shared" si="0"/>
        <v>535.65600000000006</v>
      </c>
      <c r="I25" s="145">
        <f>I24</f>
        <v>12300</v>
      </c>
      <c r="J25" s="146">
        <f t="shared" si="2"/>
        <v>7969908</v>
      </c>
      <c r="K25" s="147">
        <f t="shared" si="3"/>
        <v>8368403</v>
      </c>
      <c r="L25" s="156">
        <f t="shared" si="4"/>
        <v>17500</v>
      </c>
      <c r="M25" s="148">
        <f t="shared" si="5"/>
        <v>1392705.6</v>
      </c>
      <c r="S25" s="16"/>
    </row>
    <row r="26" spans="1:19" ht="16.5" x14ac:dyDescent="0.25">
      <c r="A26" s="195">
        <v>25</v>
      </c>
      <c r="B26" s="201">
        <v>402</v>
      </c>
      <c r="C26" s="201">
        <v>4</v>
      </c>
      <c r="D26" s="198" t="s">
        <v>14</v>
      </c>
      <c r="E26" s="198">
        <v>486.96</v>
      </c>
      <c r="F26" s="208">
        <v>161</v>
      </c>
      <c r="G26" s="198">
        <f t="shared" si="1"/>
        <v>647.96</v>
      </c>
      <c r="H26" s="197">
        <f t="shared" si="0"/>
        <v>535.65600000000006</v>
      </c>
      <c r="I26" s="145">
        <f>I25</f>
        <v>12300</v>
      </c>
      <c r="J26" s="146">
        <f t="shared" si="2"/>
        <v>7969908</v>
      </c>
      <c r="K26" s="147">
        <f t="shared" si="3"/>
        <v>8368403</v>
      </c>
      <c r="L26" s="156">
        <f t="shared" si="4"/>
        <v>17500</v>
      </c>
      <c r="M26" s="148">
        <f t="shared" si="5"/>
        <v>1392705.6</v>
      </c>
      <c r="S26" s="16"/>
    </row>
    <row r="27" spans="1:19" ht="16.5" x14ac:dyDescent="0.25">
      <c r="A27" s="195">
        <v>26</v>
      </c>
      <c r="B27" s="201">
        <v>403</v>
      </c>
      <c r="C27" s="201">
        <v>4</v>
      </c>
      <c r="D27" s="198" t="s">
        <v>12</v>
      </c>
      <c r="E27" s="198">
        <v>537.12</v>
      </c>
      <c r="F27" s="208">
        <v>177</v>
      </c>
      <c r="G27" s="198">
        <f t="shared" si="1"/>
        <v>714.12</v>
      </c>
      <c r="H27" s="197">
        <f t="shared" si="0"/>
        <v>590.83200000000011</v>
      </c>
      <c r="I27" s="145">
        <f>I26</f>
        <v>12300</v>
      </c>
      <c r="J27" s="146">
        <f t="shared" si="2"/>
        <v>8783676</v>
      </c>
      <c r="K27" s="147">
        <f t="shared" si="3"/>
        <v>9222860</v>
      </c>
      <c r="L27" s="156">
        <f t="shared" si="4"/>
        <v>19000</v>
      </c>
      <c r="M27" s="148">
        <f t="shared" si="5"/>
        <v>1536163.2000000002</v>
      </c>
      <c r="S27" s="16"/>
    </row>
    <row r="28" spans="1:19" ht="16.5" x14ac:dyDescent="0.25">
      <c r="A28" s="195">
        <v>27</v>
      </c>
      <c r="B28" s="201">
        <v>404</v>
      </c>
      <c r="C28" s="201">
        <v>4</v>
      </c>
      <c r="D28" s="198" t="s">
        <v>14</v>
      </c>
      <c r="E28" s="198">
        <v>474.05</v>
      </c>
      <c r="F28" s="208">
        <v>162</v>
      </c>
      <c r="G28" s="198">
        <f t="shared" si="1"/>
        <v>636.04999999999995</v>
      </c>
      <c r="H28" s="197">
        <f t="shared" si="0"/>
        <v>521.45500000000004</v>
      </c>
      <c r="I28" s="145">
        <f>I27</f>
        <v>12300</v>
      </c>
      <c r="J28" s="146">
        <f t="shared" si="2"/>
        <v>7823414.9999999991</v>
      </c>
      <c r="K28" s="147">
        <f t="shared" si="3"/>
        <v>8214586</v>
      </c>
      <c r="L28" s="156">
        <f t="shared" si="4"/>
        <v>17000</v>
      </c>
      <c r="M28" s="148">
        <f t="shared" si="5"/>
        <v>1355783</v>
      </c>
      <c r="S28" s="16"/>
    </row>
    <row r="29" spans="1:19" x14ac:dyDescent="0.25">
      <c r="A29" s="195">
        <v>28</v>
      </c>
      <c r="B29" s="201">
        <v>405</v>
      </c>
      <c r="C29" s="201">
        <v>4</v>
      </c>
      <c r="D29" s="198" t="s">
        <v>35</v>
      </c>
      <c r="E29" s="198">
        <v>311.73</v>
      </c>
      <c r="F29" s="208">
        <v>113</v>
      </c>
      <c r="G29" s="198">
        <f t="shared" si="1"/>
        <v>424.73</v>
      </c>
      <c r="H29" s="197">
        <f t="shared" si="0"/>
        <v>342.90300000000002</v>
      </c>
      <c r="I29" s="145">
        <f>I28</f>
        <v>12300</v>
      </c>
      <c r="J29" s="146">
        <f t="shared" si="2"/>
        <v>5224179</v>
      </c>
      <c r="K29" s="147">
        <f t="shared" si="3"/>
        <v>5485388</v>
      </c>
      <c r="L29" s="156">
        <f t="shared" si="4"/>
        <v>11500</v>
      </c>
      <c r="M29" s="148">
        <f t="shared" si="5"/>
        <v>891547.8</v>
      </c>
    </row>
    <row r="30" spans="1:19" x14ac:dyDescent="0.25">
      <c r="A30" s="195">
        <v>29</v>
      </c>
      <c r="B30" s="201">
        <v>406</v>
      </c>
      <c r="C30" s="201">
        <v>4</v>
      </c>
      <c r="D30" s="198" t="s">
        <v>35</v>
      </c>
      <c r="E30" s="198">
        <v>336.48</v>
      </c>
      <c r="F30" s="208">
        <v>115</v>
      </c>
      <c r="G30" s="198">
        <f t="shared" si="1"/>
        <v>451.48</v>
      </c>
      <c r="H30" s="197">
        <f t="shared" si="0"/>
        <v>370.12800000000004</v>
      </c>
      <c r="I30" s="145">
        <f>I29</f>
        <v>12300</v>
      </c>
      <c r="J30" s="146">
        <f t="shared" si="2"/>
        <v>5553204</v>
      </c>
      <c r="K30" s="147">
        <f t="shared" si="3"/>
        <v>5830864</v>
      </c>
      <c r="L30" s="156">
        <f t="shared" si="4"/>
        <v>12000</v>
      </c>
      <c r="M30" s="148">
        <f t="shared" si="5"/>
        <v>962332.80000000016</v>
      </c>
    </row>
    <row r="31" spans="1:19" x14ac:dyDescent="0.25">
      <c r="A31" s="195">
        <v>30</v>
      </c>
      <c r="B31" s="201">
        <v>407</v>
      </c>
      <c r="C31" s="201">
        <v>4</v>
      </c>
      <c r="D31" s="198" t="s">
        <v>35</v>
      </c>
      <c r="E31" s="198">
        <v>336.48</v>
      </c>
      <c r="F31" s="208">
        <v>115</v>
      </c>
      <c r="G31" s="198">
        <f t="shared" si="1"/>
        <v>451.48</v>
      </c>
      <c r="H31" s="197">
        <f t="shared" si="0"/>
        <v>370.12800000000004</v>
      </c>
      <c r="I31" s="145">
        <f>I30</f>
        <v>12300</v>
      </c>
      <c r="J31" s="146">
        <f t="shared" si="2"/>
        <v>5553204</v>
      </c>
      <c r="K31" s="147">
        <f t="shared" si="3"/>
        <v>5830864</v>
      </c>
      <c r="L31" s="156">
        <f t="shared" si="4"/>
        <v>12000</v>
      </c>
      <c r="M31" s="148">
        <f t="shared" si="5"/>
        <v>962332.80000000016</v>
      </c>
    </row>
    <row r="32" spans="1:19" s="41" customFormat="1" x14ac:dyDescent="0.25">
      <c r="A32" s="195">
        <v>31</v>
      </c>
      <c r="B32" s="201">
        <v>408</v>
      </c>
      <c r="C32" s="201">
        <v>4</v>
      </c>
      <c r="D32" s="198" t="s">
        <v>35</v>
      </c>
      <c r="E32" s="198">
        <v>311.73</v>
      </c>
      <c r="F32" s="208">
        <v>113</v>
      </c>
      <c r="G32" s="198">
        <f t="shared" si="1"/>
        <v>424.73</v>
      </c>
      <c r="H32" s="197">
        <f t="shared" si="0"/>
        <v>342.90300000000002</v>
      </c>
      <c r="I32" s="145">
        <f>I31</f>
        <v>12300</v>
      </c>
      <c r="J32" s="146">
        <f t="shared" si="2"/>
        <v>5224179</v>
      </c>
      <c r="K32" s="147">
        <f t="shared" si="3"/>
        <v>5485388</v>
      </c>
      <c r="L32" s="156">
        <f t="shared" si="4"/>
        <v>11500</v>
      </c>
      <c r="M32" s="148">
        <f t="shared" si="5"/>
        <v>891547.8</v>
      </c>
    </row>
    <row r="33" spans="1:18" x14ac:dyDescent="0.25">
      <c r="A33" s="195">
        <v>32</v>
      </c>
      <c r="B33" s="201">
        <v>501</v>
      </c>
      <c r="C33" s="201">
        <v>5</v>
      </c>
      <c r="D33" s="198" t="s">
        <v>14</v>
      </c>
      <c r="E33" s="198">
        <v>486.96</v>
      </c>
      <c r="F33" s="207">
        <v>161</v>
      </c>
      <c r="G33" s="198">
        <f t="shared" si="1"/>
        <v>647.96</v>
      </c>
      <c r="H33" s="197">
        <f t="shared" si="0"/>
        <v>535.65600000000006</v>
      </c>
      <c r="I33" s="145">
        <f>I32</f>
        <v>12300</v>
      </c>
      <c r="J33" s="146">
        <f t="shared" si="2"/>
        <v>7969908</v>
      </c>
      <c r="K33" s="147">
        <f t="shared" si="3"/>
        <v>8368403</v>
      </c>
      <c r="L33" s="156">
        <f t="shared" si="4"/>
        <v>17500</v>
      </c>
      <c r="M33" s="148">
        <f t="shared" si="5"/>
        <v>1392705.6</v>
      </c>
    </row>
    <row r="34" spans="1:18" x14ac:dyDescent="0.25">
      <c r="A34" s="195">
        <v>33</v>
      </c>
      <c r="B34" s="201">
        <v>502</v>
      </c>
      <c r="C34" s="201">
        <v>5</v>
      </c>
      <c r="D34" s="198" t="s">
        <v>14</v>
      </c>
      <c r="E34" s="198">
        <v>486.96</v>
      </c>
      <c r="F34" s="208">
        <v>161</v>
      </c>
      <c r="G34" s="198">
        <f t="shared" si="1"/>
        <v>647.96</v>
      </c>
      <c r="H34" s="197">
        <f t="shared" si="0"/>
        <v>535.65600000000006</v>
      </c>
      <c r="I34" s="145">
        <f>I33</f>
        <v>12300</v>
      </c>
      <c r="J34" s="146">
        <f t="shared" si="2"/>
        <v>7969908</v>
      </c>
      <c r="K34" s="147">
        <f t="shared" si="3"/>
        <v>8368403</v>
      </c>
      <c r="L34" s="156">
        <f t="shared" si="4"/>
        <v>17500</v>
      </c>
      <c r="M34" s="148">
        <f t="shared" si="5"/>
        <v>1392705.6</v>
      </c>
    </row>
    <row r="35" spans="1:18" ht="16.5" x14ac:dyDescent="0.3">
      <c r="A35" s="195">
        <v>34</v>
      </c>
      <c r="B35" s="201">
        <v>503</v>
      </c>
      <c r="C35" s="201">
        <v>5</v>
      </c>
      <c r="D35" s="198" t="s">
        <v>12</v>
      </c>
      <c r="E35" s="198">
        <v>537.12</v>
      </c>
      <c r="F35" s="208">
        <v>177</v>
      </c>
      <c r="G35" s="198">
        <f t="shared" si="1"/>
        <v>714.12</v>
      </c>
      <c r="H35" s="197">
        <f t="shared" si="0"/>
        <v>590.83200000000011</v>
      </c>
      <c r="I35" s="145">
        <f>I34</f>
        <v>12300</v>
      </c>
      <c r="J35" s="146">
        <f t="shared" si="2"/>
        <v>8783676</v>
      </c>
      <c r="K35" s="147">
        <f t="shared" si="3"/>
        <v>9222860</v>
      </c>
      <c r="L35" s="156">
        <f t="shared" si="4"/>
        <v>19000</v>
      </c>
      <c r="M35" s="148">
        <f t="shared" si="5"/>
        <v>1536163.2000000002</v>
      </c>
      <c r="N35" s="4"/>
      <c r="R35" s="2"/>
    </row>
    <row r="36" spans="1:18" ht="16.5" x14ac:dyDescent="0.3">
      <c r="A36" s="195">
        <v>35</v>
      </c>
      <c r="B36" s="201">
        <v>504</v>
      </c>
      <c r="C36" s="201">
        <v>5</v>
      </c>
      <c r="D36" s="198" t="s">
        <v>14</v>
      </c>
      <c r="E36" s="198">
        <v>474.05</v>
      </c>
      <c r="F36" s="208">
        <v>162</v>
      </c>
      <c r="G36" s="198">
        <f t="shared" si="1"/>
        <v>636.04999999999995</v>
      </c>
      <c r="H36" s="197">
        <f t="shared" si="0"/>
        <v>521.45500000000004</v>
      </c>
      <c r="I36" s="145">
        <f>I35</f>
        <v>12300</v>
      </c>
      <c r="J36" s="146">
        <f t="shared" si="2"/>
        <v>7823414.9999999991</v>
      </c>
      <c r="K36" s="147">
        <f t="shared" si="3"/>
        <v>8214586</v>
      </c>
      <c r="L36" s="156">
        <f t="shared" si="4"/>
        <v>17000</v>
      </c>
      <c r="M36" s="148">
        <f t="shared" si="5"/>
        <v>1355783</v>
      </c>
      <c r="N36" s="4"/>
      <c r="R36" s="2"/>
    </row>
    <row r="37" spans="1:18" ht="16.5" x14ac:dyDescent="0.3">
      <c r="A37" s="195">
        <v>36</v>
      </c>
      <c r="B37" s="201">
        <v>505</v>
      </c>
      <c r="C37" s="201">
        <v>5</v>
      </c>
      <c r="D37" s="198" t="s">
        <v>35</v>
      </c>
      <c r="E37" s="198">
        <v>311.73</v>
      </c>
      <c r="F37" s="208">
        <v>113</v>
      </c>
      <c r="G37" s="198">
        <f t="shared" si="1"/>
        <v>424.73</v>
      </c>
      <c r="H37" s="197">
        <f t="shared" si="0"/>
        <v>342.90300000000002</v>
      </c>
      <c r="I37" s="145">
        <f>I36</f>
        <v>12300</v>
      </c>
      <c r="J37" s="146">
        <f t="shared" si="2"/>
        <v>5224179</v>
      </c>
      <c r="K37" s="147">
        <f t="shared" si="3"/>
        <v>5485388</v>
      </c>
      <c r="L37" s="156">
        <f t="shared" si="4"/>
        <v>11500</v>
      </c>
      <c r="M37" s="148">
        <f t="shared" si="5"/>
        <v>891547.8</v>
      </c>
      <c r="N37" s="4"/>
      <c r="R37" s="2"/>
    </row>
    <row r="38" spans="1:18" ht="16.5" x14ac:dyDescent="0.3">
      <c r="A38" s="195">
        <v>37</v>
      </c>
      <c r="B38" s="201">
        <v>506</v>
      </c>
      <c r="C38" s="201">
        <v>5</v>
      </c>
      <c r="D38" s="198" t="s">
        <v>35</v>
      </c>
      <c r="E38" s="198">
        <v>336.48</v>
      </c>
      <c r="F38" s="208">
        <v>115</v>
      </c>
      <c r="G38" s="198">
        <f t="shared" si="1"/>
        <v>451.48</v>
      </c>
      <c r="H38" s="197">
        <f t="shared" si="0"/>
        <v>370.12800000000004</v>
      </c>
      <c r="I38" s="145">
        <f>I37</f>
        <v>12300</v>
      </c>
      <c r="J38" s="146">
        <f t="shared" si="2"/>
        <v>5553204</v>
      </c>
      <c r="K38" s="147">
        <f t="shared" si="3"/>
        <v>5830864</v>
      </c>
      <c r="L38" s="156">
        <f t="shared" si="4"/>
        <v>12000</v>
      </c>
      <c r="M38" s="148">
        <f t="shared" si="5"/>
        <v>962332.80000000016</v>
      </c>
      <c r="N38" s="4"/>
      <c r="R38" s="2"/>
    </row>
    <row r="39" spans="1:18" ht="16.5" x14ac:dyDescent="0.3">
      <c r="A39" s="195">
        <v>38</v>
      </c>
      <c r="B39" s="201">
        <v>507</v>
      </c>
      <c r="C39" s="201">
        <v>5</v>
      </c>
      <c r="D39" s="198" t="s">
        <v>35</v>
      </c>
      <c r="E39" s="198">
        <v>336.48</v>
      </c>
      <c r="F39" s="208">
        <v>115</v>
      </c>
      <c r="G39" s="198">
        <f t="shared" si="1"/>
        <v>451.48</v>
      </c>
      <c r="H39" s="197">
        <f t="shared" si="0"/>
        <v>370.12800000000004</v>
      </c>
      <c r="I39" s="145">
        <f>I38</f>
        <v>12300</v>
      </c>
      <c r="J39" s="146">
        <f t="shared" si="2"/>
        <v>5553204</v>
      </c>
      <c r="K39" s="147">
        <f t="shared" si="3"/>
        <v>5830864</v>
      </c>
      <c r="L39" s="156">
        <f t="shared" si="4"/>
        <v>12000</v>
      </c>
      <c r="M39" s="148">
        <f t="shared" si="5"/>
        <v>962332.80000000016</v>
      </c>
      <c r="N39" s="4"/>
      <c r="R39" s="2"/>
    </row>
    <row r="40" spans="1:18" ht="16.5" x14ac:dyDescent="0.3">
      <c r="A40" s="195">
        <v>39</v>
      </c>
      <c r="B40" s="201">
        <v>508</v>
      </c>
      <c r="C40" s="201">
        <v>5</v>
      </c>
      <c r="D40" s="198" t="s">
        <v>35</v>
      </c>
      <c r="E40" s="198">
        <v>311.73</v>
      </c>
      <c r="F40" s="208">
        <v>113</v>
      </c>
      <c r="G40" s="198">
        <f t="shared" si="1"/>
        <v>424.73</v>
      </c>
      <c r="H40" s="197">
        <f t="shared" si="0"/>
        <v>342.90300000000002</v>
      </c>
      <c r="I40" s="145">
        <f>I39</f>
        <v>12300</v>
      </c>
      <c r="J40" s="146">
        <f t="shared" si="2"/>
        <v>5224179</v>
      </c>
      <c r="K40" s="147">
        <f t="shared" si="3"/>
        <v>5485388</v>
      </c>
      <c r="L40" s="156">
        <f t="shared" si="4"/>
        <v>11500</v>
      </c>
      <c r="M40" s="148">
        <f t="shared" si="5"/>
        <v>891547.8</v>
      </c>
      <c r="N40" s="4"/>
      <c r="R40" s="2"/>
    </row>
    <row r="41" spans="1:18" ht="16.5" x14ac:dyDescent="0.3">
      <c r="A41" s="195">
        <v>40</v>
      </c>
      <c r="B41" s="201">
        <v>601</v>
      </c>
      <c r="C41" s="201">
        <v>6</v>
      </c>
      <c r="D41" s="198" t="s">
        <v>14</v>
      </c>
      <c r="E41" s="198">
        <v>486.96</v>
      </c>
      <c r="F41" s="207">
        <v>161</v>
      </c>
      <c r="G41" s="198">
        <f t="shared" si="1"/>
        <v>647.96</v>
      </c>
      <c r="H41" s="197">
        <f t="shared" si="0"/>
        <v>535.65600000000006</v>
      </c>
      <c r="I41" s="145">
        <f>I40</f>
        <v>12300</v>
      </c>
      <c r="J41" s="146">
        <f t="shared" si="2"/>
        <v>7969908</v>
      </c>
      <c r="K41" s="147">
        <f t="shared" si="3"/>
        <v>8368403</v>
      </c>
      <c r="L41" s="156">
        <f t="shared" si="4"/>
        <v>17500</v>
      </c>
      <c r="M41" s="148">
        <f t="shared" si="5"/>
        <v>1392705.6</v>
      </c>
      <c r="N41" s="4"/>
      <c r="R41" s="2"/>
    </row>
    <row r="42" spans="1:18" ht="16.5" x14ac:dyDescent="0.3">
      <c r="A42" s="195">
        <v>41</v>
      </c>
      <c r="B42" s="201">
        <v>602</v>
      </c>
      <c r="C42" s="201">
        <v>6</v>
      </c>
      <c r="D42" s="198" t="s">
        <v>14</v>
      </c>
      <c r="E42" s="198">
        <v>486.96</v>
      </c>
      <c r="F42" s="208">
        <v>161</v>
      </c>
      <c r="G42" s="198">
        <f t="shared" si="1"/>
        <v>647.96</v>
      </c>
      <c r="H42" s="197">
        <f t="shared" si="0"/>
        <v>535.65600000000006</v>
      </c>
      <c r="I42" s="145">
        <f>I41</f>
        <v>12300</v>
      </c>
      <c r="J42" s="146">
        <f t="shared" si="2"/>
        <v>7969908</v>
      </c>
      <c r="K42" s="147">
        <f t="shared" si="3"/>
        <v>8368403</v>
      </c>
      <c r="L42" s="156">
        <f t="shared" si="4"/>
        <v>17500</v>
      </c>
      <c r="M42" s="148">
        <f t="shared" si="5"/>
        <v>1392705.6</v>
      </c>
      <c r="N42" s="4"/>
      <c r="R42" s="2"/>
    </row>
    <row r="43" spans="1:18" ht="16.5" x14ac:dyDescent="0.3">
      <c r="A43" s="195">
        <v>42</v>
      </c>
      <c r="B43" s="201">
        <v>603</v>
      </c>
      <c r="C43" s="201">
        <v>6</v>
      </c>
      <c r="D43" s="198" t="s">
        <v>12</v>
      </c>
      <c r="E43" s="198">
        <v>537.12</v>
      </c>
      <c r="F43" s="208">
        <v>177</v>
      </c>
      <c r="G43" s="198">
        <f t="shared" si="1"/>
        <v>714.12</v>
      </c>
      <c r="H43" s="197">
        <f t="shared" si="0"/>
        <v>590.83200000000011</v>
      </c>
      <c r="I43" s="145">
        <f>I42</f>
        <v>12300</v>
      </c>
      <c r="J43" s="146">
        <f t="shared" si="2"/>
        <v>8783676</v>
      </c>
      <c r="K43" s="147">
        <f t="shared" si="3"/>
        <v>9222860</v>
      </c>
      <c r="L43" s="156">
        <f t="shared" si="4"/>
        <v>19000</v>
      </c>
      <c r="M43" s="148">
        <f t="shared" si="5"/>
        <v>1536163.2000000002</v>
      </c>
      <c r="N43" s="4"/>
      <c r="R43" s="2"/>
    </row>
    <row r="44" spans="1:18" ht="16.5" x14ac:dyDescent="0.3">
      <c r="A44" s="195">
        <v>43</v>
      </c>
      <c r="B44" s="201">
        <v>604</v>
      </c>
      <c r="C44" s="201">
        <v>6</v>
      </c>
      <c r="D44" s="198" t="s">
        <v>14</v>
      </c>
      <c r="E44" s="198">
        <v>474.05</v>
      </c>
      <c r="F44" s="208">
        <v>162</v>
      </c>
      <c r="G44" s="198">
        <f t="shared" si="1"/>
        <v>636.04999999999995</v>
      </c>
      <c r="H44" s="197">
        <f t="shared" si="0"/>
        <v>521.45500000000004</v>
      </c>
      <c r="I44" s="145">
        <f>I43</f>
        <v>12300</v>
      </c>
      <c r="J44" s="146">
        <f t="shared" si="2"/>
        <v>7823414.9999999991</v>
      </c>
      <c r="K44" s="147">
        <f t="shared" si="3"/>
        <v>8214586</v>
      </c>
      <c r="L44" s="156">
        <f t="shared" si="4"/>
        <v>17000</v>
      </c>
      <c r="M44" s="148">
        <f t="shared" si="5"/>
        <v>1355783</v>
      </c>
      <c r="N44" s="4"/>
      <c r="R44" s="2"/>
    </row>
    <row r="45" spans="1:18" ht="16.5" x14ac:dyDescent="0.3">
      <c r="A45" s="195">
        <v>44</v>
      </c>
      <c r="B45" s="201">
        <v>605</v>
      </c>
      <c r="C45" s="201">
        <v>6</v>
      </c>
      <c r="D45" s="198" t="s">
        <v>35</v>
      </c>
      <c r="E45" s="198">
        <v>311.73</v>
      </c>
      <c r="F45" s="208">
        <v>113</v>
      </c>
      <c r="G45" s="198">
        <f t="shared" si="1"/>
        <v>424.73</v>
      </c>
      <c r="H45" s="197">
        <f t="shared" si="0"/>
        <v>342.90300000000002</v>
      </c>
      <c r="I45" s="145">
        <f>I44</f>
        <v>12300</v>
      </c>
      <c r="J45" s="146">
        <f t="shared" si="2"/>
        <v>5224179</v>
      </c>
      <c r="K45" s="147">
        <f t="shared" si="3"/>
        <v>5485388</v>
      </c>
      <c r="L45" s="156">
        <f t="shared" si="4"/>
        <v>11500</v>
      </c>
      <c r="M45" s="148">
        <f t="shared" si="5"/>
        <v>891547.8</v>
      </c>
      <c r="N45" s="4"/>
      <c r="R45" s="2"/>
    </row>
    <row r="46" spans="1:18" ht="16.5" x14ac:dyDescent="0.3">
      <c r="A46" s="195">
        <v>45</v>
      </c>
      <c r="B46" s="201">
        <v>606</v>
      </c>
      <c r="C46" s="201">
        <v>6</v>
      </c>
      <c r="D46" s="198" t="s">
        <v>35</v>
      </c>
      <c r="E46" s="198">
        <v>336.48</v>
      </c>
      <c r="F46" s="208">
        <v>115</v>
      </c>
      <c r="G46" s="198">
        <f t="shared" si="1"/>
        <v>451.48</v>
      </c>
      <c r="H46" s="197">
        <f t="shared" si="0"/>
        <v>370.12800000000004</v>
      </c>
      <c r="I46" s="145">
        <f>I45</f>
        <v>12300</v>
      </c>
      <c r="J46" s="146">
        <f t="shared" si="2"/>
        <v>5553204</v>
      </c>
      <c r="K46" s="147">
        <f t="shared" si="3"/>
        <v>5830864</v>
      </c>
      <c r="L46" s="156">
        <f t="shared" si="4"/>
        <v>12000</v>
      </c>
      <c r="M46" s="148">
        <f t="shared" si="5"/>
        <v>962332.80000000016</v>
      </c>
      <c r="N46" s="4"/>
      <c r="R46" s="2"/>
    </row>
    <row r="47" spans="1:18" ht="16.5" x14ac:dyDescent="0.3">
      <c r="A47" s="195">
        <v>46</v>
      </c>
      <c r="B47" s="201">
        <v>607</v>
      </c>
      <c r="C47" s="201">
        <v>6</v>
      </c>
      <c r="D47" s="198" t="s">
        <v>35</v>
      </c>
      <c r="E47" s="198">
        <v>336.48</v>
      </c>
      <c r="F47" s="208">
        <v>115</v>
      </c>
      <c r="G47" s="198">
        <f t="shared" si="1"/>
        <v>451.48</v>
      </c>
      <c r="H47" s="197">
        <f t="shared" si="0"/>
        <v>370.12800000000004</v>
      </c>
      <c r="I47" s="145">
        <f>I46</f>
        <v>12300</v>
      </c>
      <c r="J47" s="146">
        <f t="shared" si="2"/>
        <v>5553204</v>
      </c>
      <c r="K47" s="147">
        <f t="shared" si="3"/>
        <v>5830864</v>
      </c>
      <c r="L47" s="156">
        <f t="shared" si="4"/>
        <v>12000</v>
      </c>
      <c r="M47" s="148">
        <f t="shared" si="5"/>
        <v>962332.80000000016</v>
      </c>
      <c r="N47" s="4"/>
      <c r="R47" s="2"/>
    </row>
    <row r="48" spans="1:18" ht="16.5" x14ac:dyDescent="0.3">
      <c r="A48" s="195">
        <v>47</v>
      </c>
      <c r="B48" s="201">
        <v>608</v>
      </c>
      <c r="C48" s="201">
        <v>6</v>
      </c>
      <c r="D48" s="198" t="s">
        <v>35</v>
      </c>
      <c r="E48" s="198">
        <v>311.73</v>
      </c>
      <c r="F48" s="208">
        <v>113</v>
      </c>
      <c r="G48" s="198">
        <f t="shared" si="1"/>
        <v>424.73</v>
      </c>
      <c r="H48" s="197">
        <f t="shared" si="0"/>
        <v>342.90300000000002</v>
      </c>
      <c r="I48" s="145">
        <f>I47</f>
        <v>12300</v>
      </c>
      <c r="J48" s="146">
        <f t="shared" si="2"/>
        <v>5224179</v>
      </c>
      <c r="K48" s="147">
        <f t="shared" si="3"/>
        <v>5485388</v>
      </c>
      <c r="L48" s="156">
        <f t="shared" si="4"/>
        <v>11500</v>
      </c>
      <c r="M48" s="148">
        <f t="shared" si="5"/>
        <v>891547.8</v>
      </c>
      <c r="N48" s="4"/>
      <c r="R48" s="2"/>
    </row>
    <row r="49" spans="1:22" ht="16.5" x14ac:dyDescent="0.3">
      <c r="A49" s="195">
        <v>48</v>
      </c>
      <c r="B49" s="201">
        <v>701</v>
      </c>
      <c r="C49" s="201">
        <v>7</v>
      </c>
      <c r="D49" s="198" t="s">
        <v>14</v>
      </c>
      <c r="E49" s="198">
        <v>486.96</v>
      </c>
      <c r="F49" s="207">
        <v>161</v>
      </c>
      <c r="G49" s="198">
        <f t="shared" si="1"/>
        <v>647.96</v>
      </c>
      <c r="H49" s="197">
        <f t="shared" si="0"/>
        <v>535.65600000000006</v>
      </c>
      <c r="I49" s="145">
        <f>I48+250</f>
        <v>12550</v>
      </c>
      <c r="J49" s="146">
        <f t="shared" si="2"/>
        <v>8131898</v>
      </c>
      <c r="K49" s="147">
        <f t="shared" si="3"/>
        <v>8538493</v>
      </c>
      <c r="L49" s="156">
        <f t="shared" si="4"/>
        <v>18000</v>
      </c>
      <c r="M49" s="148">
        <f t="shared" si="5"/>
        <v>1392705.6</v>
      </c>
      <c r="N49" s="4"/>
      <c r="R49" s="2"/>
    </row>
    <row r="50" spans="1:22" ht="16.5" x14ac:dyDescent="0.3">
      <c r="A50" s="195">
        <v>49</v>
      </c>
      <c r="B50" s="201">
        <v>702</v>
      </c>
      <c r="C50" s="201">
        <v>7</v>
      </c>
      <c r="D50" s="198" t="s">
        <v>14</v>
      </c>
      <c r="E50" s="198">
        <v>486.96</v>
      </c>
      <c r="F50" s="208">
        <v>161</v>
      </c>
      <c r="G50" s="198">
        <f t="shared" si="1"/>
        <v>647.96</v>
      </c>
      <c r="H50" s="197">
        <f t="shared" si="0"/>
        <v>535.65600000000006</v>
      </c>
      <c r="I50" s="145">
        <f>I49</f>
        <v>12550</v>
      </c>
      <c r="J50" s="146">
        <f t="shared" si="2"/>
        <v>8131898</v>
      </c>
      <c r="K50" s="147">
        <f t="shared" si="3"/>
        <v>8538493</v>
      </c>
      <c r="L50" s="156">
        <f t="shared" si="4"/>
        <v>18000</v>
      </c>
      <c r="M50" s="148">
        <f t="shared" si="5"/>
        <v>1392705.6</v>
      </c>
      <c r="N50" s="4"/>
      <c r="R50" s="2"/>
    </row>
    <row r="51" spans="1:22" ht="16.5" x14ac:dyDescent="0.3">
      <c r="A51" s="195">
        <v>50</v>
      </c>
      <c r="B51" s="201">
        <v>703</v>
      </c>
      <c r="C51" s="201">
        <v>7</v>
      </c>
      <c r="D51" s="198" t="s">
        <v>12</v>
      </c>
      <c r="E51" s="198">
        <v>537.12</v>
      </c>
      <c r="F51" s="208">
        <v>177</v>
      </c>
      <c r="G51" s="198">
        <f t="shared" si="1"/>
        <v>714.12</v>
      </c>
      <c r="H51" s="197">
        <f t="shared" si="0"/>
        <v>590.83200000000011</v>
      </c>
      <c r="I51" s="145">
        <f>I50</f>
        <v>12550</v>
      </c>
      <c r="J51" s="146">
        <f t="shared" si="2"/>
        <v>8962206</v>
      </c>
      <c r="K51" s="147">
        <f t="shared" si="3"/>
        <v>9410316</v>
      </c>
      <c r="L51" s="156">
        <f t="shared" si="4"/>
        <v>19500</v>
      </c>
      <c r="M51" s="148">
        <f t="shared" si="5"/>
        <v>1536163.2000000002</v>
      </c>
      <c r="N51" s="4"/>
      <c r="R51" s="2"/>
    </row>
    <row r="52" spans="1:22" s="20" customFormat="1" ht="16.5" x14ac:dyDescent="0.25">
      <c r="A52" s="195">
        <v>51</v>
      </c>
      <c r="B52" s="201">
        <v>704</v>
      </c>
      <c r="C52" s="201">
        <v>7</v>
      </c>
      <c r="D52" s="198" t="s">
        <v>14</v>
      </c>
      <c r="E52" s="198">
        <v>474.05</v>
      </c>
      <c r="F52" s="208">
        <v>162</v>
      </c>
      <c r="G52" s="198">
        <f t="shared" si="1"/>
        <v>636.04999999999995</v>
      </c>
      <c r="H52" s="197">
        <f t="shared" si="0"/>
        <v>521.45500000000004</v>
      </c>
      <c r="I52" s="145">
        <f>I51</f>
        <v>12550</v>
      </c>
      <c r="J52" s="146">
        <f t="shared" si="2"/>
        <v>7982427.4999999991</v>
      </c>
      <c r="K52" s="147">
        <f t="shared" si="3"/>
        <v>8381549</v>
      </c>
      <c r="L52" s="156">
        <f t="shared" si="4"/>
        <v>17500</v>
      </c>
      <c r="M52" s="148">
        <f t="shared" si="5"/>
        <v>1355783</v>
      </c>
      <c r="N52" s="51"/>
      <c r="R52" s="104"/>
      <c r="U52" s="51"/>
      <c r="V52" s="51"/>
    </row>
    <row r="53" spans="1:22" ht="16.5" x14ac:dyDescent="0.3">
      <c r="A53" s="195">
        <v>52</v>
      </c>
      <c r="B53" s="196">
        <v>705</v>
      </c>
      <c r="C53" s="197">
        <v>7</v>
      </c>
      <c r="D53" s="198" t="s">
        <v>35</v>
      </c>
      <c r="E53" s="198">
        <v>311.73</v>
      </c>
      <c r="F53" s="208">
        <v>113</v>
      </c>
      <c r="G53" s="198">
        <f t="shared" si="1"/>
        <v>424.73</v>
      </c>
      <c r="H53" s="197">
        <f t="shared" si="0"/>
        <v>342.90300000000002</v>
      </c>
      <c r="I53" s="145">
        <f>I52</f>
        <v>12550</v>
      </c>
      <c r="J53" s="146">
        <f t="shared" si="2"/>
        <v>5330361.5</v>
      </c>
      <c r="K53" s="147">
        <f t="shared" si="3"/>
        <v>5596880</v>
      </c>
      <c r="L53" s="156">
        <f t="shared" si="4"/>
        <v>11500</v>
      </c>
      <c r="M53" s="148">
        <f t="shared" si="5"/>
        <v>891547.8</v>
      </c>
      <c r="N53" s="4"/>
      <c r="R53" s="2"/>
    </row>
    <row r="54" spans="1:22" ht="16.5" x14ac:dyDescent="0.3">
      <c r="A54" s="195">
        <v>53</v>
      </c>
      <c r="B54" s="196">
        <v>706</v>
      </c>
      <c r="C54" s="197">
        <v>7</v>
      </c>
      <c r="D54" s="198" t="s">
        <v>35</v>
      </c>
      <c r="E54" s="198">
        <v>336.48</v>
      </c>
      <c r="F54" s="208">
        <v>115</v>
      </c>
      <c r="G54" s="198">
        <f t="shared" si="1"/>
        <v>451.48</v>
      </c>
      <c r="H54" s="197">
        <f t="shared" si="0"/>
        <v>370.12800000000004</v>
      </c>
      <c r="I54" s="145">
        <f>I53</f>
        <v>12550</v>
      </c>
      <c r="J54" s="146">
        <f t="shared" si="2"/>
        <v>5666074</v>
      </c>
      <c r="K54" s="147">
        <f t="shared" si="3"/>
        <v>5949378</v>
      </c>
      <c r="L54" s="156">
        <f t="shared" si="4"/>
        <v>12500</v>
      </c>
      <c r="M54" s="148">
        <f t="shared" si="5"/>
        <v>962332.80000000016</v>
      </c>
      <c r="N54" s="4"/>
      <c r="R54" s="2"/>
    </row>
    <row r="55" spans="1:22" ht="16.5" x14ac:dyDescent="0.3">
      <c r="A55" s="195">
        <v>54</v>
      </c>
      <c r="B55" s="196">
        <v>707</v>
      </c>
      <c r="C55" s="197">
        <v>7</v>
      </c>
      <c r="D55" s="198" t="s">
        <v>35</v>
      </c>
      <c r="E55" s="198">
        <v>336.48</v>
      </c>
      <c r="F55" s="208">
        <v>115</v>
      </c>
      <c r="G55" s="198">
        <f t="shared" si="1"/>
        <v>451.48</v>
      </c>
      <c r="H55" s="197">
        <f t="shared" si="0"/>
        <v>370.12800000000004</v>
      </c>
      <c r="I55" s="145">
        <f>I54</f>
        <v>12550</v>
      </c>
      <c r="J55" s="146">
        <f t="shared" si="2"/>
        <v>5666074</v>
      </c>
      <c r="K55" s="147">
        <f t="shared" si="3"/>
        <v>5949378</v>
      </c>
      <c r="L55" s="156">
        <f t="shared" si="4"/>
        <v>12500</v>
      </c>
      <c r="M55" s="148">
        <f t="shared" si="5"/>
        <v>962332.80000000016</v>
      </c>
      <c r="N55" s="4"/>
      <c r="R55" s="2"/>
    </row>
    <row r="56" spans="1:22" ht="16.5" x14ac:dyDescent="0.3">
      <c r="A56" s="195">
        <v>55</v>
      </c>
      <c r="B56" s="196">
        <v>708</v>
      </c>
      <c r="C56" s="197">
        <v>7</v>
      </c>
      <c r="D56" s="198" t="s">
        <v>35</v>
      </c>
      <c r="E56" s="198">
        <v>311.73</v>
      </c>
      <c r="F56" s="208">
        <v>113</v>
      </c>
      <c r="G56" s="198">
        <f t="shared" si="1"/>
        <v>424.73</v>
      </c>
      <c r="H56" s="197">
        <f t="shared" si="0"/>
        <v>342.90300000000002</v>
      </c>
      <c r="I56" s="145">
        <f>I55</f>
        <v>12550</v>
      </c>
      <c r="J56" s="146">
        <f t="shared" si="2"/>
        <v>5330361.5</v>
      </c>
      <c r="K56" s="147">
        <f t="shared" si="3"/>
        <v>5596880</v>
      </c>
      <c r="L56" s="156">
        <f t="shared" si="4"/>
        <v>11500</v>
      </c>
      <c r="M56" s="148">
        <f t="shared" si="5"/>
        <v>891547.8</v>
      </c>
      <c r="N56" s="4"/>
      <c r="R56" s="2"/>
    </row>
    <row r="57" spans="1:22" ht="16.5" x14ac:dyDescent="0.3">
      <c r="A57" s="195">
        <v>56</v>
      </c>
      <c r="B57" s="196">
        <v>801</v>
      </c>
      <c r="C57" s="197">
        <v>8</v>
      </c>
      <c r="D57" s="198" t="s">
        <v>14</v>
      </c>
      <c r="E57" s="198">
        <v>486.96</v>
      </c>
      <c r="F57" s="207">
        <v>161</v>
      </c>
      <c r="G57" s="198">
        <f t="shared" si="1"/>
        <v>647.96</v>
      </c>
      <c r="H57" s="197">
        <f t="shared" si="0"/>
        <v>535.65600000000006</v>
      </c>
      <c r="I57" s="145">
        <f>I56</f>
        <v>12550</v>
      </c>
      <c r="J57" s="146">
        <f t="shared" si="2"/>
        <v>8131898</v>
      </c>
      <c r="K57" s="147">
        <f t="shared" si="3"/>
        <v>8538493</v>
      </c>
      <c r="L57" s="156">
        <f t="shared" si="4"/>
        <v>18000</v>
      </c>
      <c r="M57" s="148">
        <f t="shared" si="5"/>
        <v>1392705.6</v>
      </c>
      <c r="N57" s="4"/>
      <c r="R57" s="2"/>
    </row>
    <row r="58" spans="1:22" ht="16.5" x14ac:dyDescent="0.3">
      <c r="A58" s="195">
        <v>57</v>
      </c>
      <c r="B58" s="196">
        <v>802</v>
      </c>
      <c r="C58" s="197">
        <v>8</v>
      </c>
      <c r="D58" s="198" t="s">
        <v>14</v>
      </c>
      <c r="E58" s="198">
        <v>486.96</v>
      </c>
      <c r="F58" s="208">
        <v>161</v>
      </c>
      <c r="G58" s="198">
        <f t="shared" si="1"/>
        <v>647.96</v>
      </c>
      <c r="H58" s="197">
        <f t="shared" si="0"/>
        <v>535.65600000000006</v>
      </c>
      <c r="I58" s="145">
        <f>I57</f>
        <v>12550</v>
      </c>
      <c r="J58" s="146">
        <f t="shared" si="2"/>
        <v>8131898</v>
      </c>
      <c r="K58" s="147">
        <f t="shared" si="3"/>
        <v>8538493</v>
      </c>
      <c r="L58" s="156">
        <f t="shared" si="4"/>
        <v>18000</v>
      </c>
      <c r="M58" s="148">
        <f t="shared" si="5"/>
        <v>1392705.6</v>
      </c>
      <c r="N58" s="4"/>
      <c r="R58" s="2"/>
    </row>
    <row r="59" spans="1:22" ht="16.5" x14ac:dyDescent="0.3">
      <c r="A59" s="195">
        <v>58</v>
      </c>
      <c r="B59" s="196">
        <v>803</v>
      </c>
      <c r="C59" s="197">
        <v>8</v>
      </c>
      <c r="D59" s="198" t="s">
        <v>12</v>
      </c>
      <c r="E59" s="198">
        <v>537.12</v>
      </c>
      <c r="F59" s="208">
        <v>177</v>
      </c>
      <c r="G59" s="198">
        <f t="shared" si="1"/>
        <v>714.12</v>
      </c>
      <c r="H59" s="197">
        <f t="shared" si="0"/>
        <v>590.83200000000011</v>
      </c>
      <c r="I59" s="145">
        <f>I58</f>
        <v>12550</v>
      </c>
      <c r="J59" s="146">
        <f t="shared" si="2"/>
        <v>8962206</v>
      </c>
      <c r="K59" s="147">
        <f t="shared" si="3"/>
        <v>9410316</v>
      </c>
      <c r="L59" s="156">
        <f t="shared" si="4"/>
        <v>19500</v>
      </c>
      <c r="M59" s="148">
        <f t="shared" si="5"/>
        <v>1536163.2000000002</v>
      </c>
      <c r="N59" s="4"/>
      <c r="R59" s="2"/>
    </row>
    <row r="60" spans="1:22" ht="16.5" x14ac:dyDescent="0.3">
      <c r="A60" s="195">
        <v>59</v>
      </c>
      <c r="B60" s="196">
        <v>804</v>
      </c>
      <c r="C60" s="197">
        <v>8</v>
      </c>
      <c r="D60" s="198" t="s">
        <v>14</v>
      </c>
      <c r="E60" s="198">
        <v>474.05</v>
      </c>
      <c r="F60" s="208">
        <v>162</v>
      </c>
      <c r="G60" s="198">
        <f t="shared" si="1"/>
        <v>636.04999999999995</v>
      </c>
      <c r="H60" s="197">
        <f t="shared" si="0"/>
        <v>521.45500000000004</v>
      </c>
      <c r="I60" s="145">
        <f>I59</f>
        <v>12550</v>
      </c>
      <c r="J60" s="146">
        <f t="shared" si="2"/>
        <v>7982427.4999999991</v>
      </c>
      <c r="K60" s="147">
        <f t="shared" si="3"/>
        <v>8381549</v>
      </c>
      <c r="L60" s="156">
        <f t="shared" si="4"/>
        <v>17500</v>
      </c>
      <c r="M60" s="148">
        <f t="shared" si="5"/>
        <v>1355783</v>
      </c>
      <c r="N60" s="4"/>
      <c r="R60" s="2"/>
    </row>
    <row r="61" spans="1:22" ht="16.5" x14ac:dyDescent="0.3">
      <c r="A61" s="195">
        <v>60</v>
      </c>
      <c r="B61" s="196">
        <v>806</v>
      </c>
      <c r="C61" s="197">
        <v>8</v>
      </c>
      <c r="D61" s="198" t="s">
        <v>35</v>
      </c>
      <c r="E61" s="198">
        <v>336.48</v>
      </c>
      <c r="F61" s="198">
        <v>115</v>
      </c>
      <c r="G61" s="198">
        <f t="shared" si="1"/>
        <v>451.48</v>
      </c>
      <c r="H61" s="197">
        <f t="shared" si="0"/>
        <v>370.12800000000004</v>
      </c>
      <c r="I61" s="145">
        <f>I60</f>
        <v>12550</v>
      </c>
      <c r="J61" s="146">
        <f t="shared" si="2"/>
        <v>5666074</v>
      </c>
      <c r="K61" s="147">
        <f t="shared" si="3"/>
        <v>5949378</v>
      </c>
      <c r="L61" s="156">
        <f t="shared" si="4"/>
        <v>12500</v>
      </c>
      <c r="M61" s="148">
        <f t="shared" si="5"/>
        <v>962332.80000000016</v>
      </c>
      <c r="N61" s="4"/>
      <c r="O61" s="7"/>
      <c r="P61" s="7"/>
      <c r="R61" s="2"/>
    </row>
    <row r="62" spans="1:22" ht="16.5" x14ac:dyDescent="0.3">
      <c r="A62" s="195">
        <v>61</v>
      </c>
      <c r="B62" s="196">
        <v>807</v>
      </c>
      <c r="C62" s="197">
        <v>8</v>
      </c>
      <c r="D62" s="198" t="s">
        <v>35</v>
      </c>
      <c r="E62" s="198">
        <v>336.48</v>
      </c>
      <c r="F62" s="198">
        <v>115</v>
      </c>
      <c r="G62" s="198">
        <f t="shared" si="1"/>
        <v>451.48</v>
      </c>
      <c r="H62" s="197">
        <f t="shared" si="0"/>
        <v>370.12800000000004</v>
      </c>
      <c r="I62" s="145">
        <f>I61</f>
        <v>12550</v>
      </c>
      <c r="J62" s="146">
        <f t="shared" si="2"/>
        <v>5666074</v>
      </c>
      <c r="K62" s="147">
        <f t="shared" si="3"/>
        <v>5949378</v>
      </c>
      <c r="L62" s="156">
        <f t="shared" si="4"/>
        <v>12500</v>
      </c>
      <c r="M62" s="148">
        <f t="shared" si="5"/>
        <v>962332.80000000016</v>
      </c>
      <c r="N62" s="4"/>
      <c r="O62" s="7"/>
      <c r="P62" s="7"/>
      <c r="R62" s="2"/>
    </row>
    <row r="63" spans="1:22" ht="16.5" x14ac:dyDescent="0.3">
      <c r="A63" s="195">
        <v>62</v>
      </c>
      <c r="B63" s="196">
        <v>808</v>
      </c>
      <c r="C63" s="197">
        <v>8</v>
      </c>
      <c r="D63" s="198" t="s">
        <v>35</v>
      </c>
      <c r="E63" s="198">
        <v>311.73</v>
      </c>
      <c r="F63" s="198">
        <v>113</v>
      </c>
      <c r="G63" s="198">
        <f t="shared" si="1"/>
        <v>424.73</v>
      </c>
      <c r="H63" s="197">
        <f t="shared" si="0"/>
        <v>342.90300000000002</v>
      </c>
      <c r="I63" s="145">
        <f>I62</f>
        <v>12550</v>
      </c>
      <c r="J63" s="146">
        <f t="shared" si="2"/>
        <v>5330361.5</v>
      </c>
      <c r="K63" s="147">
        <f t="shared" si="3"/>
        <v>5596880</v>
      </c>
      <c r="L63" s="156">
        <f t="shared" si="4"/>
        <v>11500</v>
      </c>
      <c r="M63" s="148">
        <f t="shared" si="5"/>
        <v>891547.8</v>
      </c>
      <c r="N63" s="4"/>
      <c r="O63" s="7"/>
      <c r="P63" s="7"/>
      <c r="R63" s="2"/>
    </row>
    <row r="64" spans="1:22" ht="16.5" x14ac:dyDescent="0.3">
      <c r="A64" s="195">
        <v>63</v>
      </c>
      <c r="B64" s="196">
        <v>901</v>
      </c>
      <c r="C64" s="197">
        <v>9</v>
      </c>
      <c r="D64" s="198" t="s">
        <v>14</v>
      </c>
      <c r="E64" s="198">
        <v>486.96</v>
      </c>
      <c r="F64" s="207">
        <v>161</v>
      </c>
      <c r="G64" s="198">
        <f t="shared" si="1"/>
        <v>647.96</v>
      </c>
      <c r="H64" s="197">
        <f t="shared" si="0"/>
        <v>535.65600000000006</v>
      </c>
      <c r="I64" s="145">
        <f>I63</f>
        <v>12550</v>
      </c>
      <c r="J64" s="146">
        <f t="shared" si="2"/>
        <v>8131898</v>
      </c>
      <c r="K64" s="147">
        <f t="shared" si="3"/>
        <v>8538493</v>
      </c>
      <c r="L64" s="156">
        <f t="shared" si="4"/>
        <v>18000</v>
      </c>
      <c r="M64" s="148">
        <f t="shared" si="5"/>
        <v>1392705.6</v>
      </c>
      <c r="N64" s="4"/>
      <c r="O64" s="7"/>
      <c r="P64" s="7"/>
      <c r="R64" s="2"/>
    </row>
    <row r="65" spans="1:13" x14ac:dyDescent="0.25">
      <c r="A65" s="195">
        <v>64</v>
      </c>
      <c r="B65" s="196">
        <v>902</v>
      </c>
      <c r="C65" s="197">
        <v>9</v>
      </c>
      <c r="D65" s="198" t="s">
        <v>14</v>
      </c>
      <c r="E65" s="198">
        <v>486.96</v>
      </c>
      <c r="F65" s="208">
        <v>161</v>
      </c>
      <c r="G65" s="198">
        <f t="shared" si="1"/>
        <v>647.96</v>
      </c>
      <c r="H65" s="197">
        <f t="shared" si="0"/>
        <v>535.65600000000006</v>
      </c>
      <c r="I65" s="145">
        <f>I64</f>
        <v>12550</v>
      </c>
      <c r="J65" s="146">
        <f t="shared" si="2"/>
        <v>8131898</v>
      </c>
      <c r="K65" s="147">
        <f t="shared" si="3"/>
        <v>8538493</v>
      </c>
      <c r="L65" s="156">
        <f t="shared" si="4"/>
        <v>18000</v>
      </c>
      <c r="M65" s="148">
        <f t="shared" si="5"/>
        <v>1392705.6</v>
      </c>
    </row>
    <row r="66" spans="1:13" x14ac:dyDescent="0.25">
      <c r="A66" s="195">
        <v>65</v>
      </c>
      <c r="B66" s="196">
        <v>903</v>
      </c>
      <c r="C66" s="197">
        <v>9</v>
      </c>
      <c r="D66" s="198" t="s">
        <v>12</v>
      </c>
      <c r="E66" s="198">
        <v>537.12</v>
      </c>
      <c r="F66" s="208">
        <v>177</v>
      </c>
      <c r="G66" s="198">
        <f t="shared" si="1"/>
        <v>714.12</v>
      </c>
      <c r="H66" s="197">
        <f t="shared" ref="H66:H129" si="6">E66*1.1</f>
        <v>590.83200000000011</v>
      </c>
      <c r="I66" s="145">
        <f>I65</f>
        <v>12550</v>
      </c>
      <c r="J66" s="146">
        <f t="shared" si="2"/>
        <v>8962206</v>
      </c>
      <c r="K66" s="147">
        <f t="shared" si="3"/>
        <v>9410316</v>
      </c>
      <c r="L66" s="156">
        <f t="shared" si="4"/>
        <v>19500</v>
      </c>
      <c r="M66" s="148">
        <f t="shared" si="5"/>
        <v>1536163.2000000002</v>
      </c>
    </row>
    <row r="67" spans="1:13" x14ac:dyDescent="0.25">
      <c r="A67" s="195">
        <v>66</v>
      </c>
      <c r="B67" s="196">
        <v>904</v>
      </c>
      <c r="C67" s="197">
        <v>9</v>
      </c>
      <c r="D67" s="198" t="s">
        <v>14</v>
      </c>
      <c r="E67" s="198">
        <v>474.05</v>
      </c>
      <c r="F67" s="208">
        <v>162</v>
      </c>
      <c r="G67" s="198">
        <f t="shared" ref="G67:G130" si="7">E67+F67</f>
        <v>636.04999999999995</v>
      </c>
      <c r="H67" s="197">
        <f t="shared" si="6"/>
        <v>521.45500000000004</v>
      </c>
      <c r="I67" s="145">
        <f>I66</f>
        <v>12550</v>
      </c>
      <c r="J67" s="146">
        <f t="shared" ref="J67:J130" si="8">G67*I67</f>
        <v>7982427.4999999991</v>
      </c>
      <c r="K67" s="147">
        <f t="shared" ref="K67:K130" si="9">ROUND(J67*1.05,0)</f>
        <v>8381549</v>
      </c>
      <c r="L67" s="156">
        <f t="shared" ref="L67:L130" si="10">MROUND((K67*0.025/12),500)</f>
        <v>17500</v>
      </c>
      <c r="M67" s="148">
        <f t="shared" ref="M67:M130" si="11">H67*2600</f>
        <v>1355783</v>
      </c>
    </row>
    <row r="68" spans="1:13" x14ac:dyDescent="0.25">
      <c r="A68" s="195">
        <v>67</v>
      </c>
      <c r="B68" s="196">
        <v>905</v>
      </c>
      <c r="C68" s="197">
        <v>9</v>
      </c>
      <c r="D68" s="198" t="s">
        <v>35</v>
      </c>
      <c r="E68" s="198">
        <v>311.73</v>
      </c>
      <c r="F68" s="208">
        <v>113</v>
      </c>
      <c r="G68" s="198">
        <f t="shared" si="7"/>
        <v>424.73</v>
      </c>
      <c r="H68" s="197">
        <f t="shared" si="6"/>
        <v>342.90300000000002</v>
      </c>
      <c r="I68" s="145">
        <f>I67</f>
        <v>12550</v>
      </c>
      <c r="J68" s="146">
        <f t="shared" si="8"/>
        <v>5330361.5</v>
      </c>
      <c r="K68" s="147">
        <f t="shared" si="9"/>
        <v>5596880</v>
      </c>
      <c r="L68" s="156">
        <f t="shared" si="10"/>
        <v>11500</v>
      </c>
      <c r="M68" s="148">
        <f t="shared" si="11"/>
        <v>891547.8</v>
      </c>
    </row>
    <row r="69" spans="1:13" x14ac:dyDescent="0.25">
      <c r="A69" s="195">
        <v>68</v>
      </c>
      <c r="B69" s="196">
        <v>906</v>
      </c>
      <c r="C69" s="197">
        <v>9</v>
      </c>
      <c r="D69" s="198" t="s">
        <v>35</v>
      </c>
      <c r="E69" s="198">
        <v>336.48</v>
      </c>
      <c r="F69" s="208">
        <v>115</v>
      </c>
      <c r="G69" s="198">
        <f t="shared" si="7"/>
        <v>451.48</v>
      </c>
      <c r="H69" s="197">
        <f t="shared" si="6"/>
        <v>370.12800000000004</v>
      </c>
      <c r="I69" s="145">
        <f>I68</f>
        <v>12550</v>
      </c>
      <c r="J69" s="146">
        <f t="shared" si="8"/>
        <v>5666074</v>
      </c>
      <c r="K69" s="147">
        <f t="shared" si="9"/>
        <v>5949378</v>
      </c>
      <c r="L69" s="156">
        <f t="shared" si="10"/>
        <v>12500</v>
      </c>
      <c r="M69" s="148">
        <f t="shared" si="11"/>
        <v>962332.80000000016</v>
      </c>
    </row>
    <row r="70" spans="1:13" x14ac:dyDescent="0.25">
      <c r="A70" s="195">
        <v>69</v>
      </c>
      <c r="B70" s="196">
        <v>907</v>
      </c>
      <c r="C70" s="197">
        <v>9</v>
      </c>
      <c r="D70" s="198" t="s">
        <v>35</v>
      </c>
      <c r="E70" s="198">
        <v>336.48</v>
      </c>
      <c r="F70" s="208">
        <v>115</v>
      </c>
      <c r="G70" s="198">
        <f t="shared" si="7"/>
        <v>451.48</v>
      </c>
      <c r="H70" s="197">
        <f t="shared" si="6"/>
        <v>370.12800000000004</v>
      </c>
      <c r="I70" s="145">
        <f>I69</f>
        <v>12550</v>
      </c>
      <c r="J70" s="146">
        <f t="shared" si="8"/>
        <v>5666074</v>
      </c>
      <c r="K70" s="147">
        <f t="shared" si="9"/>
        <v>5949378</v>
      </c>
      <c r="L70" s="156">
        <f t="shared" si="10"/>
        <v>12500</v>
      </c>
      <c r="M70" s="148">
        <f t="shared" si="11"/>
        <v>962332.80000000016</v>
      </c>
    </row>
    <row r="71" spans="1:13" x14ac:dyDescent="0.25">
      <c r="A71" s="195">
        <v>70</v>
      </c>
      <c r="B71" s="196">
        <v>908</v>
      </c>
      <c r="C71" s="197">
        <v>9</v>
      </c>
      <c r="D71" s="198" t="s">
        <v>35</v>
      </c>
      <c r="E71" s="198">
        <v>311.73</v>
      </c>
      <c r="F71" s="208">
        <v>113</v>
      </c>
      <c r="G71" s="198">
        <f t="shared" si="7"/>
        <v>424.73</v>
      </c>
      <c r="H71" s="197">
        <f t="shared" si="6"/>
        <v>342.90300000000002</v>
      </c>
      <c r="I71" s="145">
        <f>I70</f>
        <v>12550</v>
      </c>
      <c r="J71" s="146">
        <f t="shared" si="8"/>
        <v>5330361.5</v>
      </c>
      <c r="K71" s="147">
        <f t="shared" si="9"/>
        <v>5596880</v>
      </c>
      <c r="L71" s="156">
        <f t="shared" si="10"/>
        <v>11500</v>
      </c>
      <c r="M71" s="148">
        <f t="shared" si="11"/>
        <v>891547.8</v>
      </c>
    </row>
    <row r="72" spans="1:13" x14ac:dyDescent="0.25">
      <c r="A72" s="195">
        <v>71</v>
      </c>
      <c r="B72" s="196">
        <v>1001</v>
      </c>
      <c r="C72" s="197">
        <v>10</v>
      </c>
      <c r="D72" s="198" t="s">
        <v>14</v>
      </c>
      <c r="E72" s="198">
        <v>486.96</v>
      </c>
      <c r="F72" s="207">
        <v>161</v>
      </c>
      <c r="G72" s="198">
        <f t="shared" si="7"/>
        <v>647.96</v>
      </c>
      <c r="H72" s="197">
        <f t="shared" si="6"/>
        <v>535.65600000000006</v>
      </c>
      <c r="I72" s="145">
        <f>I71</f>
        <v>12550</v>
      </c>
      <c r="J72" s="146">
        <f t="shared" si="8"/>
        <v>8131898</v>
      </c>
      <c r="K72" s="147">
        <f t="shared" si="9"/>
        <v>8538493</v>
      </c>
      <c r="L72" s="156">
        <f t="shared" si="10"/>
        <v>18000</v>
      </c>
      <c r="M72" s="148">
        <f t="shared" si="11"/>
        <v>1392705.6</v>
      </c>
    </row>
    <row r="73" spans="1:13" x14ac:dyDescent="0.25">
      <c r="A73" s="195">
        <v>72</v>
      </c>
      <c r="B73" s="196">
        <v>1002</v>
      </c>
      <c r="C73" s="197">
        <v>10</v>
      </c>
      <c r="D73" s="198" t="s">
        <v>14</v>
      </c>
      <c r="E73" s="198">
        <v>486.96</v>
      </c>
      <c r="F73" s="208">
        <v>161</v>
      </c>
      <c r="G73" s="198">
        <f t="shared" si="7"/>
        <v>647.96</v>
      </c>
      <c r="H73" s="197">
        <f t="shared" si="6"/>
        <v>535.65600000000006</v>
      </c>
      <c r="I73" s="145">
        <f>I72</f>
        <v>12550</v>
      </c>
      <c r="J73" s="146">
        <f t="shared" si="8"/>
        <v>8131898</v>
      </c>
      <c r="K73" s="147">
        <f t="shared" si="9"/>
        <v>8538493</v>
      </c>
      <c r="L73" s="156">
        <f t="shared" si="10"/>
        <v>18000</v>
      </c>
      <c r="M73" s="148">
        <f t="shared" si="11"/>
        <v>1392705.6</v>
      </c>
    </row>
    <row r="74" spans="1:13" x14ac:dyDescent="0.25">
      <c r="A74" s="195">
        <v>73</v>
      </c>
      <c r="B74" s="202">
        <v>1003</v>
      </c>
      <c r="C74" s="197">
        <v>10</v>
      </c>
      <c r="D74" s="198" t="s">
        <v>12</v>
      </c>
      <c r="E74" s="198">
        <v>537.12</v>
      </c>
      <c r="F74" s="208">
        <v>177</v>
      </c>
      <c r="G74" s="198">
        <f t="shared" si="7"/>
        <v>714.12</v>
      </c>
      <c r="H74" s="197">
        <f t="shared" si="6"/>
        <v>590.83200000000011</v>
      </c>
      <c r="I74" s="145">
        <f>I73</f>
        <v>12550</v>
      </c>
      <c r="J74" s="146">
        <f t="shared" si="8"/>
        <v>8962206</v>
      </c>
      <c r="K74" s="147">
        <f t="shared" si="9"/>
        <v>9410316</v>
      </c>
      <c r="L74" s="156">
        <f t="shared" si="10"/>
        <v>19500</v>
      </c>
      <c r="M74" s="148">
        <f t="shared" si="11"/>
        <v>1536163.2000000002</v>
      </c>
    </row>
    <row r="75" spans="1:13" x14ac:dyDescent="0.25">
      <c r="A75" s="195">
        <v>74</v>
      </c>
      <c r="B75" s="201">
        <v>1004</v>
      </c>
      <c r="C75" s="197">
        <v>10</v>
      </c>
      <c r="D75" s="198" t="s">
        <v>14</v>
      </c>
      <c r="E75" s="198">
        <v>474.05</v>
      </c>
      <c r="F75" s="208">
        <v>162</v>
      </c>
      <c r="G75" s="198">
        <f t="shared" si="7"/>
        <v>636.04999999999995</v>
      </c>
      <c r="H75" s="197">
        <f t="shared" si="6"/>
        <v>521.45500000000004</v>
      </c>
      <c r="I75" s="145">
        <f>I74</f>
        <v>12550</v>
      </c>
      <c r="J75" s="146">
        <f t="shared" si="8"/>
        <v>7982427.4999999991</v>
      </c>
      <c r="K75" s="147">
        <f t="shared" si="9"/>
        <v>8381549</v>
      </c>
      <c r="L75" s="156">
        <f t="shared" si="10"/>
        <v>17500</v>
      </c>
      <c r="M75" s="148">
        <f t="shared" si="11"/>
        <v>1355783</v>
      </c>
    </row>
    <row r="76" spans="1:13" x14ac:dyDescent="0.25">
      <c r="A76" s="195">
        <v>75</v>
      </c>
      <c r="B76" s="201">
        <v>1005</v>
      </c>
      <c r="C76" s="197">
        <v>10</v>
      </c>
      <c r="D76" s="198" t="s">
        <v>35</v>
      </c>
      <c r="E76" s="198">
        <v>311.73</v>
      </c>
      <c r="F76" s="208">
        <v>113</v>
      </c>
      <c r="G76" s="198">
        <f t="shared" si="7"/>
        <v>424.73</v>
      </c>
      <c r="H76" s="197">
        <f t="shared" si="6"/>
        <v>342.90300000000002</v>
      </c>
      <c r="I76" s="145">
        <f>I75</f>
        <v>12550</v>
      </c>
      <c r="J76" s="146">
        <f t="shared" si="8"/>
        <v>5330361.5</v>
      </c>
      <c r="K76" s="147">
        <f t="shared" si="9"/>
        <v>5596880</v>
      </c>
      <c r="L76" s="156">
        <f t="shared" si="10"/>
        <v>11500</v>
      </c>
      <c r="M76" s="148">
        <f t="shared" si="11"/>
        <v>891547.8</v>
      </c>
    </row>
    <row r="77" spans="1:13" x14ac:dyDescent="0.25">
      <c r="A77" s="195">
        <v>76</v>
      </c>
      <c r="B77" s="201">
        <v>1006</v>
      </c>
      <c r="C77" s="197">
        <v>10</v>
      </c>
      <c r="D77" s="198" t="s">
        <v>35</v>
      </c>
      <c r="E77" s="198">
        <v>336.48</v>
      </c>
      <c r="F77" s="208">
        <v>115</v>
      </c>
      <c r="G77" s="198">
        <f t="shared" si="7"/>
        <v>451.48</v>
      </c>
      <c r="H77" s="197">
        <f t="shared" si="6"/>
        <v>370.12800000000004</v>
      </c>
      <c r="I77" s="145">
        <f>I76</f>
        <v>12550</v>
      </c>
      <c r="J77" s="146">
        <f t="shared" si="8"/>
        <v>5666074</v>
      </c>
      <c r="K77" s="147">
        <f t="shared" si="9"/>
        <v>5949378</v>
      </c>
      <c r="L77" s="156">
        <f t="shared" si="10"/>
        <v>12500</v>
      </c>
      <c r="M77" s="148">
        <f t="shared" si="11"/>
        <v>962332.80000000016</v>
      </c>
    </row>
    <row r="78" spans="1:13" x14ac:dyDescent="0.25">
      <c r="A78" s="195">
        <v>77</v>
      </c>
      <c r="B78" s="201">
        <v>1007</v>
      </c>
      <c r="C78" s="197">
        <v>10</v>
      </c>
      <c r="D78" s="198" t="s">
        <v>35</v>
      </c>
      <c r="E78" s="198">
        <v>336.48</v>
      </c>
      <c r="F78" s="208">
        <v>115</v>
      </c>
      <c r="G78" s="198">
        <f t="shared" si="7"/>
        <v>451.48</v>
      </c>
      <c r="H78" s="197">
        <f t="shared" si="6"/>
        <v>370.12800000000004</v>
      </c>
      <c r="I78" s="145">
        <f>I77</f>
        <v>12550</v>
      </c>
      <c r="J78" s="146">
        <f t="shared" si="8"/>
        <v>5666074</v>
      </c>
      <c r="K78" s="147">
        <f t="shared" si="9"/>
        <v>5949378</v>
      </c>
      <c r="L78" s="156">
        <f t="shared" si="10"/>
        <v>12500</v>
      </c>
      <c r="M78" s="148">
        <f t="shared" si="11"/>
        <v>962332.80000000016</v>
      </c>
    </row>
    <row r="79" spans="1:13" x14ac:dyDescent="0.25">
      <c r="A79" s="195">
        <v>78</v>
      </c>
      <c r="B79" s="201">
        <v>1008</v>
      </c>
      <c r="C79" s="197">
        <v>10</v>
      </c>
      <c r="D79" s="198" t="s">
        <v>35</v>
      </c>
      <c r="E79" s="198">
        <v>311.73</v>
      </c>
      <c r="F79" s="208">
        <v>113</v>
      </c>
      <c r="G79" s="198">
        <f t="shared" si="7"/>
        <v>424.73</v>
      </c>
      <c r="H79" s="197">
        <f t="shared" si="6"/>
        <v>342.90300000000002</v>
      </c>
      <c r="I79" s="145">
        <f>I78</f>
        <v>12550</v>
      </c>
      <c r="J79" s="146">
        <f t="shared" si="8"/>
        <v>5330361.5</v>
      </c>
      <c r="K79" s="147">
        <f t="shared" si="9"/>
        <v>5596880</v>
      </c>
      <c r="L79" s="156">
        <f t="shared" si="10"/>
        <v>11500</v>
      </c>
      <c r="M79" s="148">
        <f t="shared" si="11"/>
        <v>891547.8</v>
      </c>
    </row>
    <row r="80" spans="1:13" x14ac:dyDescent="0.25">
      <c r="A80" s="195">
        <v>79</v>
      </c>
      <c r="B80" s="201">
        <v>1101</v>
      </c>
      <c r="C80" s="201">
        <v>11</v>
      </c>
      <c r="D80" s="198" t="s">
        <v>14</v>
      </c>
      <c r="E80" s="198">
        <v>486.96</v>
      </c>
      <c r="F80" s="207">
        <v>161</v>
      </c>
      <c r="G80" s="198">
        <f t="shared" si="7"/>
        <v>647.96</v>
      </c>
      <c r="H80" s="197">
        <f t="shared" si="6"/>
        <v>535.65600000000006</v>
      </c>
      <c r="I80" s="145">
        <f>I79</f>
        <v>12550</v>
      </c>
      <c r="J80" s="146">
        <f t="shared" si="8"/>
        <v>8131898</v>
      </c>
      <c r="K80" s="147">
        <f t="shared" si="9"/>
        <v>8538493</v>
      </c>
      <c r="L80" s="156">
        <f t="shared" si="10"/>
        <v>18000</v>
      </c>
      <c r="M80" s="148">
        <f t="shared" si="11"/>
        <v>1392705.6</v>
      </c>
    </row>
    <row r="81" spans="1:13" x14ac:dyDescent="0.25">
      <c r="A81" s="195">
        <v>80</v>
      </c>
      <c r="B81" s="201">
        <v>1102</v>
      </c>
      <c r="C81" s="201">
        <v>11</v>
      </c>
      <c r="D81" s="198" t="s">
        <v>14</v>
      </c>
      <c r="E81" s="198">
        <v>486.96</v>
      </c>
      <c r="F81" s="208">
        <v>161</v>
      </c>
      <c r="G81" s="198">
        <f t="shared" si="7"/>
        <v>647.96</v>
      </c>
      <c r="H81" s="197">
        <f t="shared" si="6"/>
        <v>535.65600000000006</v>
      </c>
      <c r="I81" s="145">
        <f>I80</f>
        <v>12550</v>
      </c>
      <c r="J81" s="146">
        <f t="shared" si="8"/>
        <v>8131898</v>
      </c>
      <c r="K81" s="147">
        <f t="shared" si="9"/>
        <v>8538493</v>
      </c>
      <c r="L81" s="156">
        <f t="shared" si="10"/>
        <v>18000</v>
      </c>
      <c r="M81" s="148">
        <f t="shared" si="11"/>
        <v>1392705.6</v>
      </c>
    </row>
    <row r="82" spans="1:13" x14ac:dyDescent="0.25">
      <c r="A82" s="195">
        <v>81</v>
      </c>
      <c r="B82" s="201">
        <v>1103</v>
      </c>
      <c r="C82" s="201">
        <v>11</v>
      </c>
      <c r="D82" s="198" t="s">
        <v>12</v>
      </c>
      <c r="E82" s="198">
        <v>537.12</v>
      </c>
      <c r="F82" s="208">
        <v>177</v>
      </c>
      <c r="G82" s="198">
        <f t="shared" si="7"/>
        <v>714.12</v>
      </c>
      <c r="H82" s="197">
        <f t="shared" si="6"/>
        <v>590.83200000000011</v>
      </c>
      <c r="I82" s="145">
        <f>I81</f>
        <v>12550</v>
      </c>
      <c r="J82" s="146">
        <f t="shared" si="8"/>
        <v>8962206</v>
      </c>
      <c r="K82" s="147">
        <f t="shared" si="9"/>
        <v>9410316</v>
      </c>
      <c r="L82" s="156">
        <f t="shared" si="10"/>
        <v>19500</v>
      </c>
      <c r="M82" s="148">
        <f t="shared" si="11"/>
        <v>1536163.2000000002</v>
      </c>
    </row>
    <row r="83" spans="1:13" x14ac:dyDescent="0.25">
      <c r="A83" s="195">
        <v>82</v>
      </c>
      <c r="B83" s="196">
        <v>1104</v>
      </c>
      <c r="C83" s="201">
        <v>11</v>
      </c>
      <c r="D83" s="198" t="s">
        <v>14</v>
      </c>
      <c r="E83" s="198">
        <v>474.05</v>
      </c>
      <c r="F83" s="208">
        <v>162</v>
      </c>
      <c r="G83" s="198">
        <f t="shared" si="7"/>
        <v>636.04999999999995</v>
      </c>
      <c r="H83" s="197">
        <f t="shared" si="6"/>
        <v>521.45500000000004</v>
      </c>
      <c r="I83" s="145">
        <f>I82</f>
        <v>12550</v>
      </c>
      <c r="J83" s="146">
        <f t="shared" si="8"/>
        <v>7982427.4999999991</v>
      </c>
      <c r="K83" s="147">
        <f t="shared" si="9"/>
        <v>8381549</v>
      </c>
      <c r="L83" s="156">
        <f t="shared" si="10"/>
        <v>17500</v>
      </c>
      <c r="M83" s="148">
        <f t="shared" si="11"/>
        <v>1355783</v>
      </c>
    </row>
    <row r="84" spans="1:13" x14ac:dyDescent="0.25">
      <c r="A84" s="195">
        <v>83</v>
      </c>
      <c r="B84" s="196">
        <v>1105</v>
      </c>
      <c r="C84" s="201">
        <v>11</v>
      </c>
      <c r="D84" s="198" t="s">
        <v>35</v>
      </c>
      <c r="E84" s="198">
        <v>311.73</v>
      </c>
      <c r="F84" s="208">
        <v>113</v>
      </c>
      <c r="G84" s="198">
        <f t="shared" si="7"/>
        <v>424.73</v>
      </c>
      <c r="H84" s="197">
        <f t="shared" si="6"/>
        <v>342.90300000000002</v>
      </c>
      <c r="I84" s="145">
        <f>I83</f>
        <v>12550</v>
      </c>
      <c r="J84" s="146">
        <f t="shared" si="8"/>
        <v>5330361.5</v>
      </c>
      <c r="K84" s="147">
        <f t="shared" si="9"/>
        <v>5596880</v>
      </c>
      <c r="L84" s="156">
        <f t="shared" si="10"/>
        <v>11500</v>
      </c>
      <c r="M84" s="148">
        <f t="shared" si="11"/>
        <v>891547.8</v>
      </c>
    </row>
    <row r="85" spans="1:13" x14ac:dyDescent="0.25">
      <c r="A85" s="195">
        <v>84</v>
      </c>
      <c r="B85" s="196">
        <v>1106</v>
      </c>
      <c r="C85" s="201">
        <v>11</v>
      </c>
      <c r="D85" s="198" t="s">
        <v>35</v>
      </c>
      <c r="E85" s="198">
        <v>336.48</v>
      </c>
      <c r="F85" s="208">
        <v>115</v>
      </c>
      <c r="G85" s="198">
        <f t="shared" si="7"/>
        <v>451.48</v>
      </c>
      <c r="H85" s="197">
        <f t="shared" si="6"/>
        <v>370.12800000000004</v>
      </c>
      <c r="I85" s="145">
        <f>I84</f>
        <v>12550</v>
      </c>
      <c r="J85" s="146">
        <f t="shared" si="8"/>
        <v>5666074</v>
      </c>
      <c r="K85" s="147">
        <f t="shared" si="9"/>
        <v>5949378</v>
      </c>
      <c r="L85" s="156">
        <f t="shared" si="10"/>
        <v>12500</v>
      </c>
      <c r="M85" s="148">
        <f t="shared" si="11"/>
        <v>962332.80000000016</v>
      </c>
    </row>
    <row r="86" spans="1:13" x14ac:dyDescent="0.25">
      <c r="A86" s="195">
        <v>85</v>
      </c>
      <c r="B86" s="196">
        <v>1107</v>
      </c>
      <c r="C86" s="201">
        <v>11</v>
      </c>
      <c r="D86" s="198" t="s">
        <v>35</v>
      </c>
      <c r="E86" s="198">
        <v>336.48</v>
      </c>
      <c r="F86" s="208">
        <v>115</v>
      </c>
      <c r="G86" s="198">
        <f t="shared" si="7"/>
        <v>451.48</v>
      </c>
      <c r="H86" s="197">
        <f t="shared" si="6"/>
        <v>370.12800000000004</v>
      </c>
      <c r="I86" s="145">
        <f>I85</f>
        <v>12550</v>
      </c>
      <c r="J86" s="146">
        <f t="shared" si="8"/>
        <v>5666074</v>
      </c>
      <c r="K86" s="147">
        <f t="shared" si="9"/>
        <v>5949378</v>
      </c>
      <c r="L86" s="156">
        <f t="shared" si="10"/>
        <v>12500</v>
      </c>
      <c r="M86" s="148">
        <f t="shared" si="11"/>
        <v>962332.80000000016</v>
      </c>
    </row>
    <row r="87" spans="1:13" x14ac:dyDescent="0.25">
      <c r="A87" s="195">
        <v>86</v>
      </c>
      <c r="B87" s="196">
        <v>1108</v>
      </c>
      <c r="C87" s="201">
        <v>11</v>
      </c>
      <c r="D87" s="198" t="s">
        <v>35</v>
      </c>
      <c r="E87" s="198">
        <v>311.73</v>
      </c>
      <c r="F87" s="208">
        <v>113</v>
      </c>
      <c r="G87" s="198">
        <f t="shared" si="7"/>
        <v>424.73</v>
      </c>
      <c r="H87" s="197">
        <f t="shared" si="6"/>
        <v>342.90300000000002</v>
      </c>
      <c r="I87" s="145">
        <f>I86</f>
        <v>12550</v>
      </c>
      <c r="J87" s="146">
        <f t="shared" si="8"/>
        <v>5330361.5</v>
      </c>
      <c r="K87" s="147">
        <f t="shared" si="9"/>
        <v>5596880</v>
      </c>
      <c r="L87" s="156">
        <f t="shared" si="10"/>
        <v>11500</v>
      </c>
      <c r="M87" s="148">
        <f t="shared" si="11"/>
        <v>891547.8</v>
      </c>
    </row>
    <row r="88" spans="1:13" x14ac:dyDescent="0.25">
      <c r="A88" s="195">
        <v>87</v>
      </c>
      <c r="B88" s="196">
        <v>1201</v>
      </c>
      <c r="C88" s="196">
        <v>12</v>
      </c>
      <c r="D88" s="198" t="s">
        <v>14</v>
      </c>
      <c r="E88" s="198">
        <v>486.96</v>
      </c>
      <c r="F88" s="207">
        <v>161</v>
      </c>
      <c r="G88" s="198">
        <f t="shared" si="7"/>
        <v>647.96</v>
      </c>
      <c r="H88" s="197">
        <f t="shared" si="6"/>
        <v>535.65600000000006</v>
      </c>
      <c r="I88" s="145">
        <f>I87</f>
        <v>12550</v>
      </c>
      <c r="J88" s="146">
        <f t="shared" si="8"/>
        <v>8131898</v>
      </c>
      <c r="K88" s="147">
        <f t="shared" si="9"/>
        <v>8538493</v>
      </c>
      <c r="L88" s="156">
        <f t="shared" si="10"/>
        <v>18000</v>
      </c>
      <c r="M88" s="148">
        <f t="shared" si="11"/>
        <v>1392705.6</v>
      </c>
    </row>
    <row r="89" spans="1:13" x14ac:dyDescent="0.25">
      <c r="A89" s="195">
        <v>88</v>
      </c>
      <c r="B89" s="196">
        <v>1202</v>
      </c>
      <c r="C89" s="196">
        <v>12</v>
      </c>
      <c r="D89" s="198" t="s">
        <v>14</v>
      </c>
      <c r="E89" s="198">
        <v>486.96</v>
      </c>
      <c r="F89" s="208">
        <v>161</v>
      </c>
      <c r="G89" s="198">
        <f t="shared" si="7"/>
        <v>647.96</v>
      </c>
      <c r="H89" s="197">
        <f t="shared" si="6"/>
        <v>535.65600000000006</v>
      </c>
      <c r="I89" s="145">
        <f>I88</f>
        <v>12550</v>
      </c>
      <c r="J89" s="146">
        <f t="shared" si="8"/>
        <v>8131898</v>
      </c>
      <c r="K89" s="147">
        <f t="shared" si="9"/>
        <v>8538493</v>
      </c>
      <c r="L89" s="156">
        <f t="shared" si="10"/>
        <v>18000</v>
      </c>
      <c r="M89" s="148">
        <f t="shared" si="11"/>
        <v>1392705.6</v>
      </c>
    </row>
    <row r="90" spans="1:13" x14ac:dyDescent="0.25">
      <c r="A90" s="195">
        <v>89</v>
      </c>
      <c r="B90" s="196">
        <v>1203</v>
      </c>
      <c r="C90" s="196">
        <v>12</v>
      </c>
      <c r="D90" s="198" t="s">
        <v>12</v>
      </c>
      <c r="E90" s="198">
        <v>537.12</v>
      </c>
      <c r="F90" s="208">
        <v>177</v>
      </c>
      <c r="G90" s="198">
        <f t="shared" si="7"/>
        <v>714.12</v>
      </c>
      <c r="H90" s="197">
        <f t="shared" si="6"/>
        <v>590.83200000000011</v>
      </c>
      <c r="I90" s="145">
        <f>I89</f>
        <v>12550</v>
      </c>
      <c r="J90" s="146">
        <f t="shared" si="8"/>
        <v>8962206</v>
      </c>
      <c r="K90" s="147">
        <f t="shared" si="9"/>
        <v>9410316</v>
      </c>
      <c r="L90" s="156">
        <f t="shared" si="10"/>
        <v>19500</v>
      </c>
      <c r="M90" s="148">
        <f t="shared" si="11"/>
        <v>1536163.2000000002</v>
      </c>
    </row>
    <row r="91" spans="1:13" x14ac:dyDescent="0.25">
      <c r="A91" s="195">
        <v>90</v>
      </c>
      <c r="B91" s="196">
        <v>1204</v>
      </c>
      <c r="C91" s="196">
        <v>12</v>
      </c>
      <c r="D91" s="198" t="s">
        <v>14</v>
      </c>
      <c r="E91" s="198">
        <v>474.05</v>
      </c>
      <c r="F91" s="208">
        <v>162</v>
      </c>
      <c r="G91" s="198">
        <f t="shared" si="7"/>
        <v>636.04999999999995</v>
      </c>
      <c r="H91" s="197">
        <f t="shared" si="6"/>
        <v>521.45500000000004</v>
      </c>
      <c r="I91" s="145">
        <f>I90</f>
        <v>12550</v>
      </c>
      <c r="J91" s="146">
        <f t="shared" si="8"/>
        <v>7982427.4999999991</v>
      </c>
      <c r="K91" s="147">
        <f t="shared" si="9"/>
        <v>8381549</v>
      </c>
      <c r="L91" s="156">
        <f t="shared" si="10"/>
        <v>17500</v>
      </c>
      <c r="M91" s="148">
        <f t="shared" si="11"/>
        <v>1355783</v>
      </c>
    </row>
    <row r="92" spans="1:13" x14ac:dyDescent="0.25">
      <c r="A92" s="195">
        <v>91</v>
      </c>
      <c r="B92" s="196">
        <v>1205</v>
      </c>
      <c r="C92" s="196">
        <v>12</v>
      </c>
      <c r="D92" s="198" t="s">
        <v>35</v>
      </c>
      <c r="E92" s="198">
        <v>311.73</v>
      </c>
      <c r="F92" s="208">
        <v>113</v>
      </c>
      <c r="G92" s="198">
        <f t="shared" si="7"/>
        <v>424.73</v>
      </c>
      <c r="H92" s="197">
        <f t="shared" si="6"/>
        <v>342.90300000000002</v>
      </c>
      <c r="I92" s="145">
        <f>I91</f>
        <v>12550</v>
      </c>
      <c r="J92" s="146">
        <f t="shared" si="8"/>
        <v>5330361.5</v>
      </c>
      <c r="K92" s="147">
        <f t="shared" si="9"/>
        <v>5596880</v>
      </c>
      <c r="L92" s="156">
        <f t="shared" si="10"/>
        <v>11500</v>
      </c>
      <c r="M92" s="148">
        <f t="shared" si="11"/>
        <v>891547.8</v>
      </c>
    </row>
    <row r="93" spans="1:13" x14ac:dyDescent="0.25">
      <c r="A93" s="195">
        <v>92</v>
      </c>
      <c r="B93" s="196">
        <v>1206</v>
      </c>
      <c r="C93" s="196">
        <v>12</v>
      </c>
      <c r="D93" s="198" t="s">
        <v>35</v>
      </c>
      <c r="E93" s="198">
        <v>336.48</v>
      </c>
      <c r="F93" s="208">
        <v>115</v>
      </c>
      <c r="G93" s="198">
        <f t="shared" si="7"/>
        <v>451.48</v>
      </c>
      <c r="H93" s="197">
        <f t="shared" si="6"/>
        <v>370.12800000000004</v>
      </c>
      <c r="I93" s="145">
        <f>I92</f>
        <v>12550</v>
      </c>
      <c r="J93" s="146">
        <f t="shared" si="8"/>
        <v>5666074</v>
      </c>
      <c r="K93" s="147">
        <f t="shared" si="9"/>
        <v>5949378</v>
      </c>
      <c r="L93" s="156">
        <f t="shared" si="10"/>
        <v>12500</v>
      </c>
      <c r="M93" s="148">
        <f t="shared" si="11"/>
        <v>962332.80000000016</v>
      </c>
    </row>
    <row r="94" spans="1:13" x14ac:dyDescent="0.25">
      <c r="A94" s="195">
        <v>93</v>
      </c>
      <c r="B94" s="196">
        <v>1207</v>
      </c>
      <c r="C94" s="196">
        <v>12</v>
      </c>
      <c r="D94" s="198" t="s">
        <v>35</v>
      </c>
      <c r="E94" s="198">
        <v>336.48</v>
      </c>
      <c r="F94" s="208">
        <v>115</v>
      </c>
      <c r="G94" s="198">
        <f t="shared" si="7"/>
        <v>451.48</v>
      </c>
      <c r="H94" s="197">
        <f t="shared" si="6"/>
        <v>370.12800000000004</v>
      </c>
      <c r="I94" s="145">
        <f>I93</f>
        <v>12550</v>
      </c>
      <c r="J94" s="146">
        <f t="shared" si="8"/>
        <v>5666074</v>
      </c>
      <c r="K94" s="147">
        <f t="shared" si="9"/>
        <v>5949378</v>
      </c>
      <c r="L94" s="156">
        <f t="shared" si="10"/>
        <v>12500</v>
      </c>
      <c r="M94" s="148">
        <f t="shared" si="11"/>
        <v>962332.80000000016</v>
      </c>
    </row>
    <row r="95" spans="1:13" x14ac:dyDescent="0.25">
      <c r="A95" s="195">
        <v>94</v>
      </c>
      <c r="B95" s="196">
        <v>1208</v>
      </c>
      <c r="C95" s="196">
        <v>12</v>
      </c>
      <c r="D95" s="198" t="s">
        <v>35</v>
      </c>
      <c r="E95" s="198">
        <v>311.73</v>
      </c>
      <c r="F95" s="208">
        <v>113</v>
      </c>
      <c r="G95" s="198">
        <f t="shared" si="7"/>
        <v>424.73</v>
      </c>
      <c r="H95" s="197">
        <f t="shared" si="6"/>
        <v>342.90300000000002</v>
      </c>
      <c r="I95" s="145">
        <f>I94</f>
        <v>12550</v>
      </c>
      <c r="J95" s="146">
        <f t="shared" si="8"/>
        <v>5330361.5</v>
      </c>
      <c r="K95" s="147">
        <f t="shared" si="9"/>
        <v>5596880</v>
      </c>
      <c r="L95" s="156">
        <f t="shared" si="10"/>
        <v>11500</v>
      </c>
      <c r="M95" s="148">
        <f t="shared" si="11"/>
        <v>891547.8</v>
      </c>
    </row>
    <row r="96" spans="1:13" x14ac:dyDescent="0.25">
      <c r="A96" s="195">
        <v>95</v>
      </c>
      <c r="B96" s="196">
        <v>1301</v>
      </c>
      <c r="C96" s="196">
        <v>13</v>
      </c>
      <c r="D96" s="198" t="s">
        <v>14</v>
      </c>
      <c r="E96" s="198">
        <v>486.96</v>
      </c>
      <c r="F96" s="207">
        <v>161</v>
      </c>
      <c r="G96" s="198">
        <f t="shared" si="7"/>
        <v>647.96</v>
      </c>
      <c r="H96" s="197">
        <f t="shared" si="6"/>
        <v>535.65600000000006</v>
      </c>
      <c r="I96" s="145">
        <f>I95+250</f>
        <v>12800</v>
      </c>
      <c r="J96" s="146">
        <f t="shared" si="8"/>
        <v>8293888</v>
      </c>
      <c r="K96" s="147">
        <f t="shared" si="9"/>
        <v>8708582</v>
      </c>
      <c r="L96" s="156">
        <f t="shared" si="10"/>
        <v>18000</v>
      </c>
      <c r="M96" s="148">
        <f t="shared" si="11"/>
        <v>1392705.6</v>
      </c>
    </row>
    <row r="97" spans="1:13" x14ac:dyDescent="0.25">
      <c r="A97" s="195">
        <v>96</v>
      </c>
      <c r="B97" s="196">
        <v>1302</v>
      </c>
      <c r="C97" s="196">
        <v>13</v>
      </c>
      <c r="D97" s="198" t="s">
        <v>14</v>
      </c>
      <c r="E97" s="198">
        <v>486.96</v>
      </c>
      <c r="F97" s="208">
        <v>161</v>
      </c>
      <c r="G97" s="198">
        <f t="shared" si="7"/>
        <v>647.96</v>
      </c>
      <c r="H97" s="197">
        <f t="shared" si="6"/>
        <v>535.65600000000006</v>
      </c>
      <c r="I97" s="145">
        <f>I96</f>
        <v>12800</v>
      </c>
      <c r="J97" s="146">
        <f t="shared" si="8"/>
        <v>8293888</v>
      </c>
      <c r="K97" s="147">
        <f t="shared" si="9"/>
        <v>8708582</v>
      </c>
      <c r="L97" s="156">
        <f t="shared" si="10"/>
        <v>18000</v>
      </c>
      <c r="M97" s="148">
        <f t="shared" si="11"/>
        <v>1392705.6</v>
      </c>
    </row>
    <row r="98" spans="1:13" x14ac:dyDescent="0.25">
      <c r="A98" s="195">
        <v>97</v>
      </c>
      <c r="B98" s="201">
        <v>1303</v>
      </c>
      <c r="C98" s="196">
        <v>13</v>
      </c>
      <c r="D98" s="198" t="s">
        <v>12</v>
      </c>
      <c r="E98" s="198">
        <v>537.12</v>
      </c>
      <c r="F98" s="208">
        <v>177</v>
      </c>
      <c r="G98" s="198">
        <f t="shared" si="7"/>
        <v>714.12</v>
      </c>
      <c r="H98" s="197">
        <f t="shared" si="6"/>
        <v>590.83200000000011</v>
      </c>
      <c r="I98" s="145">
        <f>I97</f>
        <v>12800</v>
      </c>
      <c r="J98" s="146">
        <f t="shared" si="8"/>
        <v>9140736</v>
      </c>
      <c r="K98" s="147">
        <f t="shared" si="9"/>
        <v>9597773</v>
      </c>
      <c r="L98" s="156">
        <f t="shared" si="10"/>
        <v>20000</v>
      </c>
      <c r="M98" s="148">
        <f t="shared" si="11"/>
        <v>1536163.2000000002</v>
      </c>
    </row>
    <row r="99" spans="1:13" x14ac:dyDescent="0.25">
      <c r="A99" s="195">
        <v>98</v>
      </c>
      <c r="B99" s="201">
        <v>1304</v>
      </c>
      <c r="C99" s="196">
        <v>13</v>
      </c>
      <c r="D99" s="198" t="s">
        <v>14</v>
      </c>
      <c r="E99" s="198">
        <v>474.05</v>
      </c>
      <c r="F99" s="208">
        <v>162</v>
      </c>
      <c r="G99" s="198">
        <f t="shared" si="7"/>
        <v>636.04999999999995</v>
      </c>
      <c r="H99" s="197">
        <f t="shared" si="6"/>
        <v>521.45500000000004</v>
      </c>
      <c r="I99" s="145">
        <f>I98</f>
        <v>12800</v>
      </c>
      <c r="J99" s="146">
        <f t="shared" si="8"/>
        <v>8141439.9999999991</v>
      </c>
      <c r="K99" s="147">
        <f t="shared" si="9"/>
        <v>8548512</v>
      </c>
      <c r="L99" s="156">
        <f t="shared" si="10"/>
        <v>18000</v>
      </c>
      <c r="M99" s="148">
        <f t="shared" si="11"/>
        <v>1355783</v>
      </c>
    </row>
    <row r="100" spans="1:13" x14ac:dyDescent="0.25">
      <c r="A100" s="195">
        <v>99</v>
      </c>
      <c r="B100" s="201">
        <v>1305</v>
      </c>
      <c r="C100" s="196">
        <v>13</v>
      </c>
      <c r="D100" s="198" t="s">
        <v>35</v>
      </c>
      <c r="E100" s="198">
        <v>311.73</v>
      </c>
      <c r="F100" s="208">
        <v>113</v>
      </c>
      <c r="G100" s="198">
        <f t="shared" si="7"/>
        <v>424.73</v>
      </c>
      <c r="H100" s="197">
        <f t="shared" si="6"/>
        <v>342.90300000000002</v>
      </c>
      <c r="I100" s="145">
        <f>I99</f>
        <v>12800</v>
      </c>
      <c r="J100" s="146">
        <f t="shared" si="8"/>
        <v>5436544</v>
      </c>
      <c r="K100" s="147">
        <f t="shared" si="9"/>
        <v>5708371</v>
      </c>
      <c r="L100" s="156">
        <f t="shared" si="10"/>
        <v>12000</v>
      </c>
      <c r="M100" s="148">
        <f t="shared" si="11"/>
        <v>891547.8</v>
      </c>
    </row>
    <row r="101" spans="1:13" x14ac:dyDescent="0.25">
      <c r="A101" s="195">
        <v>100</v>
      </c>
      <c r="B101" s="201">
        <v>1306</v>
      </c>
      <c r="C101" s="196">
        <v>13</v>
      </c>
      <c r="D101" s="198" t="s">
        <v>35</v>
      </c>
      <c r="E101" s="198">
        <v>336.48</v>
      </c>
      <c r="F101" s="208">
        <v>115</v>
      </c>
      <c r="G101" s="198">
        <f t="shared" si="7"/>
        <v>451.48</v>
      </c>
      <c r="H101" s="197">
        <f t="shared" si="6"/>
        <v>370.12800000000004</v>
      </c>
      <c r="I101" s="145">
        <f>I100</f>
        <v>12800</v>
      </c>
      <c r="J101" s="146">
        <f t="shared" si="8"/>
        <v>5778944</v>
      </c>
      <c r="K101" s="147">
        <f t="shared" si="9"/>
        <v>6067891</v>
      </c>
      <c r="L101" s="156">
        <f t="shared" si="10"/>
        <v>12500</v>
      </c>
      <c r="M101" s="148">
        <f t="shared" si="11"/>
        <v>962332.80000000016</v>
      </c>
    </row>
    <row r="102" spans="1:13" x14ac:dyDescent="0.25">
      <c r="A102" s="195">
        <v>101</v>
      </c>
      <c r="B102" s="201">
        <v>1307</v>
      </c>
      <c r="C102" s="196">
        <v>13</v>
      </c>
      <c r="D102" s="198" t="s">
        <v>35</v>
      </c>
      <c r="E102" s="198">
        <v>336.48</v>
      </c>
      <c r="F102" s="208">
        <v>115</v>
      </c>
      <c r="G102" s="198">
        <f t="shared" si="7"/>
        <v>451.48</v>
      </c>
      <c r="H102" s="197">
        <f t="shared" si="6"/>
        <v>370.12800000000004</v>
      </c>
      <c r="I102" s="145">
        <f>I101</f>
        <v>12800</v>
      </c>
      <c r="J102" s="146">
        <f t="shared" si="8"/>
        <v>5778944</v>
      </c>
      <c r="K102" s="147">
        <f t="shared" si="9"/>
        <v>6067891</v>
      </c>
      <c r="L102" s="156">
        <f t="shared" si="10"/>
        <v>12500</v>
      </c>
      <c r="M102" s="148">
        <f t="shared" si="11"/>
        <v>962332.80000000016</v>
      </c>
    </row>
    <row r="103" spans="1:13" x14ac:dyDescent="0.25">
      <c r="A103" s="195">
        <v>102</v>
      </c>
      <c r="B103" s="201">
        <v>1308</v>
      </c>
      <c r="C103" s="196">
        <v>13</v>
      </c>
      <c r="D103" s="198" t="s">
        <v>35</v>
      </c>
      <c r="E103" s="198">
        <v>311.73</v>
      </c>
      <c r="F103" s="208">
        <v>113</v>
      </c>
      <c r="G103" s="198">
        <f t="shared" si="7"/>
        <v>424.73</v>
      </c>
      <c r="H103" s="197">
        <f t="shared" si="6"/>
        <v>342.90300000000002</v>
      </c>
      <c r="I103" s="145">
        <f>I102</f>
        <v>12800</v>
      </c>
      <c r="J103" s="146">
        <f t="shared" si="8"/>
        <v>5436544</v>
      </c>
      <c r="K103" s="147">
        <f t="shared" si="9"/>
        <v>5708371</v>
      </c>
      <c r="L103" s="156">
        <f t="shared" si="10"/>
        <v>12000</v>
      </c>
      <c r="M103" s="148">
        <f t="shared" si="11"/>
        <v>891547.8</v>
      </c>
    </row>
    <row r="104" spans="1:13" x14ac:dyDescent="0.25">
      <c r="A104" s="195">
        <v>103</v>
      </c>
      <c r="B104" s="201">
        <v>1401</v>
      </c>
      <c r="C104" s="201">
        <v>14</v>
      </c>
      <c r="D104" s="198" t="s">
        <v>14</v>
      </c>
      <c r="E104" s="198">
        <v>486.96</v>
      </c>
      <c r="F104" s="207">
        <v>161</v>
      </c>
      <c r="G104" s="198">
        <f t="shared" si="7"/>
        <v>647.96</v>
      </c>
      <c r="H104" s="197">
        <f t="shared" si="6"/>
        <v>535.65600000000006</v>
      </c>
      <c r="I104" s="145">
        <f>I103</f>
        <v>12800</v>
      </c>
      <c r="J104" s="146">
        <f t="shared" si="8"/>
        <v>8293888</v>
      </c>
      <c r="K104" s="147">
        <f t="shared" si="9"/>
        <v>8708582</v>
      </c>
      <c r="L104" s="156">
        <f t="shared" si="10"/>
        <v>18000</v>
      </c>
      <c r="M104" s="148">
        <f t="shared" si="11"/>
        <v>1392705.6</v>
      </c>
    </row>
    <row r="105" spans="1:13" x14ac:dyDescent="0.25">
      <c r="A105" s="195">
        <v>104</v>
      </c>
      <c r="B105" s="201">
        <v>1402</v>
      </c>
      <c r="C105" s="201">
        <v>14</v>
      </c>
      <c r="D105" s="198" t="s">
        <v>14</v>
      </c>
      <c r="E105" s="198">
        <v>486.96</v>
      </c>
      <c r="F105" s="208">
        <v>161</v>
      </c>
      <c r="G105" s="198">
        <f t="shared" si="7"/>
        <v>647.96</v>
      </c>
      <c r="H105" s="197">
        <f t="shared" si="6"/>
        <v>535.65600000000006</v>
      </c>
      <c r="I105" s="145">
        <f>I104</f>
        <v>12800</v>
      </c>
      <c r="J105" s="146">
        <f t="shared" si="8"/>
        <v>8293888</v>
      </c>
      <c r="K105" s="147">
        <f t="shared" si="9"/>
        <v>8708582</v>
      </c>
      <c r="L105" s="156">
        <f t="shared" si="10"/>
        <v>18000</v>
      </c>
      <c r="M105" s="148">
        <f t="shared" si="11"/>
        <v>1392705.6</v>
      </c>
    </row>
    <row r="106" spans="1:13" x14ac:dyDescent="0.25">
      <c r="A106" s="195">
        <v>105</v>
      </c>
      <c r="B106" s="201">
        <v>1403</v>
      </c>
      <c r="C106" s="201">
        <v>14</v>
      </c>
      <c r="D106" s="198" t="s">
        <v>12</v>
      </c>
      <c r="E106" s="198">
        <v>537.12</v>
      </c>
      <c r="F106" s="208">
        <v>177</v>
      </c>
      <c r="G106" s="198">
        <f t="shared" si="7"/>
        <v>714.12</v>
      </c>
      <c r="H106" s="197">
        <f t="shared" si="6"/>
        <v>590.83200000000011</v>
      </c>
      <c r="I106" s="145">
        <f>I105</f>
        <v>12800</v>
      </c>
      <c r="J106" s="146">
        <f t="shared" si="8"/>
        <v>9140736</v>
      </c>
      <c r="K106" s="147">
        <f t="shared" si="9"/>
        <v>9597773</v>
      </c>
      <c r="L106" s="156">
        <f t="shared" si="10"/>
        <v>20000</v>
      </c>
      <c r="M106" s="148">
        <f t="shared" si="11"/>
        <v>1536163.2000000002</v>
      </c>
    </row>
    <row r="107" spans="1:13" x14ac:dyDescent="0.25">
      <c r="A107" s="195">
        <v>106</v>
      </c>
      <c r="B107" s="201">
        <v>1404</v>
      </c>
      <c r="C107" s="201">
        <v>14</v>
      </c>
      <c r="D107" s="198" t="s">
        <v>14</v>
      </c>
      <c r="E107" s="198">
        <v>474.05</v>
      </c>
      <c r="F107" s="208">
        <v>162</v>
      </c>
      <c r="G107" s="198">
        <f t="shared" si="7"/>
        <v>636.04999999999995</v>
      </c>
      <c r="H107" s="197">
        <f t="shared" si="6"/>
        <v>521.45500000000004</v>
      </c>
      <c r="I107" s="145">
        <f>I106</f>
        <v>12800</v>
      </c>
      <c r="J107" s="146">
        <f t="shared" si="8"/>
        <v>8141439.9999999991</v>
      </c>
      <c r="K107" s="147">
        <f t="shared" si="9"/>
        <v>8548512</v>
      </c>
      <c r="L107" s="156">
        <f t="shared" si="10"/>
        <v>18000</v>
      </c>
      <c r="M107" s="148">
        <f t="shared" si="11"/>
        <v>1355783</v>
      </c>
    </row>
    <row r="108" spans="1:13" x14ac:dyDescent="0.25">
      <c r="A108" s="195">
        <v>107</v>
      </c>
      <c r="B108" s="201">
        <v>1406</v>
      </c>
      <c r="C108" s="201">
        <v>14</v>
      </c>
      <c r="D108" s="198" t="s">
        <v>35</v>
      </c>
      <c r="E108" s="198">
        <v>336.48</v>
      </c>
      <c r="F108" s="198">
        <v>115</v>
      </c>
      <c r="G108" s="198">
        <f t="shared" si="7"/>
        <v>451.48</v>
      </c>
      <c r="H108" s="197">
        <f t="shared" si="6"/>
        <v>370.12800000000004</v>
      </c>
      <c r="I108" s="145">
        <f>I107</f>
        <v>12800</v>
      </c>
      <c r="J108" s="146">
        <f t="shared" si="8"/>
        <v>5778944</v>
      </c>
      <c r="K108" s="147">
        <f t="shared" si="9"/>
        <v>6067891</v>
      </c>
      <c r="L108" s="156">
        <f t="shared" si="10"/>
        <v>12500</v>
      </c>
      <c r="M108" s="148">
        <f t="shared" si="11"/>
        <v>962332.80000000016</v>
      </c>
    </row>
    <row r="109" spans="1:13" x14ac:dyDescent="0.25">
      <c r="A109" s="195">
        <v>108</v>
      </c>
      <c r="B109" s="201">
        <v>1407</v>
      </c>
      <c r="C109" s="201">
        <v>14</v>
      </c>
      <c r="D109" s="198" t="s">
        <v>35</v>
      </c>
      <c r="E109" s="198">
        <v>336.48</v>
      </c>
      <c r="F109" s="198">
        <v>115</v>
      </c>
      <c r="G109" s="198">
        <f t="shared" si="7"/>
        <v>451.48</v>
      </c>
      <c r="H109" s="197">
        <f t="shared" si="6"/>
        <v>370.12800000000004</v>
      </c>
      <c r="I109" s="145">
        <f>I108</f>
        <v>12800</v>
      </c>
      <c r="J109" s="146">
        <f t="shared" si="8"/>
        <v>5778944</v>
      </c>
      <c r="K109" s="147">
        <f t="shared" si="9"/>
        <v>6067891</v>
      </c>
      <c r="L109" s="156">
        <f t="shared" si="10"/>
        <v>12500</v>
      </c>
      <c r="M109" s="148">
        <f t="shared" si="11"/>
        <v>962332.80000000016</v>
      </c>
    </row>
    <row r="110" spans="1:13" x14ac:dyDescent="0.25">
      <c r="A110" s="195">
        <v>109</v>
      </c>
      <c r="B110" s="201">
        <v>1408</v>
      </c>
      <c r="C110" s="201">
        <v>14</v>
      </c>
      <c r="D110" s="198" t="s">
        <v>35</v>
      </c>
      <c r="E110" s="198">
        <v>311.73</v>
      </c>
      <c r="F110" s="198">
        <v>113</v>
      </c>
      <c r="G110" s="198">
        <f t="shared" si="7"/>
        <v>424.73</v>
      </c>
      <c r="H110" s="197">
        <f t="shared" si="6"/>
        <v>342.90300000000002</v>
      </c>
      <c r="I110" s="145">
        <f>I109</f>
        <v>12800</v>
      </c>
      <c r="J110" s="146">
        <f t="shared" si="8"/>
        <v>5436544</v>
      </c>
      <c r="K110" s="147">
        <f t="shared" si="9"/>
        <v>5708371</v>
      </c>
      <c r="L110" s="156">
        <f t="shared" si="10"/>
        <v>12000</v>
      </c>
      <c r="M110" s="148">
        <f t="shared" si="11"/>
        <v>891547.8</v>
      </c>
    </row>
    <row r="111" spans="1:13" x14ac:dyDescent="0.25">
      <c r="A111" s="195">
        <v>110</v>
      </c>
      <c r="B111" s="201">
        <v>1501</v>
      </c>
      <c r="C111" s="201">
        <v>15</v>
      </c>
      <c r="D111" s="198" t="s">
        <v>14</v>
      </c>
      <c r="E111" s="198">
        <v>486.96</v>
      </c>
      <c r="F111" s="207">
        <v>161</v>
      </c>
      <c r="G111" s="198">
        <f t="shared" si="7"/>
        <v>647.96</v>
      </c>
      <c r="H111" s="197">
        <f t="shared" si="6"/>
        <v>535.65600000000006</v>
      </c>
      <c r="I111" s="145">
        <f>I110</f>
        <v>12800</v>
      </c>
      <c r="J111" s="146">
        <f t="shared" si="8"/>
        <v>8293888</v>
      </c>
      <c r="K111" s="147">
        <f t="shared" si="9"/>
        <v>8708582</v>
      </c>
      <c r="L111" s="156">
        <f t="shared" si="10"/>
        <v>18000</v>
      </c>
      <c r="M111" s="148">
        <f t="shared" si="11"/>
        <v>1392705.6</v>
      </c>
    </row>
    <row r="112" spans="1:13" x14ac:dyDescent="0.25">
      <c r="A112" s="195">
        <v>111</v>
      </c>
      <c r="B112" s="201">
        <v>1502</v>
      </c>
      <c r="C112" s="201">
        <v>15</v>
      </c>
      <c r="D112" s="198" t="s">
        <v>14</v>
      </c>
      <c r="E112" s="198">
        <v>486.96</v>
      </c>
      <c r="F112" s="208">
        <v>161</v>
      </c>
      <c r="G112" s="198">
        <f t="shared" si="7"/>
        <v>647.96</v>
      </c>
      <c r="H112" s="197">
        <f t="shared" si="6"/>
        <v>535.65600000000006</v>
      </c>
      <c r="I112" s="145">
        <f>I111</f>
        <v>12800</v>
      </c>
      <c r="J112" s="146">
        <f t="shared" si="8"/>
        <v>8293888</v>
      </c>
      <c r="K112" s="147">
        <f t="shared" si="9"/>
        <v>8708582</v>
      </c>
      <c r="L112" s="156">
        <f t="shared" si="10"/>
        <v>18000</v>
      </c>
      <c r="M112" s="148">
        <f t="shared" si="11"/>
        <v>1392705.6</v>
      </c>
    </row>
    <row r="113" spans="1:13" x14ac:dyDescent="0.25">
      <c r="A113" s="195">
        <v>112</v>
      </c>
      <c r="B113" s="201">
        <v>1503</v>
      </c>
      <c r="C113" s="201">
        <v>15</v>
      </c>
      <c r="D113" s="198" t="s">
        <v>12</v>
      </c>
      <c r="E113" s="198">
        <v>537.12</v>
      </c>
      <c r="F113" s="208">
        <v>177</v>
      </c>
      <c r="G113" s="198">
        <f t="shared" si="7"/>
        <v>714.12</v>
      </c>
      <c r="H113" s="197">
        <f t="shared" si="6"/>
        <v>590.83200000000011</v>
      </c>
      <c r="I113" s="145">
        <f>I112</f>
        <v>12800</v>
      </c>
      <c r="J113" s="146">
        <f t="shared" si="8"/>
        <v>9140736</v>
      </c>
      <c r="K113" s="147">
        <f t="shared" si="9"/>
        <v>9597773</v>
      </c>
      <c r="L113" s="156">
        <f t="shared" si="10"/>
        <v>20000</v>
      </c>
      <c r="M113" s="148">
        <f t="shared" si="11"/>
        <v>1536163.2000000002</v>
      </c>
    </row>
    <row r="114" spans="1:13" x14ac:dyDescent="0.25">
      <c r="A114" s="195">
        <v>113</v>
      </c>
      <c r="B114" s="201">
        <v>1504</v>
      </c>
      <c r="C114" s="201">
        <v>15</v>
      </c>
      <c r="D114" s="198" t="s">
        <v>14</v>
      </c>
      <c r="E114" s="198">
        <v>474.05</v>
      </c>
      <c r="F114" s="208">
        <v>162</v>
      </c>
      <c r="G114" s="198">
        <f t="shared" si="7"/>
        <v>636.04999999999995</v>
      </c>
      <c r="H114" s="197">
        <f t="shared" si="6"/>
        <v>521.45500000000004</v>
      </c>
      <c r="I114" s="145">
        <f>I113</f>
        <v>12800</v>
      </c>
      <c r="J114" s="146">
        <f t="shared" si="8"/>
        <v>8141439.9999999991</v>
      </c>
      <c r="K114" s="147">
        <f t="shared" si="9"/>
        <v>8548512</v>
      </c>
      <c r="L114" s="156">
        <f t="shared" si="10"/>
        <v>18000</v>
      </c>
      <c r="M114" s="148">
        <f t="shared" si="11"/>
        <v>1355783</v>
      </c>
    </row>
    <row r="115" spans="1:13" x14ac:dyDescent="0.25">
      <c r="A115" s="195">
        <v>114</v>
      </c>
      <c r="B115" s="201">
        <v>1505</v>
      </c>
      <c r="C115" s="201">
        <v>15</v>
      </c>
      <c r="D115" s="198" t="s">
        <v>35</v>
      </c>
      <c r="E115" s="198">
        <v>311.73</v>
      </c>
      <c r="F115" s="208">
        <v>113</v>
      </c>
      <c r="G115" s="198">
        <f t="shared" si="7"/>
        <v>424.73</v>
      </c>
      <c r="H115" s="197">
        <f t="shared" si="6"/>
        <v>342.90300000000002</v>
      </c>
      <c r="I115" s="145">
        <f>I114</f>
        <v>12800</v>
      </c>
      <c r="J115" s="146">
        <f t="shared" si="8"/>
        <v>5436544</v>
      </c>
      <c r="K115" s="147">
        <f t="shared" si="9"/>
        <v>5708371</v>
      </c>
      <c r="L115" s="156">
        <f t="shared" si="10"/>
        <v>12000</v>
      </c>
      <c r="M115" s="148">
        <f t="shared" si="11"/>
        <v>891547.8</v>
      </c>
    </row>
    <row r="116" spans="1:13" x14ac:dyDescent="0.25">
      <c r="A116" s="195">
        <v>115</v>
      </c>
      <c r="B116" s="201">
        <v>1506</v>
      </c>
      <c r="C116" s="201">
        <v>15</v>
      </c>
      <c r="D116" s="198" t="s">
        <v>35</v>
      </c>
      <c r="E116" s="198">
        <v>336.48</v>
      </c>
      <c r="F116" s="208">
        <v>115</v>
      </c>
      <c r="G116" s="198">
        <f t="shared" si="7"/>
        <v>451.48</v>
      </c>
      <c r="H116" s="197">
        <f t="shared" si="6"/>
        <v>370.12800000000004</v>
      </c>
      <c r="I116" s="145">
        <f>I115</f>
        <v>12800</v>
      </c>
      <c r="J116" s="146">
        <f t="shared" si="8"/>
        <v>5778944</v>
      </c>
      <c r="K116" s="147">
        <f t="shared" si="9"/>
        <v>6067891</v>
      </c>
      <c r="L116" s="156">
        <f t="shared" si="10"/>
        <v>12500</v>
      </c>
      <c r="M116" s="148">
        <f t="shared" si="11"/>
        <v>962332.80000000016</v>
      </c>
    </row>
    <row r="117" spans="1:13" x14ac:dyDescent="0.25">
      <c r="A117" s="195">
        <v>116</v>
      </c>
      <c r="B117" s="201">
        <v>1507</v>
      </c>
      <c r="C117" s="201">
        <v>15</v>
      </c>
      <c r="D117" s="198" t="s">
        <v>35</v>
      </c>
      <c r="E117" s="198">
        <v>336.48</v>
      </c>
      <c r="F117" s="208">
        <v>115</v>
      </c>
      <c r="G117" s="198">
        <f t="shared" si="7"/>
        <v>451.48</v>
      </c>
      <c r="H117" s="197">
        <f t="shared" si="6"/>
        <v>370.12800000000004</v>
      </c>
      <c r="I117" s="145">
        <f>I116</f>
        <v>12800</v>
      </c>
      <c r="J117" s="146">
        <f t="shared" si="8"/>
        <v>5778944</v>
      </c>
      <c r="K117" s="147">
        <f t="shared" si="9"/>
        <v>6067891</v>
      </c>
      <c r="L117" s="156">
        <f t="shared" si="10"/>
        <v>12500</v>
      </c>
      <c r="M117" s="148">
        <f t="shared" si="11"/>
        <v>962332.80000000016</v>
      </c>
    </row>
    <row r="118" spans="1:13" x14ac:dyDescent="0.25">
      <c r="A118" s="195">
        <v>117</v>
      </c>
      <c r="B118" s="201">
        <v>1508</v>
      </c>
      <c r="C118" s="201">
        <v>15</v>
      </c>
      <c r="D118" s="198" t="s">
        <v>35</v>
      </c>
      <c r="E118" s="198">
        <v>311.73</v>
      </c>
      <c r="F118" s="208">
        <v>113</v>
      </c>
      <c r="G118" s="198">
        <f t="shared" si="7"/>
        <v>424.73</v>
      </c>
      <c r="H118" s="197">
        <f t="shared" si="6"/>
        <v>342.90300000000002</v>
      </c>
      <c r="I118" s="145">
        <f>I117</f>
        <v>12800</v>
      </c>
      <c r="J118" s="146">
        <f t="shared" si="8"/>
        <v>5436544</v>
      </c>
      <c r="K118" s="147">
        <f t="shared" si="9"/>
        <v>5708371</v>
      </c>
      <c r="L118" s="156">
        <f t="shared" si="10"/>
        <v>12000</v>
      </c>
      <c r="M118" s="148">
        <f t="shared" si="11"/>
        <v>891547.8</v>
      </c>
    </row>
    <row r="119" spans="1:13" x14ac:dyDescent="0.25">
      <c r="A119" s="195">
        <v>118</v>
      </c>
      <c r="B119" s="201">
        <v>1601</v>
      </c>
      <c r="C119" s="201">
        <v>16</v>
      </c>
      <c r="D119" s="198" t="s">
        <v>14</v>
      </c>
      <c r="E119" s="198">
        <v>486.96</v>
      </c>
      <c r="F119" s="207">
        <v>161</v>
      </c>
      <c r="G119" s="198">
        <f t="shared" si="7"/>
        <v>647.96</v>
      </c>
      <c r="H119" s="197">
        <f t="shared" si="6"/>
        <v>535.65600000000006</v>
      </c>
      <c r="I119" s="145">
        <f>I118</f>
        <v>12800</v>
      </c>
      <c r="J119" s="146">
        <f t="shared" si="8"/>
        <v>8293888</v>
      </c>
      <c r="K119" s="147">
        <f t="shared" si="9"/>
        <v>8708582</v>
      </c>
      <c r="L119" s="156">
        <f t="shared" si="10"/>
        <v>18000</v>
      </c>
      <c r="M119" s="148">
        <f t="shared" si="11"/>
        <v>1392705.6</v>
      </c>
    </row>
    <row r="120" spans="1:13" x14ac:dyDescent="0.25">
      <c r="A120" s="195">
        <v>119</v>
      </c>
      <c r="B120" s="201">
        <v>1602</v>
      </c>
      <c r="C120" s="201">
        <v>16</v>
      </c>
      <c r="D120" s="198" t="s">
        <v>14</v>
      </c>
      <c r="E120" s="198">
        <v>486.96</v>
      </c>
      <c r="F120" s="208">
        <v>161</v>
      </c>
      <c r="G120" s="198">
        <f t="shared" si="7"/>
        <v>647.96</v>
      </c>
      <c r="H120" s="197">
        <f t="shared" si="6"/>
        <v>535.65600000000006</v>
      </c>
      <c r="I120" s="145">
        <f>I119</f>
        <v>12800</v>
      </c>
      <c r="J120" s="146">
        <f t="shared" si="8"/>
        <v>8293888</v>
      </c>
      <c r="K120" s="147">
        <f t="shared" si="9"/>
        <v>8708582</v>
      </c>
      <c r="L120" s="156">
        <f t="shared" si="10"/>
        <v>18000</v>
      </c>
      <c r="M120" s="148">
        <f t="shared" si="11"/>
        <v>1392705.6</v>
      </c>
    </row>
    <row r="121" spans="1:13" x14ac:dyDescent="0.25">
      <c r="A121" s="195">
        <v>120</v>
      </c>
      <c r="B121" s="201">
        <v>1603</v>
      </c>
      <c r="C121" s="201">
        <v>16</v>
      </c>
      <c r="D121" s="198" t="s">
        <v>12</v>
      </c>
      <c r="E121" s="198">
        <v>537.12</v>
      </c>
      <c r="F121" s="208">
        <v>177</v>
      </c>
      <c r="G121" s="198">
        <f t="shared" si="7"/>
        <v>714.12</v>
      </c>
      <c r="H121" s="197">
        <f t="shared" si="6"/>
        <v>590.83200000000011</v>
      </c>
      <c r="I121" s="145">
        <f>I120</f>
        <v>12800</v>
      </c>
      <c r="J121" s="146">
        <f t="shared" si="8"/>
        <v>9140736</v>
      </c>
      <c r="K121" s="147">
        <f t="shared" si="9"/>
        <v>9597773</v>
      </c>
      <c r="L121" s="156">
        <f t="shared" si="10"/>
        <v>20000</v>
      </c>
      <c r="M121" s="148">
        <f t="shared" si="11"/>
        <v>1536163.2000000002</v>
      </c>
    </row>
    <row r="122" spans="1:13" x14ac:dyDescent="0.25">
      <c r="A122" s="195">
        <v>121</v>
      </c>
      <c r="B122" s="201">
        <v>1604</v>
      </c>
      <c r="C122" s="201">
        <v>16</v>
      </c>
      <c r="D122" s="198" t="s">
        <v>14</v>
      </c>
      <c r="E122" s="198">
        <v>474.05</v>
      </c>
      <c r="F122" s="208">
        <v>162</v>
      </c>
      <c r="G122" s="198">
        <f t="shared" si="7"/>
        <v>636.04999999999995</v>
      </c>
      <c r="H122" s="197">
        <f t="shared" si="6"/>
        <v>521.45500000000004</v>
      </c>
      <c r="I122" s="145">
        <f>I121</f>
        <v>12800</v>
      </c>
      <c r="J122" s="146">
        <f t="shared" si="8"/>
        <v>8141439.9999999991</v>
      </c>
      <c r="K122" s="147">
        <f t="shared" si="9"/>
        <v>8548512</v>
      </c>
      <c r="L122" s="156">
        <f t="shared" si="10"/>
        <v>18000</v>
      </c>
      <c r="M122" s="148">
        <f t="shared" si="11"/>
        <v>1355783</v>
      </c>
    </row>
    <row r="123" spans="1:13" x14ac:dyDescent="0.25">
      <c r="A123" s="195">
        <v>122</v>
      </c>
      <c r="B123" s="201">
        <v>1605</v>
      </c>
      <c r="C123" s="201">
        <v>16</v>
      </c>
      <c r="D123" s="198" t="s">
        <v>35</v>
      </c>
      <c r="E123" s="198">
        <v>311.73</v>
      </c>
      <c r="F123" s="208">
        <v>113</v>
      </c>
      <c r="G123" s="198">
        <f t="shared" si="7"/>
        <v>424.73</v>
      </c>
      <c r="H123" s="197">
        <f t="shared" si="6"/>
        <v>342.90300000000002</v>
      </c>
      <c r="I123" s="145">
        <f>I122</f>
        <v>12800</v>
      </c>
      <c r="J123" s="146">
        <f t="shared" si="8"/>
        <v>5436544</v>
      </c>
      <c r="K123" s="147">
        <f t="shared" si="9"/>
        <v>5708371</v>
      </c>
      <c r="L123" s="156">
        <f t="shared" si="10"/>
        <v>12000</v>
      </c>
      <c r="M123" s="148">
        <f t="shared" si="11"/>
        <v>891547.8</v>
      </c>
    </row>
    <row r="124" spans="1:13" x14ac:dyDescent="0.25">
      <c r="A124" s="195">
        <v>123</v>
      </c>
      <c r="B124" s="201">
        <v>1606</v>
      </c>
      <c r="C124" s="201">
        <v>16</v>
      </c>
      <c r="D124" s="198" t="s">
        <v>35</v>
      </c>
      <c r="E124" s="198">
        <v>336.48</v>
      </c>
      <c r="F124" s="208">
        <v>115</v>
      </c>
      <c r="G124" s="198">
        <f t="shared" si="7"/>
        <v>451.48</v>
      </c>
      <c r="H124" s="197">
        <f t="shared" si="6"/>
        <v>370.12800000000004</v>
      </c>
      <c r="I124" s="145">
        <f>I123</f>
        <v>12800</v>
      </c>
      <c r="J124" s="146">
        <f t="shared" si="8"/>
        <v>5778944</v>
      </c>
      <c r="K124" s="147">
        <f t="shared" si="9"/>
        <v>6067891</v>
      </c>
      <c r="L124" s="156">
        <f t="shared" si="10"/>
        <v>12500</v>
      </c>
      <c r="M124" s="148">
        <f t="shared" si="11"/>
        <v>962332.80000000016</v>
      </c>
    </row>
    <row r="125" spans="1:13" x14ac:dyDescent="0.25">
      <c r="A125" s="195">
        <v>124</v>
      </c>
      <c r="B125" s="201">
        <v>1607</v>
      </c>
      <c r="C125" s="201">
        <v>16</v>
      </c>
      <c r="D125" s="198" t="s">
        <v>35</v>
      </c>
      <c r="E125" s="198">
        <v>336.48</v>
      </c>
      <c r="F125" s="208">
        <v>115</v>
      </c>
      <c r="G125" s="198">
        <f t="shared" si="7"/>
        <v>451.48</v>
      </c>
      <c r="H125" s="197">
        <f t="shared" si="6"/>
        <v>370.12800000000004</v>
      </c>
      <c r="I125" s="145">
        <f>I124</f>
        <v>12800</v>
      </c>
      <c r="J125" s="146">
        <f t="shared" si="8"/>
        <v>5778944</v>
      </c>
      <c r="K125" s="147">
        <f t="shared" si="9"/>
        <v>6067891</v>
      </c>
      <c r="L125" s="156">
        <f t="shared" si="10"/>
        <v>12500</v>
      </c>
      <c r="M125" s="148">
        <f t="shared" si="11"/>
        <v>962332.80000000016</v>
      </c>
    </row>
    <row r="126" spans="1:13" x14ac:dyDescent="0.25">
      <c r="A126" s="195">
        <v>125</v>
      </c>
      <c r="B126" s="201">
        <v>1608</v>
      </c>
      <c r="C126" s="201">
        <v>16</v>
      </c>
      <c r="D126" s="198" t="s">
        <v>35</v>
      </c>
      <c r="E126" s="198">
        <v>311.73</v>
      </c>
      <c r="F126" s="208">
        <v>113</v>
      </c>
      <c r="G126" s="198">
        <f t="shared" si="7"/>
        <v>424.73</v>
      </c>
      <c r="H126" s="197">
        <f t="shared" si="6"/>
        <v>342.90300000000002</v>
      </c>
      <c r="I126" s="145">
        <f>I125</f>
        <v>12800</v>
      </c>
      <c r="J126" s="146">
        <f t="shared" si="8"/>
        <v>5436544</v>
      </c>
      <c r="K126" s="147">
        <f t="shared" si="9"/>
        <v>5708371</v>
      </c>
      <c r="L126" s="156">
        <f t="shared" si="10"/>
        <v>12000</v>
      </c>
      <c r="M126" s="148">
        <f t="shared" si="11"/>
        <v>891547.8</v>
      </c>
    </row>
    <row r="127" spans="1:13" x14ac:dyDescent="0.25">
      <c r="A127" s="195">
        <v>126</v>
      </c>
      <c r="B127" s="201">
        <v>1701</v>
      </c>
      <c r="C127" s="201">
        <v>17</v>
      </c>
      <c r="D127" s="198" t="s">
        <v>14</v>
      </c>
      <c r="E127" s="198">
        <v>486.96</v>
      </c>
      <c r="F127" s="207">
        <v>161</v>
      </c>
      <c r="G127" s="198">
        <f t="shared" si="7"/>
        <v>647.96</v>
      </c>
      <c r="H127" s="197">
        <f t="shared" si="6"/>
        <v>535.65600000000006</v>
      </c>
      <c r="I127" s="145">
        <f>I126</f>
        <v>12800</v>
      </c>
      <c r="J127" s="146">
        <f t="shared" si="8"/>
        <v>8293888</v>
      </c>
      <c r="K127" s="147">
        <f t="shared" si="9"/>
        <v>8708582</v>
      </c>
      <c r="L127" s="156">
        <f t="shared" si="10"/>
        <v>18000</v>
      </c>
      <c r="M127" s="148">
        <f t="shared" si="11"/>
        <v>1392705.6</v>
      </c>
    </row>
    <row r="128" spans="1:13" x14ac:dyDescent="0.25">
      <c r="A128" s="195">
        <v>127</v>
      </c>
      <c r="B128" s="201">
        <v>1702</v>
      </c>
      <c r="C128" s="201">
        <v>17</v>
      </c>
      <c r="D128" s="198" t="s">
        <v>14</v>
      </c>
      <c r="E128" s="198">
        <v>486.96</v>
      </c>
      <c r="F128" s="208">
        <v>161</v>
      </c>
      <c r="G128" s="198">
        <f t="shared" si="7"/>
        <v>647.96</v>
      </c>
      <c r="H128" s="197">
        <f t="shared" si="6"/>
        <v>535.65600000000006</v>
      </c>
      <c r="I128" s="145">
        <f>I127</f>
        <v>12800</v>
      </c>
      <c r="J128" s="146">
        <f t="shared" si="8"/>
        <v>8293888</v>
      </c>
      <c r="K128" s="147">
        <f t="shared" si="9"/>
        <v>8708582</v>
      </c>
      <c r="L128" s="156">
        <f t="shared" si="10"/>
        <v>18000</v>
      </c>
      <c r="M128" s="148">
        <f t="shared" si="11"/>
        <v>1392705.6</v>
      </c>
    </row>
    <row r="129" spans="1:13" x14ac:dyDescent="0.25">
      <c r="A129" s="195">
        <v>128</v>
      </c>
      <c r="B129" s="201">
        <v>1703</v>
      </c>
      <c r="C129" s="201">
        <v>17</v>
      </c>
      <c r="D129" s="198" t="s">
        <v>12</v>
      </c>
      <c r="E129" s="198">
        <v>537.12</v>
      </c>
      <c r="F129" s="208">
        <v>177</v>
      </c>
      <c r="G129" s="198">
        <f t="shared" si="7"/>
        <v>714.12</v>
      </c>
      <c r="H129" s="197">
        <f t="shared" si="6"/>
        <v>590.83200000000011</v>
      </c>
      <c r="I129" s="145">
        <f>I128</f>
        <v>12800</v>
      </c>
      <c r="J129" s="146">
        <f t="shared" si="8"/>
        <v>9140736</v>
      </c>
      <c r="K129" s="147">
        <f t="shared" si="9"/>
        <v>9597773</v>
      </c>
      <c r="L129" s="156">
        <f t="shared" si="10"/>
        <v>20000</v>
      </c>
      <c r="M129" s="148">
        <f t="shared" si="11"/>
        <v>1536163.2000000002</v>
      </c>
    </row>
    <row r="130" spans="1:13" x14ac:dyDescent="0.25">
      <c r="A130" s="195">
        <v>129</v>
      </c>
      <c r="B130" s="201">
        <v>1704</v>
      </c>
      <c r="C130" s="201">
        <v>17</v>
      </c>
      <c r="D130" s="198" t="s">
        <v>14</v>
      </c>
      <c r="E130" s="198">
        <v>474.05</v>
      </c>
      <c r="F130" s="208">
        <v>162</v>
      </c>
      <c r="G130" s="198">
        <f t="shared" si="7"/>
        <v>636.04999999999995</v>
      </c>
      <c r="H130" s="197">
        <f t="shared" ref="H130:H193" si="12">E130*1.1</f>
        <v>521.45500000000004</v>
      </c>
      <c r="I130" s="145">
        <f>I129</f>
        <v>12800</v>
      </c>
      <c r="J130" s="146">
        <f t="shared" si="8"/>
        <v>8141439.9999999991</v>
      </c>
      <c r="K130" s="147">
        <f t="shared" si="9"/>
        <v>8548512</v>
      </c>
      <c r="L130" s="156">
        <f t="shared" si="10"/>
        <v>18000</v>
      </c>
      <c r="M130" s="148">
        <f t="shared" si="11"/>
        <v>1355783</v>
      </c>
    </row>
    <row r="131" spans="1:13" x14ac:dyDescent="0.25">
      <c r="A131" s="195">
        <v>130</v>
      </c>
      <c r="B131" s="201">
        <v>1705</v>
      </c>
      <c r="C131" s="201">
        <v>17</v>
      </c>
      <c r="D131" s="198" t="s">
        <v>35</v>
      </c>
      <c r="E131" s="198">
        <v>311.73</v>
      </c>
      <c r="F131" s="208">
        <v>113</v>
      </c>
      <c r="G131" s="198">
        <f t="shared" ref="G131:G194" si="13">E131+F131</f>
        <v>424.73</v>
      </c>
      <c r="H131" s="197">
        <f t="shared" si="12"/>
        <v>342.90300000000002</v>
      </c>
      <c r="I131" s="145">
        <f>I130</f>
        <v>12800</v>
      </c>
      <c r="J131" s="146">
        <f t="shared" ref="J131:J194" si="14">G131*I131</f>
        <v>5436544</v>
      </c>
      <c r="K131" s="147">
        <f t="shared" ref="K131:K194" si="15">ROUND(J131*1.05,0)</f>
        <v>5708371</v>
      </c>
      <c r="L131" s="156">
        <f t="shared" ref="L131:L194" si="16">MROUND((K131*0.025/12),500)</f>
        <v>12000</v>
      </c>
      <c r="M131" s="148">
        <f t="shared" ref="M131:M194" si="17">H131*2600</f>
        <v>891547.8</v>
      </c>
    </row>
    <row r="132" spans="1:13" x14ac:dyDescent="0.25">
      <c r="A132" s="195">
        <v>131</v>
      </c>
      <c r="B132" s="201">
        <v>1706</v>
      </c>
      <c r="C132" s="201">
        <v>17</v>
      </c>
      <c r="D132" s="198" t="s">
        <v>35</v>
      </c>
      <c r="E132" s="198">
        <v>336.48</v>
      </c>
      <c r="F132" s="208">
        <v>115</v>
      </c>
      <c r="G132" s="198">
        <f t="shared" si="13"/>
        <v>451.48</v>
      </c>
      <c r="H132" s="197">
        <f t="shared" si="12"/>
        <v>370.12800000000004</v>
      </c>
      <c r="I132" s="145">
        <f>I131</f>
        <v>12800</v>
      </c>
      <c r="J132" s="146">
        <f t="shared" si="14"/>
        <v>5778944</v>
      </c>
      <c r="K132" s="147">
        <f t="shared" si="15"/>
        <v>6067891</v>
      </c>
      <c r="L132" s="156">
        <f t="shared" si="16"/>
        <v>12500</v>
      </c>
      <c r="M132" s="148">
        <f t="shared" si="17"/>
        <v>962332.80000000016</v>
      </c>
    </row>
    <row r="133" spans="1:13" x14ac:dyDescent="0.25">
      <c r="A133" s="195">
        <v>132</v>
      </c>
      <c r="B133" s="201">
        <v>1707</v>
      </c>
      <c r="C133" s="201">
        <v>17</v>
      </c>
      <c r="D133" s="198" t="s">
        <v>35</v>
      </c>
      <c r="E133" s="198">
        <v>336.48</v>
      </c>
      <c r="F133" s="208">
        <v>115</v>
      </c>
      <c r="G133" s="198">
        <f t="shared" si="13"/>
        <v>451.48</v>
      </c>
      <c r="H133" s="197">
        <f t="shared" si="12"/>
        <v>370.12800000000004</v>
      </c>
      <c r="I133" s="145">
        <f>I132</f>
        <v>12800</v>
      </c>
      <c r="J133" s="146">
        <f t="shared" si="14"/>
        <v>5778944</v>
      </c>
      <c r="K133" s="147">
        <f t="shared" si="15"/>
        <v>6067891</v>
      </c>
      <c r="L133" s="156">
        <f t="shared" si="16"/>
        <v>12500</v>
      </c>
      <c r="M133" s="148">
        <f t="shared" si="17"/>
        <v>962332.80000000016</v>
      </c>
    </row>
    <row r="134" spans="1:13" x14ac:dyDescent="0.25">
      <c r="A134" s="195">
        <v>133</v>
      </c>
      <c r="B134" s="201">
        <v>1708</v>
      </c>
      <c r="C134" s="201">
        <v>17</v>
      </c>
      <c r="D134" s="198" t="s">
        <v>35</v>
      </c>
      <c r="E134" s="198">
        <v>311.73</v>
      </c>
      <c r="F134" s="208">
        <v>113</v>
      </c>
      <c r="G134" s="198">
        <f t="shared" si="13"/>
        <v>424.73</v>
      </c>
      <c r="H134" s="197">
        <f t="shared" si="12"/>
        <v>342.90300000000002</v>
      </c>
      <c r="I134" s="145">
        <f>I133</f>
        <v>12800</v>
      </c>
      <c r="J134" s="146">
        <f t="shared" si="14"/>
        <v>5436544</v>
      </c>
      <c r="K134" s="147">
        <f t="shared" si="15"/>
        <v>5708371</v>
      </c>
      <c r="L134" s="156">
        <f t="shared" si="16"/>
        <v>12000</v>
      </c>
      <c r="M134" s="148">
        <f t="shared" si="17"/>
        <v>891547.8</v>
      </c>
    </row>
    <row r="135" spans="1:13" x14ac:dyDescent="0.25">
      <c r="A135" s="195">
        <v>134</v>
      </c>
      <c r="B135" s="201">
        <v>1801</v>
      </c>
      <c r="C135" s="201">
        <v>18</v>
      </c>
      <c r="D135" s="198" t="s">
        <v>14</v>
      </c>
      <c r="E135" s="198">
        <v>486.96</v>
      </c>
      <c r="F135" s="207">
        <v>161</v>
      </c>
      <c r="G135" s="198">
        <f t="shared" si="13"/>
        <v>647.96</v>
      </c>
      <c r="H135" s="197">
        <f t="shared" si="12"/>
        <v>535.65600000000006</v>
      </c>
      <c r="I135" s="145">
        <f>I134</f>
        <v>12800</v>
      </c>
      <c r="J135" s="146">
        <f t="shared" si="14"/>
        <v>8293888</v>
      </c>
      <c r="K135" s="147">
        <f t="shared" si="15"/>
        <v>8708582</v>
      </c>
      <c r="L135" s="156">
        <f t="shared" si="16"/>
        <v>18000</v>
      </c>
      <c r="M135" s="148">
        <f t="shared" si="17"/>
        <v>1392705.6</v>
      </c>
    </row>
    <row r="136" spans="1:13" x14ac:dyDescent="0.25">
      <c r="A136" s="195">
        <v>135</v>
      </c>
      <c r="B136" s="201">
        <v>1802</v>
      </c>
      <c r="C136" s="201">
        <v>18</v>
      </c>
      <c r="D136" s="198" t="s">
        <v>14</v>
      </c>
      <c r="E136" s="198">
        <v>486.96</v>
      </c>
      <c r="F136" s="208">
        <v>161</v>
      </c>
      <c r="G136" s="198">
        <f t="shared" si="13"/>
        <v>647.96</v>
      </c>
      <c r="H136" s="197">
        <f t="shared" si="12"/>
        <v>535.65600000000006</v>
      </c>
      <c r="I136" s="145">
        <f>I135</f>
        <v>12800</v>
      </c>
      <c r="J136" s="146">
        <f t="shared" si="14"/>
        <v>8293888</v>
      </c>
      <c r="K136" s="147">
        <f t="shared" si="15"/>
        <v>8708582</v>
      </c>
      <c r="L136" s="156">
        <f t="shared" si="16"/>
        <v>18000</v>
      </c>
      <c r="M136" s="148">
        <f t="shared" si="17"/>
        <v>1392705.6</v>
      </c>
    </row>
    <row r="137" spans="1:13" x14ac:dyDescent="0.25">
      <c r="A137" s="195">
        <v>136</v>
      </c>
      <c r="B137" s="201">
        <v>1803</v>
      </c>
      <c r="C137" s="201">
        <v>18</v>
      </c>
      <c r="D137" s="198" t="s">
        <v>12</v>
      </c>
      <c r="E137" s="198">
        <v>537.12</v>
      </c>
      <c r="F137" s="208">
        <v>177</v>
      </c>
      <c r="G137" s="198">
        <f t="shared" si="13"/>
        <v>714.12</v>
      </c>
      <c r="H137" s="197">
        <f t="shared" si="12"/>
        <v>590.83200000000011</v>
      </c>
      <c r="I137" s="145">
        <f>I136</f>
        <v>12800</v>
      </c>
      <c r="J137" s="146">
        <f t="shared" si="14"/>
        <v>9140736</v>
      </c>
      <c r="K137" s="147">
        <f t="shared" si="15"/>
        <v>9597773</v>
      </c>
      <c r="L137" s="156">
        <f t="shared" si="16"/>
        <v>20000</v>
      </c>
      <c r="M137" s="148">
        <f t="shared" si="17"/>
        <v>1536163.2000000002</v>
      </c>
    </row>
    <row r="138" spans="1:13" x14ac:dyDescent="0.25">
      <c r="A138" s="195">
        <v>137</v>
      </c>
      <c r="B138" s="201">
        <v>1804</v>
      </c>
      <c r="C138" s="201">
        <v>18</v>
      </c>
      <c r="D138" s="198" t="s">
        <v>14</v>
      </c>
      <c r="E138" s="198">
        <v>474.05</v>
      </c>
      <c r="F138" s="208">
        <v>162</v>
      </c>
      <c r="G138" s="198">
        <f t="shared" si="13"/>
        <v>636.04999999999995</v>
      </c>
      <c r="H138" s="197">
        <f t="shared" si="12"/>
        <v>521.45500000000004</v>
      </c>
      <c r="I138" s="145">
        <f>I137</f>
        <v>12800</v>
      </c>
      <c r="J138" s="146">
        <f t="shared" si="14"/>
        <v>8141439.9999999991</v>
      </c>
      <c r="K138" s="147">
        <f t="shared" si="15"/>
        <v>8548512</v>
      </c>
      <c r="L138" s="156">
        <f t="shared" si="16"/>
        <v>18000</v>
      </c>
      <c r="M138" s="148">
        <f t="shared" si="17"/>
        <v>1355783</v>
      </c>
    </row>
    <row r="139" spans="1:13" x14ac:dyDescent="0.25">
      <c r="A139" s="195">
        <v>138</v>
      </c>
      <c r="B139" s="201">
        <v>1805</v>
      </c>
      <c r="C139" s="201">
        <v>18</v>
      </c>
      <c r="D139" s="198" t="s">
        <v>35</v>
      </c>
      <c r="E139" s="198">
        <v>311.73</v>
      </c>
      <c r="F139" s="208">
        <v>113</v>
      </c>
      <c r="G139" s="198">
        <f t="shared" si="13"/>
        <v>424.73</v>
      </c>
      <c r="H139" s="197">
        <f t="shared" si="12"/>
        <v>342.90300000000002</v>
      </c>
      <c r="I139" s="145">
        <f>I138</f>
        <v>12800</v>
      </c>
      <c r="J139" s="146">
        <f t="shared" si="14"/>
        <v>5436544</v>
      </c>
      <c r="K139" s="147">
        <f t="shared" si="15"/>
        <v>5708371</v>
      </c>
      <c r="L139" s="156">
        <f t="shared" si="16"/>
        <v>12000</v>
      </c>
      <c r="M139" s="148">
        <f t="shared" si="17"/>
        <v>891547.8</v>
      </c>
    </row>
    <row r="140" spans="1:13" x14ac:dyDescent="0.25">
      <c r="A140" s="195">
        <v>139</v>
      </c>
      <c r="B140" s="201">
        <v>1806</v>
      </c>
      <c r="C140" s="201">
        <v>18</v>
      </c>
      <c r="D140" s="198" t="s">
        <v>35</v>
      </c>
      <c r="E140" s="198">
        <v>336.48</v>
      </c>
      <c r="F140" s="208">
        <v>115</v>
      </c>
      <c r="G140" s="198">
        <f t="shared" si="13"/>
        <v>451.48</v>
      </c>
      <c r="H140" s="197">
        <f t="shared" si="12"/>
        <v>370.12800000000004</v>
      </c>
      <c r="I140" s="145">
        <f>I139</f>
        <v>12800</v>
      </c>
      <c r="J140" s="146">
        <f t="shared" si="14"/>
        <v>5778944</v>
      </c>
      <c r="K140" s="147">
        <f t="shared" si="15"/>
        <v>6067891</v>
      </c>
      <c r="L140" s="156">
        <f t="shared" si="16"/>
        <v>12500</v>
      </c>
      <c r="M140" s="148">
        <f t="shared" si="17"/>
        <v>962332.80000000016</v>
      </c>
    </row>
    <row r="141" spans="1:13" x14ac:dyDescent="0.25">
      <c r="A141" s="195">
        <v>140</v>
      </c>
      <c r="B141" s="201">
        <v>1807</v>
      </c>
      <c r="C141" s="201">
        <v>18</v>
      </c>
      <c r="D141" s="198" t="s">
        <v>35</v>
      </c>
      <c r="E141" s="198">
        <v>336.48</v>
      </c>
      <c r="F141" s="208">
        <v>115</v>
      </c>
      <c r="G141" s="198">
        <f t="shared" si="13"/>
        <v>451.48</v>
      </c>
      <c r="H141" s="197">
        <f t="shared" si="12"/>
        <v>370.12800000000004</v>
      </c>
      <c r="I141" s="145">
        <f>I140</f>
        <v>12800</v>
      </c>
      <c r="J141" s="146">
        <f t="shared" si="14"/>
        <v>5778944</v>
      </c>
      <c r="K141" s="147">
        <f t="shared" si="15"/>
        <v>6067891</v>
      </c>
      <c r="L141" s="156">
        <f t="shared" si="16"/>
        <v>12500</v>
      </c>
      <c r="M141" s="148">
        <f t="shared" si="17"/>
        <v>962332.80000000016</v>
      </c>
    </row>
    <row r="142" spans="1:13" x14ac:dyDescent="0.25">
      <c r="A142" s="195">
        <v>141</v>
      </c>
      <c r="B142" s="201">
        <v>1808</v>
      </c>
      <c r="C142" s="201">
        <v>18</v>
      </c>
      <c r="D142" s="198" t="s">
        <v>35</v>
      </c>
      <c r="E142" s="198">
        <v>311.73</v>
      </c>
      <c r="F142" s="208">
        <v>113</v>
      </c>
      <c r="G142" s="198">
        <f t="shared" si="13"/>
        <v>424.73</v>
      </c>
      <c r="H142" s="197">
        <f t="shared" si="12"/>
        <v>342.90300000000002</v>
      </c>
      <c r="I142" s="145">
        <f>I141</f>
        <v>12800</v>
      </c>
      <c r="J142" s="146">
        <f t="shared" si="14"/>
        <v>5436544</v>
      </c>
      <c r="K142" s="147">
        <f t="shared" si="15"/>
        <v>5708371</v>
      </c>
      <c r="L142" s="156">
        <f t="shared" si="16"/>
        <v>12000</v>
      </c>
      <c r="M142" s="148">
        <f t="shared" si="17"/>
        <v>891547.8</v>
      </c>
    </row>
    <row r="143" spans="1:13" x14ac:dyDescent="0.25">
      <c r="A143" s="195">
        <v>142</v>
      </c>
      <c r="B143" s="201">
        <v>1901</v>
      </c>
      <c r="C143" s="201">
        <v>19</v>
      </c>
      <c r="D143" s="198" t="s">
        <v>14</v>
      </c>
      <c r="E143" s="198">
        <v>486.96</v>
      </c>
      <c r="F143" s="207">
        <v>161</v>
      </c>
      <c r="G143" s="198">
        <f t="shared" si="13"/>
        <v>647.96</v>
      </c>
      <c r="H143" s="197">
        <f t="shared" si="12"/>
        <v>535.65600000000006</v>
      </c>
      <c r="I143" s="145">
        <f>I142+250</f>
        <v>13050</v>
      </c>
      <c r="J143" s="146">
        <f t="shared" si="14"/>
        <v>8455878</v>
      </c>
      <c r="K143" s="147">
        <f t="shared" si="15"/>
        <v>8878672</v>
      </c>
      <c r="L143" s="156">
        <f t="shared" si="16"/>
        <v>18500</v>
      </c>
      <c r="M143" s="148">
        <f t="shared" si="17"/>
        <v>1392705.6</v>
      </c>
    </row>
    <row r="144" spans="1:13" x14ac:dyDescent="0.25">
      <c r="A144" s="195">
        <v>143</v>
      </c>
      <c r="B144" s="201">
        <v>1902</v>
      </c>
      <c r="C144" s="201">
        <v>19</v>
      </c>
      <c r="D144" s="198" t="s">
        <v>14</v>
      </c>
      <c r="E144" s="198">
        <v>486.96</v>
      </c>
      <c r="F144" s="208">
        <v>161</v>
      </c>
      <c r="G144" s="198">
        <f t="shared" si="13"/>
        <v>647.96</v>
      </c>
      <c r="H144" s="197">
        <f t="shared" si="12"/>
        <v>535.65600000000006</v>
      </c>
      <c r="I144" s="145">
        <f>I143</f>
        <v>13050</v>
      </c>
      <c r="J144" s="146">
        <f t="shared" si="14"/>
        <v>8455878</v>
      </c>
      <c r="K144" s="147">
        <f t="shared" si="15"/>
        <v>8878672</v>
      </c>
      <c r="L144" s="156">
        <f t="shared" si="16"/>
        <v>18500</v>
      </c>
      <c r="M144" s="148">
        <f t="shared" si="17"/>
        <v>1392705.6</v>
      </c>
    </row>
    <row r="145" spans="1:13" x14ac:dyDescent="0.25">
      <c r="A145" s="195">
        <v>144</v>
      </c>
      <c r="B145" s="201">
        <v>1903</v>
      </c>
      <c r="C145" s="201">
        <v>19</v>
      </c>
      <c r="D145" s="198" t="s">
        <v>12</v>
      </c>
      <c r="E145" s="198">
        <v>537.12</v>
      </c>
      <c r="F145" s="208">
        <v>177</v>
      </c>
      <c r="G145" s="198">
        <f t="shared" si="13"/>
        <v>714.12</v>
      </c>
      <c r="H145" s="197">
        <f t="shared" si="12"/>
        <v>590.83200000000011</v>
      </c>
      <c r="I145" s="145">
        <f>I144</f>
        <v>13050</v>
      </c>
      <c r="J145" s="146">
        <f t="shared" si="14"/>
        <v>9319266</v>
      </c>
      <c r="K145" s="147">
        <f t="shared" si="15"/>
        <v>9785229</v>
      </c>
      <c r="L145" s="156">
        <f t="shared" si="16"/>
        <v>20500</v>
      </c>
      <c r="M145" s="148">
        <f t="shared" si="17"/>
        <v>1536163.2000000002</v>
      </c>
    </row>
    <row r="146" spans="1:13" x14ac:dyDescent="0.25">
      <c r="A146" s="195">
        <v>145</v>
      </c>
      <c r="B146" s="201">
        <v>1904</v>
      </c>
      <c r="C146" s="201">
        <v>19</v>
      </c>
      <c r="D146" s="198" t="s">
        <v>14</v>
      </c>
      <c r="E146" s="198">
        <v>474.05</v>
      </c>
      <c r="F146" s="208">
        <v>162</v>
      </c>
      <c r="G146" s="198">
        <f t="shared" si="13"/>
        <v>636.04999999999995</v>
      </c>
      <c r="H146" s="197">
        <f t="shared" si="12"/>
        <v>521.45500000000004</v>
      </c>
      <c r="I146" s="145">
        <f>I145</f>
        <v>13050</v>
      </c>
      <c r="J146" s="146">
        <f t="shared" si="14"/>
        <v>8300452.4999999991</v>
      </c>
      <c r="K146" s="147">
        <f t="shared" si="15"/>
        <v>8715475</v>
      </c>
      <c r="L146" s="156">
        <f t="shared" si="16"/>
        <v>18000</v>
      </c>
      <c r="M146" s="148">
        <f t="shared" si="17"/>
        <v>1355783</v>
      </c>
    </row>
    <row r="147" spans="1:13" x14ac:dyDescent="0.25">
      <c r="A147" s="195">
        <v>146</v>
      </c>
      <c r="B147" s="201">
        <v>1905</v>
      </c>
      <c r="C147" s="201">
        <v>19</v>
      </c>
      <c r="D147" s="198" t="s">
        <v>35</v>
      </c>
      <c r="E147" s="198">
        <v>311.73</v>
      </c>
      <c r="F147" s="208">
        <v>113</v>
      </c>
      <c r="G147" s="198">
        <f t="shared" si="13"/>
        <v>424.73</v>
      </c>
      <c r="H147" s="197">
        <f t="shared" si="12"/>
        <v>342.90300000000002</v>
      </c>
      <c r="I147" s="145">
        <f>I146</f>
        <v>13050</v>
      </c>
      <c r="J147" s="146">
        <f t="shared" si="14"/>
        <v>5542726.5</v>
      </c>
      <c r="K147" s="147">
        <f t="shared" si="15"/>
        <v>5819863</v>
      </c>
      <c r="L147" s="156">
        <f t="shared" si="16"/>
        <v>12000</v>
      </c>
      <c r="M147" s="148">
        <f t="shared" si="17"/>
        <v>891547.8</v>
      </c>
    </row>
    <row r="148" spans="1:13" x14ac:dyDescent="0.25">
      <c r="A148" s="195">
        <v>147</v>
      </c>
      <c r="B148" s="201">
        <v>1906</v>
      </c>
      <c r="C148" s="201">
        <v>19</v>
      </c>
      <c r="D148" s="198" t="s">
        <v>35</v>
      </c>
      <c r="E148" s="198">
        <v>336.48</v>
      </c>
      <c r="F148" s="208">
        <v>115</v>
      </c>
      <c r="G148" s="198">
        <f t="shared" si="13"/>
        <v>451.48</v>
      </c>
      <c r="H148" s="197">
        <f t="shared" si="12"/>
        <v>370.12800000000004</v>
      </c>
      <c r="I148" s="145">
        <f>I147</f>
        <v>13050</v>
      </c>
      <c r="J148" s="146">
        <f t="shared" si="14"/>
        <v>5891814</v>
      </c>
      <c r="K148" s="147">
        <f t="shared" si="15"/>
        <v>6186405</v>
      </c>
      <c r="L148" s="156">
        <f t="shared" si="16"/>
        <v>13000</v>
      </c>
      <c r="M148" s="148">
        <f t="shared" si="17"/>
        <v>962332.80000000016</v>
      </c>
    </row>
    <row r="149" spans="1:13" x14ac:dyDescent="0.25">
      <c r="A149" s="195">
        <v>148</v>
      </c>
      <c r="B149" s="201">
        <v>1907</v>
      </c>
      <c r="C149" s="201">
        <v>19</v>
      </c>
      <c r="D149" s="198" t="s">
        <v>35</v>
      </c>
      <c r="E149" s="198">
        <v>336.48</v>
      </c>
      <c r="F149" s="208">
        <v>115</v>
      </c>
      <c r="G149" s="198">
        <f t="shared" si="13"/>
        <v>451.48</v>
      </c>
      <c r="H149" s="197">
        <f t="shared" si="12"/>
        <v>370.12800000000004</v>
      </c>
      <c r="I149" s="145">
        <f>I148</f>
        <v>13050</v>
      </c>
      <c r="J149" s="146">
        <f t="shared" si="14"/>
        <v>5891814</v>
      </c>
      <c r="K149" s="147">
        <f t="shared" si="15"/>
        <v>6186405</v>
      </c>
      <c r="L149" s="156">
        <f t="shared" si="16"/>
        <v>13000</v>
      </c>
      <c r="M149" s="148">
        <f t="shared" si="17"/>
        <v>962332.80000000016</v>
      </c>
    </row>
    <row r="150" spans="1:13" x14ac:dyDescent="0.25">
      <c r="A150" s="195">
        <v>149</v>
      </c>
      <c r="B150" s="201">
        <v>1908</v>
      </c>
      <c r="C150" s="201">
        <v>19</v>
      </c>
      <c r="D150" s="198" t="s">
        <v>35</v>
      </c>
      <c r="E150" s="198">
        <v>311.73</v>
      </c>
      <c r="F150" s="208">
        <v>113</v>
      </c>
      <c r="G150" s="198">
        <f t="shared" si="13"/>
        <v>424.73</v>
      </c>
      <c r="H150" s="197">
        <f t="shared" si="12"/>
        <v>342.90300000000002</v>
      </c>
      <c r="I150" s="145">
        <f>I149</f>
        <v>13050</v>
      </c>
      <c r="J150" s="146">
        <f t="shared" si="14"/>
        <v>5542726.5</v>
      </c>
      <c r="K150" s="147">
        <f t="shared" si="15"/>
        <v>5819863</v>
      </c>
      <c r="L150" s="156">
        <f t="shared" si="16"/>
        <v>12000</v>
      </c>
      <c r="M150" s="148">
        <f t="shared" si="17"/>
        <v>891547.8</v>
      </c>
    </row>
    <row r="151" spans="1:13" x14ac:dyDescent="0.25">
      <c r="A151" s="195">
        <v>150</v>
      </c>
      <c r="B151" s="201">
        <v>2001</v>
      </c>
      <c r="C151" s="201">
        <v>20</v>
      </c>
      <c r="D151" s="198" t="s">
        <v>14</v>
      </c>
      <c r="E151" s="198">
        <v>486.96</v>
      </c>
      <c r="F151" s="207">
        <v>161</v>
      </c>
      <c r="G151" s="198">
        <f t="shared" si="13"/>
        <v>647.96</v>
      </c>
      <c r="H151" s="197">
        <f t="shared" si="12"/>
        <v>535.65600000000006</v>
      </c>
      <c r="I151" s="145">
        <f>I150</f>
        <v>13050</v>
      </c>
      <c r="J151" s="146">
        <f t="shared" si="14"/>
        <v>8455878</v>
      </c>
      <c r="K151" s="147">
        <f t="shared" si="15"/>
        <v>8878672</v>
      </c>
      <c r="L151" s="156">
        <f t="shared" si="16"/>
        <v>18500</v>
      </c>
      <c r="M151" s="148">
        <f t="shared" si="17"/>
        <v>1392705.6</v>
      </c>
    </row>
    <row r="152" spans="1:13" x14ac:dyDescent="0.25">
      <c r="A152" s="195">
        <v>151</v>
      </c>
      <c r="B152" s="201">
        <v>2002</v>
      </c>
      <c r="C152" s="201">
        <v>20</v>
      </c>
      <c r="D152" s="198" t="s">
        <v>14</v>
      </c>
      <c r="E152" s="198">
        <v>486.96</v>
      </c>
      <c r="F152" s="208">
        <v>161</v>
      </c>
      <c r="G152" s="198">
        <f t="shared" si="13"/>
        <v>647.96</v>
      </c>
      <c r="H152" s="197">
        <f t="shared" si="12"/>
        <v>535.65600000000006</v>
      </c>
      <c r="I152" s="145">
        <f>I151</f>
        <v>13050</v>
      </c>
      <c r="J152" s="146">
        <f t="shared" si="14"/>
        <v>8455878</v>
      </c>
      <c r="K152" s="147">
        <f t="shared" si="15"/>
        <v>8878672</v>
      </c>
      <c r="L152" s="156">
        <f t="shared" si="16"/>
        <v>18500</v>
      </c>
      <c r="M152" s="148">
        <f t="shared" si="17"/>
        <v>1392705.6</v>
      </c>
    </row>
    <row r="153" spans="1:13" x14ac:dyDescent="0.25">
      <c r="A153" s="195">
        <v>152</v>
      </c>
      <c r="B153" s="201">
        <v>2003</v>
      </c>
      <c r="C153" s="201">
        <v>20</v>
      </c>
      <c r="D153" s="198" t="s">
        <v>12</v>
      </c>
      <c r="E153" s="198">
        <v>537.12</v>
      </c>
      <c r="F153" s="208">
        <v>177</v>
      </c>
      <c r="G153" s="198">
        <f t="shared" si="13"/>
        <v>714.12</v>
      </c>
      <c r="H153" s="197">
        <f t="shared" si="12"/>
        <v>590.83200000000011</v>
      </c>
      <c r="I153" s="145">
        <f>I152</f>
        <v>13050</v>
      </c>
      <c r="J153" s="146">
        <f t="shared" si="14"/>
        <v>9319266</v>
      </c>
      <c r="K153" s="147">
        <f t="shared" si="15"/>
        <v>9785229</v>
      </c>
      <c r="L153" s="156">
        <f t="shared" si="16"/>
        <v>20500</v>
      </c>
      <c r="M153" s="148">
        <f t="shared" si="17"/>
        <v>1536163.2000000002</v>
      </c>
    </row>
    <row r="154" spans="1:13" x14ac:dyDescent="0.25">
      <c r="A154" s="195">
        <v>153</v>
      </c>
      <c r="B154" s="201">
        <v>2004</v>
      </c>
      <c r="C154" s="201">
        <v>20</v>
      </c>
      <c r="D154" s="198" t="s">
        <v>14</v>
      </c>
      <c r="E154" s="198">
        <v>474.05</v>
      </c>
      <c r="F154" s="208">
        <v>162</v>
      </c>
      <c r="G154" s="198">
        <f t="shared" si="13"/>
        <v>636.04999999999995</v>
      </c>
      <c r="H154" s="197">
        <f t="shared" si="12"/>
        <v>521.45500000000004</v>
      </c>
      <c r="I154" s="145">
        <f>I153</f>
        <v>13050</v>
      </c>
      <c r="J154" s="146">
        <f t="shared" si="14"/>
        <v>8300452.4999999991</v>
      </c>
      <c r="K154" s="147">
        <f t="shared" si="15"/>
        <v>8715475</v>
      </c>
      <c r="L154" s="156">
        <f t="shared" si="16"/>
        <v>18000</v>
      </c>
      <c r="M154" s="148">
        <f t="shared" si="17"/>
        <v>1355783</v>
      </c>
    </row>
    <row r="155" spans="1:13" x14ac:dyDescent="0.25">
      <c r="A155" s="195">
        <v>154</v>
      </c>
      <c r="B155" s="201">
        <v>2006</v>
      </c>
      <c r="C155" s="201">
        <v>20</v>
      </c>
      <c r="D155" s="198" t="s">
        <v>35</v>
      </c>
      <c r="E155" s="198">
        <v>336.48</v>
      </c>
      <c r="F155" s="198">
        <v>115</v>
      </c>
      <c r="G155" s="198">
        <f t="shared" si="13"/>
        <v>451.48</v>
      </c>
      <c r="H155" s="197">
        <f t="shared" si="12"/>
        <v>370.12800000000004</v>
      </c>
      <c r="I155" s="145">
        <f>I154</f>
        <v>13050</v>
      </c>
      <c r="J155" s="146">
        <f t="shared" si="14"/>
        <v>5891814</v>
      </c>
      <c r="K155" s="147">
        <f t="shared" si="15"/>
        <v>6186405</v>
      </c>
      <c r="L155" s="156">
        <f t="shared" si="16"/>
        <v>13000</v>
      </c>
      <c r="M155" s="148">
        <f t="shared" si="17"/>
        <v>962332.80000000016</v>
      </c>
    </row>
    <row r="156" spans="1:13" x14ac:dyDescent="0.25">
      <c r="A156" s="195">
        <v>155</v>
      </c>
      <c r="B156" s="201">
        <v>2007</v>
      </c>
      <c r="C156" s="201">
        <v>20</v>
      </c>
      <c r="D156" s="198" t="s">
        <v>35</v>
      </c>
      <c r="E156" s="198">
        <v>336.48</v>
      </c>
      <c r="F156" s="198">
        <v>115</v>
      </c>
      <c r="G156" s="198">
        <f t="shared" si="13"/>
        <v>451.48</v>
      </c>
      <c r="H156" s="197">
        <f t="shared" si="12"/>
        <v>370.12800000000004</v>
      </c>
      <c r="I156" s="145">
        <f>I155</f>
        <v>13050</v>
      </c>
      <c r="J156" s="146">
        <f t="shared" si="14"/>
        <v>5891814</v>
      </c>
      <c r="K156" s="147">
        <f t="shared" si="15"/>
        <v>6186405</v>
      </c>
      <c r="L156" s="156">
        <f t="shared" si="16"/>
        <v>13000</v>
      </c>
      <c r="M156" s="148">
        <f t="shared" si="17"/>
        <v>962332.80000000016</v>
      </c>
    </row>
    <row r="157" spans="1:13" x14ac:dyDescent="0.25">
      <c r="A157" s="195">
        <v>156</v>
      </c>
      <c r="B157" s="201">
        <v>2008</v>
      </c>
      <c r="C157" s="201">
        <v>20</v>
      </c>
      <c r="D157" s="198" t="s">
        <v>35</v>
      </c>
      <c r="E157" s="198">
        <v>311.73</v>
      </c>
      <c r="F157" s="198">
        <v>113</v>
      </c>
      <c r="G157" s="198">
        <f t="shared" si="13"/>
        <v>424.73</v>
      </c>
      <c r="H157" s="197">
        <f t="shared" si="12"/>
        <v>342.90300000000002</v>
      </c>
      <c r="I157" s="145">
        <f>I156</f>
        <v>13050</v>
      </c>
      <c r="J157" s="146">
        <f t="shared" si="14"/>
        <v>5542726.5</v>
      </c>
      <c r="K157" s="147">
        <f t="shared" si="15"/>
        <v>5819863</v>
      </c>
      <c r="L157" s="156">
        <f t="shared" si="16"/>
        <v>12000</v>
      </c>
      <c r="M157" s="148">
        <f t="shared" si="17"/>
        <v>891547.8</v>
      </c>
    </row>
    <row r="158" spans="1:13" x14ac:dyDescent="0.25">
      <c r="A158" s="195">
        <v>157</v>
      </c>
      <c r="B158" s="201">
        <v>2101</v>
      </c>
      <c r="C158" s="201">
        <v>21</v>
      </c>
      <c r="D158" s="198" t="s">
        <v>14</v>
      </c>
      <c r="E158" s="198">
        <v>486.96</v>
      </c>
      <c r="F158" s="207">
        <v>161</v>
      </c>
      <c r="G158" s="198">
        <f t="shared" si="13"/>
        <v>647.96</v>
      </c>
      <c r="H158" s="197">
        <f t="shared" si="12"/>
        <v>535.65600000000006</v>
      </c>
      <c r="I158" s="145">
        <f>I157</f>
        <v>13050</v>
      </c>
      <c r="J158" s="146">
        <f t="shared" si="14"/>
        <v>8455878</v>
      </c>
      <c r="K158" s="147">
        <f t="shared" si="15"/>
        <v>8878672</v>
      </c>
      <c r="L158" s="156">
        <f t="shared" si="16"/>
        <v>18500</v>
      </c>
      <c r="M158" s="148">
        <f t="shared" si="17"/>
        <v>1392705.6</v>
      </c>
    </row>
    <row r="159" spans="1:13" x14ac:dyDescent="0.25">
      <c r="A159" s="195">
        <v>158</v>
      </c>
      <c r="B159" s="201">
        <v>2102</v>
      </c>
      <c r="C159" s="201">
        <v>21</v>
      </c>
      <c r="D159" s="198" t="s">
        <v>14</v>
      </c>
      <c r="E159" s="198">
        <v>486.96</v>
      </c>
      <c r="F159" s="208">
        <v>161</v>
      </c>
      <c r="G159" s="198">
        <f t="shared" si="13"/>
        <v>647.96</v>
      </c>
      <c r="H159" s="197">
        <f t="shared" si="12"/>
        <v>535.65600000000006</v>
      </c>
      <c r="I159" s="145">
        <f>I158</f>
        <v>13050</v>
      </c>
      <c r="J159" s="146">
        <f t="shared" si="14"/>
        <v>8455878</v>
      </c>
      <c r="K159" s="147">
        <f t="shared" si="15"/>
        <v>8878672</v>
      </c>
      <c r="L159" s="156">
        <f t="shared" si="16"/>
        <v>18500</v>
      </c>
      <c r="M159" s="148">
        <f t="shared" si="17"/>
        <v>1392705.6</v>
      </c>
    </row>
    <row r="160" spans="1:13" x14ac:dyDescent="0.25">
      <c r="A160" s="195">
        <v>159</v>
      </c>
      <c r="B160" s="201">
        <v>2103</v>
      </c>
      <c r="C160" s="201">
        <v>21</v>
      </c>
      <c r="D160" s="198" t="s">
        <v>12</v>
      </c>
      <c r="E160" s="198">
        <v>537.12</v>
      </c>
      <c r="F160" s="208">
        <v>177</v>
      </c>
      <c r="G160" s="198">
        <f t="shared" si="13"/>
        <v>714.12</v>
      </c>
      <c r="H160" s="197">
        <f t="shared" si="12"/>
        <v>590.83200000000011</v>
      </c>
      <c r="I160" s="145">
        <f>I159</f>
        <v>13050</v>
      </c>
      <c r="J160" s="146">
        <f t="shared" si="14"/>
        <v>9319266</v>
      </c>
      <c r="K160" s="147">
        <f t="shared" si="15"/>
        <v>9785229</v>
      </c>
      <c r="L160" s="156">
        <f t="shared" si="16"/>
        <v>20500</v>
      </c>
      <c r="M160" s="148">
        <f t="shared" si="17"/>
        <v>1536163.2000000002</v>
      </c>
    </row>
    <row r="161" spans="1:13" x14ac:dyDescent="0.25">
      <c r="A161" s="195">
        <v>160</v>
      </c>
      <c r="B161" s="201">
        <v>2104</v>
      </c>
      <c r="C161" s="201">
        <v>21</v>
      </c>
      <c r="D161" s="198" t="s">
        <v>14</v>
      </c>
      <c r="E161" s="198">
        <v>474.05</v>
      </c>
      <c r="F161" s="208">
        <v>162</v>
      </c>
      <c r="G161" s="198">
        <f t="shared" si="13"/>
        <v>636.04999999999995</v>
      </c>
      <c r="H161" s="197">
        <f t="shared" si="12"/>
        <v>521.45500000000004</v>
      </c>
      <c r="I161" s="145">
        <f>I160</f>
        <v>13050</v>
      </c>
      <c r="J161" s="146">
        <f t="shared" si="14"/>
        <v>8300452.4999999991</v>
      </c>
      <c r="K161" s="147">
        <f t="shared" si="15"/>
        <v>8715475</v>
      </c>
      <c r="L161" s="156">
        <f t="shared" si="16"/>
        <v>18000</v>
      </c>
      <c r="M161" s="148">
        <f t="shared" si="17"/>
        <v>1355783</v>
      </c>
    </row>
    <row r="162" spans="1:13" x14ac:dyDescent="0.25">
      <c r="A162" s="195">
        <v>161</v>
      </c>
      <c r="B162" s="201">
        <v>2105</v>
      </c>
      <c r="C162" s="201">
        <v>21</v>
      </c>
      <c r="D162" s="198" t="s">
        <v>35</v>
      </c>
      <c r="E162" s="198">
        <v>311.73</v>
      </c>
      <c r="F162" s="208">
        <v>113</v>
      </c>
      <c r="G162" s="198">
        <f t="shared" si="13"/>
        <v>424.73</v>
      </c>
      <c r="H162" s="197">
        <f t="shared" si="12"/>
        <v>342.90300000000002</v>
      </c>
      <c r="I162" s="145">
        <f>I161</f>
        <v>13050</v>
      </c>
      <c r="J162" s="146">
        <f t="shared" si="14"/>
        <v>5542726.5</v>
      </c>
      <c r="K162" s="147">
        <f t="shared" si="15"/>
        <v>5819863</v>
      </c>
      <c r="L162" s="156">
        <f t="shared" si="16"/>
        <v>12000</v>
      </c>
      <c r="M162" s="148">
        <f t="shared" si="17"/>
        <v>891547.8</v>
      </c>
    </row>
    <row r="163" spans="1:13" x14ac:dyDescent="0.25">
      <c r="A163" s="195">
        <v>162</v>
      </c>
      <c r="B163" s="201">
        <v>2106</v>
      </c>
      <c r="C163" s="201">
        <v>21</v>
      </c>
      <c r="D163" s="198" t="s">
        <v>35</v>
      </c>
      <c r="E163" s="198">
        <v>336.48</v>
      </c>
      <c r="F163" s="208">
        <v>115</v>
      </c>
      <c r="G163" s="198">
        <f t="shared" si="13"/>
        <v>451.48</v>
      </c>
      <c r="H163" s="197">
        <f t="shared" si="12"/>
        <v>370.12800000000004</v>
      </c>
      <c r="I163" s="145">
        <f>I162</f>
        <v>13050</v>
      </c>
      <c r="J163" s="146">
        <f t="shared" si="14"/>
        <v>5891814</v>
      </c>
      <c r="K163" s="147">
        <f t="shared" si="15"/>
        <v>6186405</v>
      </c>
      <c r="L163" s="156">
        <f t="shared" si="16"/>
        <v>13000</v>
      </c>
      <c r="M163" s="148">
        <f t="shared" si="17"/>
        <v>962332.80000000016</v>
      </c>
    </row>
    <row r="164" spans="1:13" x14ac:dyDescent="0.25">
      <c r="A164" s="195">
        <v>163</v>
      </c>
      <c r="B164" s="201">
        <v>2107</v>
      </c>
      <c r="C164" s="201">
        <v>21</v>
      </c>
      <c r="D164" s="198" t="s">
        <v>35</v>
      </c>
      <c r="E164" s="198">
        <v>336.48</v>
      </c>
      <c r="F164" s="208">
        <v>115</v>
      </c>
      <c r="G164" s="198">
        <f t="shared" si="13"/>
        <v>451.48</v>
      </c>
      <c r="H164" s="197">
        <f t="shared" si="12"/>
        <v>370.12800000000004</v>
      </c>
      <c r="I164" s="145">
        <f>I163</f>
        <v>13050</v>
      </c>
      <c r="J164" s="146">
        <f t="shared" si="14"/>
        <v>5891814</v>
      </c>
      <c r="K164" s="147">
        <f t="shared" si="15"/>
        <v>6186405</v>
      </c>
      <c r="L164" s="156">
        <f t="shared" si="16"/>
        <v>13000</v>
      </c>
      <c r="M164" s="148">
        <f t="shared" si="17"/>
        <v>962332.80000000016</v>
      </c>
    </row>
    <row r="165" spans="1:13" x14ac:dyDescent="0.25">
      <c r="A165" s="195">
        <v>164</v>
      </c>
      <c r="B165" s="201">
        <v>2108</v>
      </c>
      <c r="C165" s="201">
        <v>21</v>
      </c>
      <c r="D165" s="198" t="s">
        <v>35</v>
      </c>
      <c r="E165" s="198">
        <v>311.73</v>
      </c>
      <c r="F165" s="208">
        <v>113</v>
      </c>
      <c r="G165" s="198">
        <f t="shared" si="13"/>
        <v>424.73</v>
      </c>
      <c r="H165" s="197">
        <f t="shared" si="12"/>
        <v>342.90300000000002</v>
      </c>
      <c r="I165" s="145">
        <f>I164</f>
        <v>13050</v>
      </c>
      <c r="J165" s="146">
        <f t="shared" si="14"/>
        <v>5542726.5</v>
      </c>
      <c r="K165" s="147">
        <f t="shared" si="15"/>
        <v>5819863</v>
      </c>
      <c r="L165" s="156">
        <f t="shared" si="16"/>
        <v>12000</v>
      </c>
      <c r="M165" s="148">
        <f t="shared" si="17"/>
        <v>891547.8</v>
      </c>
    </row>
    <row r="166" spans="1:13" x14ac:dyDescent="0.25">
      <c r="A166" s="195">
        <v>165</v>
      </c>
      <c r="B166" s="201">
        <v>2201</v>
      </c>
      <c r="C166" s="201">
        <v>22</v>
      </c>
      <c r="D166" s="198" t="s">
        <v>14</v>
      </c>
      <c r="E166" s="198">
        <v>486.96</v>
      </c>
      <c r="F166" s="207">
        <v>161</v>
      </c>
      <c r="G166" s="198">
        <f t="shared" si="13"/>
        <v>647.96</v>
      </c>
      <c r="H166" s="197">
        <f t="shared" si="12"/>
        <v>535.65600000000006</v>
      </c>
      <c r="I166" s="145">
        <f>I165</f>
        <v>13050</v>
      </c>
      <c r="J166" s="146">
        <f t="shared" si="14"/>
        <v>8455878</v>
      </c>
      <c r="K166" s="147">
        <f t="shared" si="15"/>
        <v>8878672</v>
      </c>
      <c r="L166" s="156">
        <f t="shared" si="16"/>
        <v>18500</v>
      </c>
      <c r="M166" s="148">
        <f t="shared" si="17"/>
        <v>1392705.6</v>
      </c>
    </row>
    <row r="167" spans="1:13" x14ac:dyDescent="0.25">
      <c r="A167" s="195">
        <v>166</v>
      </c>
      <c r="B167" s="201">
        <v>2202</v>
      </c>
      <c r="C167" s="201">
        <v>22</v>
      </c>
      <c r="D167" s="198" t="s">
        <v>14</v>
      </c>
      <c r="E167" s="198">
        <v>486.96</v>
      </c>
      <c r="F167" s="208">
        <v>161</v>
      </c>
      <c r="G167" s="198">
        <f t="shared" si="13"/>
        <v>647.96</v>
      </c>
      <c r="H167" s="197">
        <f t="shared" si="12"/>
        <v>535.65600000000006</v>
      </c>
      <c r="I167" s="145">
        <f>I166</f>
        <v>13050</v>
      </c>
      <c r="J167" s="146">
        <f t="shared" si="14"/>
        <v>8455878</v>
      </c>
      <c r="K167" s="147">
        <f t="shared" si="15"/>
        <v>8878672</v>
      </c>
      <c r="L167" s="156">
        <f t="shared" si="16"/>
        <v>18500</v>
      </c>
      <c r="M167" s="148">
        <f t="shared" si="17"/>
        <v>1392705.6</v>
      </c>
    </row>
    <row r="168" spans="1:13" x14ac:dyDescent="0.25">
      <c r="A168" s="195">
        <v>167</v>
      </c>
      <c r="B168" s="201">
        <v>2203</v>
      </c>
      <c r="C168" s="201">
        <v>22</v>
      </c>
      <c r="D168" s="198" t="s">
        <v>12</v>
      </c>
      <c r="E168" s="198">
        <v>537.12</v>
      </c>
      <c r="F168" s="208">
        <v>177</v>
      </c>
      <c r="G168" s="198">
        <f t="shared" si="13"/>
        <v>714.12</v>
      </c>
      <c r="H168" s="197">
        <f t="shared" si="12"/>
        <v>590.83200000000011</v>
      </c>
      <c r="I168" s="145">
        <f>I167</f>
        <v>13050</v>
      </c>
      <c r="J168" s="146">
        <f t="shared" si="14"/>
        <v>9319266</v>
      </c>
      <c r="K168" s="147">
        <f t="shared" si="15"/>
        <v>9785229</v>
      </c>
      <c r="L168" s="156">
        <f t="shared" si="16"/>
        <v>20500</v>
      </c>
      <c r="M168" s="148">
        <f t="shared" si="17"/>
        <v>1536163.2000000002</v>
      </c>
    </row>
    <row r="169" spans="1:13" x14ac:dyDescent="0.25">
      <c r="A169" s="195">
        <v>168</v>
      </c>
      <c r="B169" s="201">
        <v>2204</v>
      </c>
      <c r="C169" s="201">
        <v>22</v>
      </c>
      <c r="D169" s="198" t="s">
        <v>14</v>
      </c>
      <c r="E169" s="198">
        <v>474.05</v>
      </c>
      <c r="F169" s="208">
        <v>162</v>
      </c>
      <c r="G169" s="198">
        <f t="shared" si="13"/>
        <v>636.04999999999995</v>
      </c>
      <c r="H169" s="197">
        <f t="shared" si="12"/>
        <v>521.45500000000004</v>
      </c>
      <c r="I169" s="145">
        <f>I168</f>
        <v>13050</v>
      </c>
      <c r="J169" s="146">
        <f t="shared" si="14"/>
        <v>8300452.4999999991</v>
      </c>
      <c r="K169" s="147">
        <f t="shared" si="15"/>
        <v>8715475</v>
      </c>
      <c r="L169" s="156">
        <f t="shared" si="16"/>
        <v>18000</v>
      </c>
      <c r="M169" s="148">
        <f t="shared" si="17"/>
        <v>1355783</v>
      </c>
    </row>
    <row r="170" spans="1:13" x14ac:dyDescent="0.25">
      <c r="A170" s="195">
        <v>169</v>
      </c>
      <c r="B170" s="201">
        <v>2205</v>
      </c>
      <c r="C170" s="201">
        <v>22</v>
      </c>
      <c r="D170" s="198" t="s">
        <v>35</v>
      </c>
      <c r="E170" s="198">
        <v>311.73</v>
      </c>
      <c r="F170" s="208">
        <v>113</v>
      </c>
      <c r="G170" s="198">
        <f t="shared" si="13"/>
        <v>424.73</v>
      </c>
      <c r="H170" s="197">
        <f t="shared" si="12"/>
        <v>342.90300000000002</v>
      </c>
      <c r="I170" s="145">
        <f>I169</f>
        <v>13050</v>
      </c>
      <c r="J170" s="146">
        <f t="shared" si="14"/>
        <v>5542726.5</v>
      </c>
      <c r="K170" s="147">
        <f t="shared" si="15"/>
        <v>5819863</v>
      </c>
      <c r="L170" s="156">
        <f t="shared" si="16"/>
        <v>12000</v>
      </c>
      <c r="M170" s="148">
        <f t="shared" si="17"/>
        <v>891547.8</v>
      </c>
    </row>
    <row r="171" spans="1:13" x14ac:dyDescent="0.25">
      <c r="A171" s="195">
        <v>170</v>
      </c>
      <c r="B171" s="201">
        <v>2206</v>
      </c>
      <c r="C171" s="201">
        <v>22</v>
      </c>
      <c r="D171" s="198" t="s">
        <v>35</v>
      </c>
      <c r="E171" s="198">
        <v>336.48</v>
      </c>
      <c r="F171" s="208">
        <v>115</v>
      </c>
      <c r="G171" s="198">
        <f t="shared" si="13"/>
        <v>451.48</v>
      </c>
      <c r="H171" s="197">
        <f t="shared" si="12"/>
        <v>370.12800000000004</v>
      </c>
      <c r="I171" s="145">
        <f>I170</f>
        <v>13050</v>
      </c>
      <c r="J171" s="146">
        <f t="shared" si="14"/>
        <v>5891814</v>
      </c>
      <c r="K171" s="147">
        <f t="shared" si="15"/>
        <v>6186405</v>
      </c>
      <c r="L171" s="156">
        <f t="shared" si="16"/>
        <v>13000</v>
      </c>
      <c r="M171" s="148">
        <f t="shared" si="17"/>
        <v>962332.80000000016</v>
      </c>
    </row>
    <row r="172" spans="1:13" x14ac:dyDescent="0.25">
      <c r="A172" s="195">
        <v>171</v>
      </c>
      <c r="B172" s="201">
        <v>2207</v>
      </c>
      <c r="C172" s="201">
        <v>22</v>
      </c>
      <c r="D172" s="198" t="s">
        <v>35</v>
      </c>
      <c r="E172" s="198">
        <v>336.48</v>
      </c>
      <c r="F172" s="208">
        <v>115</v>
      </c>
      <c r="G172" s="198">
        <f t="shared" si="13"/>
        <v>451.48</v>
      </c>
      <c r="H172" s="197">
        <f t="shared" si="12"/>
        <v>370.12800000000004</v>
      </c>
      <c r="I172" s="145">
        <f>I171</f>
        <v>13050</v>
      </c>
      <c r="J172" s="146">
        <f t="shared" si="14"/>
        <v>5891814</v>
      </c>
      <c r="K172" s="147">
        <f t="shared" si="15"/>
        <v>6186405</v>
      </c>
      <c r="L172" s="156">
        <f t="shared" si="16"/>
        <v>13000</v>
      </c>
      <c r="M172" s="148">
        <f t="shared" si="17"/>
        <v>962332.80000000016</v>
      </c>
    </row>
    <row r="173" spans="1:13" x14ac:dyDescent="0.25">
      <c r="A173" s="195">
        <v>172</v>
      </c>
      <c r="B173" s="201">
        <v>2208</v>
      </c>
      <c r="C173" s="201">
        <v>22</v>
      </c>
      <c r="D173" s="198" t="s">
        <v>35</v>
      </c>
      <c r="E173" s="198">
        <v>311.73</v>
      </c>
      <c r="F173" s="208">
        <v>113</v>
      </c>
      <c r="G173" s="198">
        <f t="shared" si="13"/>
        <v>424.73</v>
      </c>
      <c r="H173" s="197">
        <f t="shared" si="12"/>
        <v>342.90300000000002</v>
      </c>
      <c r="I173" s="145">
        <f>I172</f>
        <v>13050</v>
      </c>
      <c r="J173" s="146">
        <f t="shared" si="14"/>
        <v>5542726.5</v>
      </c>
      <c r="K173" s="147">
        <f t="shared" si="15"/>
        <v>5819863</v>
      </c>
      <c r="L173" s="156">
        <f t="shared" si="16"/>
        <v>12000</v>
      </c>
      <c r="M173" s="148">
        <f t="shared" si="17"/>
        <v>891547.8</v>
      </c>
    </row>
    <row r="174" spans="1:13" x14ac:dyDescent="0.25">
      <c r="A174" s="195">
        <v>173</v>
      </c>
      <c r="B174" s="201">
        <v>2301</v>
      </c>
      <c r="C174" s="201">
        <v>23</v>
      </c>
      <c r="D174" s="198" t="s">
        <v>14</v>
      </c>
      <c r="E174" s="198">
        <v>486.96</v>
      </c>
      <c r="F174" s="207">
        <v>161</v>
      </c>
      <c r="G174" s="198">
        <f t="shared" si="13"/>
        <v>647.96</v>
      </c>
      <c r="H174" s="197">
        <f t="shared" si="12"/>
        <v>535.65600000000006</v>
      </c>
      <c r="I174" s="145">
        <f>I173</f>
        <v>13050</v>
      </c>
      <c r="J174" s="146">
        <f t="shared" si="14"/>
        <v>8455878</v>
      </c>
      <c r="K174" s="147">
        <f t="shared" si="15"/>
        <v>8878672</v>
      </c>
      <c r="L174" s="156">
        <f t="shared" si="16"/>
        <v>18500</v>
      </c>
      <c r="M174" s="148">
        <f t="shared" si="17"/>
        <v>1392705.6</v>
      </c>
    </row>
    <row r="175" spans="1:13" x14ac:dyDescent="0.25">
      <c r="A175" s="195">
        <v>174</v>
      </c>
      <c r="B175" s="201">
        <v>2302</v>
      </c>
      <c r="C175" s="201">
        <v>23</v>
      </c>
      <c r="D175" s="198" t="s">
        <v>14</v>
      </c>
      <c r="E175" s="198">
        <v>486.96</v>
      </c>
      <c r="F175" s="208">
        <v>161</v>
      </c>
      <c r="G175" s="198">
        <f t="shared" si="13"/>
        <v>647.96</v>
      </c>
      <c r="H175" s="197">
        <f t="shared" si="12"/>
        <v>535.65600000000006</v>
      </c>
      <c r="I175" s="145">
        <f>I174</f>
        <v>13050</v>
      </c>
      <c r="J175" s="146">
        <f t="shared" si="14"/>
        <v>8455878</v>
      </c>
      <c r="K175" s="147">
        <f t="shared" si="15"/>
        <v>8878672</v>
      </c>
      <c r="L175" s="156">
        <f t="shared" si="16"/>
        <v>18500</v>
      </c>
      <c r="M175" s="148">
        <f t="shared" si="17"/>
        <v>1392705.6</v>
      </c>
    </row>
    <row r="176" spans="1:13" x14ac:dyDescent="0.25">
      <c r="A176" s="195">
        <v>175</v>
      </c>
      <c r="B176" s="201">
        <v>2303</v>
      </c>
      <c r="C176" s="201">
        <v>23</v>
      </c>
      <c r="D176" s="198" t="s">
        <v>12</v>
      </c>
      <c r="E176" s="198">
        <v>537.12</v>
      </c>
      <c r="F176" s="208">
        <v>177</v>
      </c>
      <c r="G176" s="198">
        <f t="shared" si="13"/>
        <v>714.12</v>
      </c>
      <c r="H176" s="197">
        <f t="shared" si="12"/>
        <v>590.83200000000011</v>
      </c>
      <c r="I176" s="145">
        <f>I175</f>
        <v>13050</v>
      </c>
      <c r="J176" s="146">
        <f t="shared" si="14"/>
        <v>9319266</v>
      </c>
      <c r="K176" s="147">
        <f t="shared" si="15"/>
        <v>9785229</v>
      </c>
      <c r="L176" s="156">
        <f t="shared" si="16"/>
        <v>20500</v>
      </c>
      <c r="M176" s="148">
        <f t="shared" si="17"/>
        <v>1536163.2000000002</v>
      </c>
    </row>
    <row r="177" spans="1:13" x14ac:dyDescent="0.25">
      <c r="A177" s="195">
        <v>176</v>
      </c>
      <c r="B177" s="201">
        <v>2304</v>
      </c>
      <c r="C177" s="201">
        <v>23</v>
      </c>
      <c r="D177" s="198" t="s">
        <v>14</v>
      </c>
      <c r="E177" s="198">
        <v>474.05</v>
      </c>
      <c r="F177" s="208">
        <v>162</v>
      </c>
      <c r="G177" s="198">
        <f t="shared" si="13"/>
        <v>636.04999999999995</v>
      </c>
      <c r="H177" s="197">
        <f t="shared" si="12"/>
        <v>521.45500000000004</v>
      </c>
      <c r="I177" s="145">
        <f>I176</f>
        <v>13050</v>
      </c>
      <c r="J177" s="146">
        <f t="shared" si="14"/>
        <v>8300452.4999999991</v>
      </c>
      <c r="K177" s="147">
        <f t="shared" si="15"/>
        <v>8715475</v>
      </c>
      <c r="L177" s="156">
        <f t="shared" si="16"/>
        <v>18000</v>
      </c>
      <c r="M177" s="148">
        <f t="shared" si="17"/>
        <v>1355783</v>
      </c>
    </row>
    <row r="178" spans="1:13" x14ac:dyDescent="0.25">
      <c r="A178" s="195">
        <v>177</v>
      </c>
      <c r="B178" s="201">
        <v>2305</v>
      </c>
      <c r="C178" s="201">
        <v>23</v>
      </c>
      <c r="D178" s="198" t="s">
        <v>35</v>
      </c>
      <c r="E178" s="198">
        <v>311.73</v>
      </c>
      <c r="F178" s="208">
        <v>113</v>
      </c>
      <c r="G178" s="198">
        <f t="shared" si="13"/>
        <v>424.73</v>
      </c>
      <c r="H178" s="197">
        <f t="shared" si="12"/>
        <v>342.90300000000002</v>
      </c>
      <c r="I178" s="145">
        <f>I177</f>
        <v>13050</v>
      </c>
      <c r="J178" s="146">
        <f t="shared" si="14"/>
        <v>5542726.5</v>
      </c>
      <c r="K178" s="147">
        <f t="shared" si="15"/>
        <v>5819863</v>
      </c>
      <c r="L178" s="156">
        <f t="shared" si="16"/>
        <v>12000</v>
      </c>
      <c r="M178" s="148">
        <f t="shared" si="17"/>
        <v>891547.8</v>
      </c>
    </row>
    <row r="179" spans="1:13" x14ac:dyDescent="0.25">
      <c r="A179" s="195">
        <v>178</v>
      </c>
      <c r="B179" s="201">
        <v>2306</v>
      </c>
      <c r="C179" s="201">
        <v>23</v>
      </c>
      <c r="D179" s="198" t="s">
        <v>35</v>
      </c>
      <c r="E179" s="198">
        <v>336.48</v>
      </c>
      <c r="F179" s="208">
        <v>115</v>
      </c>
      <c r="G179" s="198">
        <f t="shared" si="13"/>
        <v>451.48</v>
      </c>
      <c r="H179" s="197">
        <f t="shared" si="12"/>
        <v>370.12800000000004</v>
      </c>
      <c r="I179" s="145">
        <f>I178</f>
        <v>13050</v>
      </c>
      <c r="J179" s="146">
        <f t="shared" si="14"/>
        <v>5891814</v>
      </c>
      <c r="K179" s="147">
        <f t="shared" si="15"/>
        <v>6186405</v>
      </c>
      <c r="L179" s="156">
        <f t="shared" si="16"/>
        <v>13000</v>
      </c>
      <c r="M179" s="148">
        <f t="shared" si="17"/>
        <v>962332.80000000016</v>
      </c>
    </row>
    <row r="180" spans="1:13" x14ac:dyDescent="0.25">
      <c r="A180" s="195">
        <v>179</v>
      </c>
      <c r="B180" s="201">
        <v>2307</v>
      </c>
      <c r="C180" s="201">
        <v>23</v>
      </c>
      <c r="D180" s="198" t="s">
        <v>35</v>
      </c>
      <c r="E180" s="198">
        <v>336.48</v>
      </c>
      <c r="F180" s="208">
        <v>115</v>
      </c>
      <c r="G180" s="198">
        <f t="shared" si="13"/>
        <v>451.48</v>
      </c>
      <c r="H180" s="197">
        <f t="shared" si="12"/>
        <v>370.12800000000004</v>
      </c>
      <c r="I180" s="145">
        <f>I179</f>
        <v>13050</v>
      </c>
      <c r="J180" s="146">
        <f t="shared" si="14"/>
        <v>5891814</v>
      </c>
      <c r="K180" s="147">
        <f t="shared" si="15"/>
        <v>6186405</v>
      </c>
      <c r="L180" s="156">
        <f t="shared" si="16"/>
        <v>13000</v>
      </c>
      <c r="M180" s="148">
        <f t="shared" si="17"/>
        <v>962332.80000000016</v>
      </c>
    </row>
    <row r="181" spans="1:13" x14ac:dyDescent="0.25">
      <c r="A181" s="195">
        <v>180</v>
      </c>
      <c r="B181" s="201">
        <v>2308</v>
      </c>
      <c r="C181" s="201">
        <v>23</v>
      </c>
      <c r="D181" s="198" t="s">
        <v>35</v>
      </c>
      <c r="E181" s="198">
        <v>311.73</v>
      </c>
      <c r="F181" s="208">
        <v>113</v>
      </c>
      <c r="G181" s="198">
        <f t="shared" si="13"/>
        <v>424.73</v>
      </c>
      <c r="H181" s="197">
        <f t="shared" si="12"/>
        <v>342.90300000000002</v>
      </c>
      <c r="I181" s="145">
        <f>I180</f>
        <v>13050</v>
      </c>
      <c r="J181" s="146">
        <f t="shared" si="14"/>
        <v>5542726.5</v>
      </c>
      <c r="K181" s="147">
        <f t="shared" si="15"/>
        <v>5819863</v>
      </c>
      <c r="L181" s="156">
        <f t="shared" si="16"/>
        <v>12000</v>
      </c>
      <c r="M181" s="148">
        <f t="shared" si="17"/>
        <v>891547.8</v>
      </c>
    </row>
    <row r="182" spans="1:13" x14ac:dyDescent="0.25">
      <c r="A182" s="195">
        <v>181</v>
      </c>
      <c r="B182" s="201">
        <v>2401</v>
      </c>
      <c r="C182" s="201">
        <v>24</v>
      </c>
      <c r="D182" s="198" t="s">
        <v>14</v>
      </c>
      <c r="E182" s="198">
        <v>486.96</v>
      </c>
      <c r="F182" s="207">
        <v>161</v>
      </c>
      <c r="G182" s="198">
        <f t="shared" si="13"/>
        <v>647.96</v>
      </c>
      <c r="H182" s="197">
        <f t="shared" si="12"/>
        <v>535.65600000000006</v>
      </c>
      <c r="I182" s="145">
        <f>I181</f>
        <v>13050</v>
      </c>
      <c r="J182" s="146">
        <f t="shared" si="14"/>
        <v>8455878</v>
      </c>
      <c r="K182" s="147">
        <f t="shared" si="15"/>
        <v>8878672</v>
      </c>
      <c r="L182" s="156">
        <f t="shared" si="16"/>
        <v>18500</v>
      </c>
      <c r="M182" s="148">
        <f t="shared" si="17"/>
        <v>1392705.6</v>
      </c>
    </row>
    <row r="183" spans="1:13" x14ac:dyDescent="0.25">
      <c r="A183" s="195">
        <v>182</v>
      </c>
      <c r="B183" s="201">
        <v>2402</v>
      </c>
      <c r="C183" s="201">
        <v>24</v>
      </c>
      <c r="D183" s="198" t="s">
        <v>14</v>
      </c>
      <c r="E183" s="198">
        <v>486.96</v>
      </c>
      <c r="F183" s="208">
        <v>161</v>
      </c>
      <c r="G183" s="198">
        <f t="shared" si="13"/>
        <v>647.96</v>
      </c>
      <c r="H183" s="197">
        <f t="shared" si="12"/>
        <v>535.65600000000006</v>
      </c>
      <c r="I183" s="145">
        <f>I182</f>
        <v>13050</v>
      </c>
      <c r="J183" s="146">
        <f t="shared" si="14"/>
        <v>8455878</v>
      </c>
      <c r="K183" s="147">
        <f t="shared" si="15"/>
        <v>8878672</v>
      </c>
      <c r="L183" s="156">
        <f t="shared" si="16"/>
        <v>18500</v>
      </c>
      <c r="M183" s="148">
        <f t="shared" si="17"/>
        <v>1392705.6</v>
      </c>
    </row>
    <row r="184" spans="1:13" x14ac:dyDescent="0.25">
      <c r="A184" s="195">
        <v>183</v>
      </c>
      <c r="B184" s="201">
        <v>2403</v>
      </c>
      <c r="C184" s="201">
        <v>24</v>
      </c>
      <c r="D184" s="198" t="s">
        <v>12</v>
      </c>
      <c r="E184" s="198">
        <v>537.12</v>
      </c>
      <c r="F184" s="208">
        <v>177</v>
      </c>
      <c r="G184" s="198">
        <f t="shared" si="13"/>
        <v>714.12</v>
      </c>
      <c r="H184" s="197">
        <f t="shared" si="12"/>
        <v>590.83200000000011</v>
      </c>
      <c r="I184" s="145">
        <f>I183</f>
        <v>13050</v>
      </c>
      <c r="J184" s="146">
        <f t="shared" si="14"/>
        <v>9319266</v>
      </c>
      <c r="K184" s="147">
        <f t="shared" si="15"/>
        <v>9785229</v>
      </c>
      <c r="L184" s="156">
        <f t="shared" si="16"/>
        <v>20500</v>
      </c>
      <c r="M184" s="148">
        <f t="shared" si="17"/>
        <v>1536163.2000000002</v>
      </c>
    </row>
    <row r="185" spans="1:13" x14ac:dyDescent="0.25">
      <c r="A185" s="195">
        <v>184</v>
      </c>
      <c r="B185" s="201">
        <v>2404</v>
      </c>
      <c r="C185" s="201">
        <v>24</v>
      </c>
      <c r="D185" s="198" t="s">
        <v>14</v>
      </c>
      <c r="E185" s="198">
        <v>474.05</v>
      </c>
      <c r="F185" s="208">
        <v>162</v>
      </c>
      <c r="G185" s="198">
        <f t="shared" si="13"/>
        <v>636.04999999999995</v>
      </c>
      <c r="H185" s="197">
        <f t="shared" si="12"/>
        <v>521.45500000000004</v>
      </c>
      <c r="I185" s="145">
        <f>I184</f>
        <v>13050</v>
      </c>
      <c r="J185" s="146">
        <f t="shared" si="14"/>
        <v>8300452.4999999991</v>
      </c>
      <c r="K185" s="147">
        <f t="shared" si="15"/>
        <v>8715475</v>
      </c>
      <c r="L185" s="156">
        <f t="shared" si="16"/>
        <v>18000</v>
      </c>
      <c r="M185" s="148">
        <f t="shared" si="17"/>
        <v>1355783</v>
      </c>
    </row>
    <row r="186" spans="1:13" x14ac:dyDescent="0.25">
      <c r="A186" s="195">
        <v>185</v>
      </c>
      <c r="B186" s="201">
        <v>2405</v>
      </c>
      <c r="C186" s="201">
        <v>24</v>
      </c>
      <c r="D186" s="198" t="s">
        <v>35</v>
      </c>
      <c r="E186" s="198">
        <v>311.73</v>
      </c>
      <c r="F186" s="208">
        <v>113</v>
      </c>
      <c r="G186" s="198">
        <f t="shared" si="13"/>
        <v>424.73</v>
      </c>
      <c r="H186" s="197">
        <f t="shared" si="12"/>
        <v>342.90300000000002</v>
      </c>
      <c r="I186" s="145">
        <f>I185</f>
        <v>13050</v>
      </c>
      <c r="J186" s="146">
        <f t="shared" si="14"/>
        <v>5542726.5</v>
      </c>
      <c r="K186" s="147">
        <f t="shared" si="15"/>
        <v>5819863</v>
      </c>
      <c r="L186" s="156">
        <f t="shared" si="16"/>
        <v>12000</v>
      </c>
      <c r="M186" s="148">
        <f t="shared" si="17"/>
        <v>891547.8</v>
      </c>
    </row>
    <row r="187" spans="1:13" x14ac:dyDescent="0.25">
      <c r="A187" s="195">
        <v>186</v>
      </c>
      <c r="B187" s="201">
        <v>2406</v>
      </c>
      <c r="C187" s="201">
        <v>24</v>
      </c>
      <c r="D187" s="198" t="s">
        <v>35</v>
      </c>
      <c r="E187" s="198">
        <v>336.48</v>
      </c>
      <c r="F187" s="208">
        <v>115</v>
      </c>
      <c r="G187" s="198">
        <f t="shared" si="13"/>
        <v>451.48</v>
      </c>
      <c r="H187" s="197">
        <f t="shared" si="12"/>
        <v>370.12800000000004</v>
      </c>
      <c r="I187" s="145">
        <f>I186</f>
        <v>13050</v>
      </c>
      <c r="J187" s="146">
        <f t="shared" si="14"/>
        <v>5891814</v>
      </c>
      <c r="K187" s="147">
        <f t="shared" si="15"/>
        <v>6186405</v>
      </c>
      <c r="L187" s="156">
        <f t="shared" si="16"/>
        <v>13000</v>
      </c>
      <c r="M187" s="148">
        <f t="shared" si="17"/>
        <v>962332.80000000016</v>
      </c>
    </row>
    <row r="188" spans="1:13" x14ac:dyDescent="0.25">
      <c r="A188" s="195">
        <v>187</v>
      </c>
      <c r="B188" s="201">
        <v>2407</v>
      </c>
      <c r="C188" s="201">
        <v>24</v>
      </c>
      <c r="D188" s="198" t="s">
        <v>35</v>
      </c>
      <c r="E188" s="198">
        <v>336.48</v>
      </c>
      <c r="F188" s="208">
        <v>115</v>
      </c>
      <c r="G188" s="198">
        <f t="shared" si="13"/>
        <v>451.48</v>
      </c>
      <c r="H188" s="197">
        <f t="shared" si="12"/>
        <v>370.12800000000004</v>
      </c>
      <c r="I188" s="145">
        <f>I187</f>
        <v>13050</v>
      </c>
      <c r="J188" s="146">
        <f t="shared" si="14"/>
        <v>5891814</v>
      </c>
      <c r="K188" s="147">
        <f t="shared" si="15"/>
        <v>6186405</v>
      </c>
      <c r="L188" s="156">
        <f t="shared" si="16"/>
        <v>13000</v>
      </c>
      <c r="M188" s="148">
        <f t="shared" si="17"/>
        <v>962332.80000000016</v>
      </c>
    </row>
    <row r="189" spans="1:13" x14ac:dyDescent="0.25">
      <c r="A189" s="195">
        <v>188</v>
      </c>
      <c r="B189" s="201">
        <v>2408</v>
      </c>
      <c r="C189" s="201">
        <v>24</v>
      </c>
      <c r="D189" s="198" t="s">
        <v>35</v>
      </c>
      <c r="E189" s="198">
        <v>311.73</v>
      </c>
      <c r="F189" s="208">
        <v>113</v>
      </c>
      <c r="G189" s="198">
        <f t="shared" si="13"/>
        <v>424.73</v>
      </c>
      <c r="H189" s="197">
        <f t="shared" si="12"/>
        <v>342.90300000000002</v>
      </c>
      <c r="I189" s="145">
        <f>I188</f>
        <v>13050</v>
      </c>
      <c r="J189" s="146">
        <f t="shared" si="14"/>
        <v>5542726.5</v>
      </c>
      <c r="K189" s="147">
        <f t="shared" si="15"/>
        <v>5819863</v>
      </c>
      <c r="L189" s="156">
        <f t="shared" si="16"/>
        <v>12000</v>
      </c>
      <c r="M189" s="148">
        <f t="shared" si="17"/>
        <v>891547.8</v>
      </c>
    </row>
    <row r="190" spans="1:13" x14ac:dyDescent="0.25">
      <c r="A190" s="195">
        <v>189</v>
      </c>
      <c r="B190" s="201">
        <v>2501</v>
      </c>
      <c r="C190" s="201">
        <v>25</v>
      </c>
      <c r="D190" s="198" t="s">
        <v>14</v>
      </c>
      <c r="E190" s="198">
        <v>486.96</v>
      </c>
      <c r="F190" s="207">
        <v>161</v>
      </c>
      <c r="G190" s="198">
        <f t="shared" si="13"/>
        <v>647.96</v>
      </c>
      <c r="H190" s="197">
        <f t="shared" si="12"/>
        <v>535.65600000000006</v>
      </c>
      <c r="I190" s="145">
        <f>I189+250</f>
        <v>13300</v>
      </c>
      <c r="J190" s="146">
        <f t="shared" si="14"/>
        <v>8617868</v>
      </c>
      <c r="K190" s="147">
        <f t="shared" si="15"/>
        <v>9048761</v>
      </c>
      <c r="L190" s="156">
        <f t="shared" si="16"/>
        <v>19000</v>
      </c>
      <c r="M190" s="148">
        <f t="shared" si="17"/>
        <v>1392705.6</v>
      </c>
    </row>
    <row r="191" spans="1:13" x14ac:dyDescent="0.25">
      <c r="A191" s="195">
        <v>190</v>
      </c>
      <c r="B191" s="201">
        <v>2502</v>
      </c>
      <c r="C191" s="201">
        <v>25</v>
      </c>
      <c r="D191" s="198" t="s">
        <v>14</v>
      </c>
      <c r="E191" s="198">
        <v>486.96</v>
      </c>
      <c r="F191" s="208">
        <v>161</v>
      </c>
      <c r="G191" s="198">
        <f t="shared" si="13"/>
        <v>647.96</v>
      </c>
      <c r="H191" s="197">
        <f t="shared" si="12"/>
        <v>535.65600000000006</v>
      </c>
      <c r="I191" s="145">
        <f>I190</f>
        <v>13300</v>
      </c>
      <c r="J191" s="146">
        <f t="shared" si="14"/>
        <v>8617868</v>
      </c>
      <c r="K191" s="147">
        <f t="shared" si="15"/>
        <v>9048761</v>
      </c>
      <c r="L191" s="156">
        <f t="shared" si="16"/>
        <v>19000</v>
      </c>
      <c r="M191" s="148">
        <f t="shared" si="17"/>
        <v>1392705.6</v>
      </c>
    </row>
    <row r="192" spans="1:13" x14ac:dyDescent="0.25">
      <c r="A192" s="195">
        <v>191</v>
      </c>
      <c r="B192" s="201">
        <v>2503</v>
      </c>
      <c r="C192" s="201">
        <v>25</v>
      </c>
      <c r="D192" s="198" t="s">
        <v>12</v>
      </c>
      <c r="E192" s="198">
        <v>537.12</v>
      </c>
      <c r="F192" s="208">
        <v>177</v>
      </c>
      <c r="G192" s="198">
        <f t="shared" si="13"/>
        <v>714.12</v>
      </c>
      <c r="H192" s="197">
        <f t="shared" si="12"/>
        <v>590.83200000000011</v>
      </c>
      <c r="I192" s="145">
        <f>I191</f>
        <v>13300</v>
      </c>
      <c r="J192" s="146">
        <f t="shared" si="14"/>
        <v>9497796</v>
      </c>
      <c r="K192" s="147">
        <f t="shared" si="15"/>
        <v>9972686</v>
      </c>
      <c r="L192" s="156">
        <f t="shared" si="16"/>
        <v>21000</v>
      </c>
      <c r="M192" s="148">
        <f t="shared" si="17"/>
        <v>1536163.2000000002</v>
      </c>
    </row>
    <row r="193" spans="1:13" x14ac:dyDescent="0.25">
      <c r="A193" s="195">
        <v>192</v>
      </c>
      <c r="B193" s="201">
        <v>2504</v>
      </c>
      <c r="C193" s="201">
        <v>25</v>
      </c>
      <c r="D193" s="198" t="s">
        <v>14</v>
      </c>
      <c r="E193" s="198">
        <v>474.05</v>
      </c>
      <c r="F193" s="208">
        <v>162</v>
      </c>
      <c r="G193" s="198">
        <f t="shared" si="13"/>
        <v>636.04999999999995</v>
      </c>
      <c r="H193" s="197">
        <f t="shared" si="12"/>
        <v>521.45500000000004</v>
      </c>
      <c r="I193" s="145">
        <f>I192</f>
        <v>13300</v>
      </c>
      <c r="J193" s="146">
        <f t="shared" si="14"/>
        <v>8459465</v>
      </c>
      <c r="K193" s="147">
        <f t="shared" si="15"/>
        <v>8882438</v>
      </c>
      <c r="L193" s="156">
        <f t="shared" si="16"/>
        <v>18500</v>
      </c>
      <c r="M193" s="148">
        <f t="shared" si="17"/>
        <v>1355783</v>
      </c>
    </row>
    <row r="194" spans="1:13" x14ac:dyDescent="0.25">
      <c r="A194" s="195">
        <v>193</v>
      </c>
      <c r="B194" s="201">
        <v>2505</v>
      </c>
      <c r="C194" s="201">
        <v>25</v>
      </c>
      <c r="D194" s="198" t="s">
        <v>35</v>
      </c>
      <c r="E194" s="198">
        <v>311.73</v>
      </c>
      <c r="F194" s="208">
        <v>113</v>
      </c>
      <c r="G194" s="198">
        <f t="shared" si="13"/>
        <v>424.73</v>
      </c>
      <c r="H194" s="197">
        <f t="shared" ref="H194:H228" si="18">E194*1.1</f>
        <v>342.90300000000002</v>
      </c>
      <c r="I194" s="145">
        <f>I193</f>
        <v>13300</v>
      </c>
      <c r="J194" s="146">
        <f t="shared" si="14"/>
        <v>5648909</v>
      </c>
      <c r="K194" s="147">
        <f t="shared" si="15"/>
        <v>5931354</v>
      </c>
      <c r="L194" s="156">
        <f t="shared" si="16"/>
        <v>12500</v>
      </c>
      <c r="M194" s="148">
        <f t="shared" si="17"/>
        <v>891547.8</v>
      </c>
    </row>
    <row r="195" spans="1:13" x14ac:dyDescent="0.25">
      <c r="A195" s="195">
        <v>194</v>
      </c>
      <c r="B195" s="201">
        <v>2506</v>
      </c>
      <c r="C195" s="201">
        <v>25</v>
      </c>
      <c r="D195" s="198" t="s">
        <v>35</v>
      </c>
      <c r="E195" s="198">
        <v>336.48</v>
      </c>
      <c r="F195" s="208">
        <v>115</v>
      </c>
      <c r="G195" s="198">
        <f t="shared" ref="G195:G228" si="19">E195+F195</f>
        <v>451.48</v>
      </c>
      <c r="H195" s="197">
        <f t="shared" si="18"/>
        <v>370.12800000000004</v>
      </c>
      <c r="I195" s="145">
        <f>I194</f>
        <v>13300</v>
      </c>
      <c r="J195" s="146">
        <f t="shared" ref="J195:J228" si="20">G195*I195</f>
        <v>6004684</v>
      </c>
      <c r="K195" s="147">
        <f t="shared" ref="K195:K228" si="21">ROUND(J195*1.05,0)</f>
        <v>6304918</v>
      </c>
      <c r="L195" s="156">
        <f t="shared" ref="L195:L228" si="22">MROUND((K195*0.025/12),500)</f>
        <v>13000</v>
      </c>
      <c r="M195" s="148">
        <f t="shared" ref="M195:M228" si="23">H195*2600</f>
        <v>962332.80000000016</v>
      </c>
    </row>
    <row r="196" spans="1:13" x14ac:dyDescent="0.25">
      <c r="A196" s="195">
        <v>195</v>
      </c>
      <c r="B196" s="201">
        <v>2507</v>
      </c>
      <c r="C196" s="201">
        <v>25</v>
      </c>
      <c r="D196" s="198" t="s">
        <v>35</v>
      </c>
      <c r="E196" s="198">
        <v>336.48</v>
      </c>
      <c r="F196" s="208">
        <v>115</v>
      </c>
      <c r="G196" s="198">
        <f t="shared" si="19"/>
        <v>451.48</v>
      </c>
      <c r="H196" s="197">
        <f t="shared" si="18"/>
        <v>370.12800000000004</v>
      </c>
      <c r="I196" s="145">
        <f>I195</f>
        <v>13300</v>
      </c>
      <c r="J196" s="146">
        <f t="shared" si="20"/>
        <v>6004684</v>
      </c>
      <c r="K196" s="147">
        <f t="shared" si="21"/>
        <v>6304918</v>
      </c>
      <c r="L196" s="156">
        <f t="shared" si="22"/>
        <v>13000</v>
      </c>
      <c r="M196" s="148">
        <f t="shared" si="23"/>
        <v>962332.80000000016</v>
      </c>
    </row>
    <row r="197" spans="1:13" x14ac:dyDescent="0.25">
      <c r="A197" s="195">
        <v>196</v>
      </c>
      <c r="B197" s="201">
        <v>2508</v>
      </c>
      <c r="C197" s="201">
        <v>25</v>
      </c>
      <c r="D197" s="198" t="s">
        <v>35</v>
      </c>
      <c r="E197" s="198">
        <v>311.73</v>
      </c>
      <c r="F197" s="208">
        <v>113</v>
      </c>
      <c r="G197" s="198">
        <f t="shared" si="19"/>
        <v>424.73</v>
      </c>
      <c r="H197" s="197">
        <f t="shared" si="18"/>
        <v>342.90300000000002</v>
      </c>
      <c r="I197" s="145">
        <f>I196</f>
        <v>13300</v>
      </c>
      <c r="J197" s="146">
        <f t="shared" si="20"/>
        <v>5648909</v>
      </c>
      <c r="K197" s="147">
        <f t="shared" si="21"/>
        <v>5931354</v>
      </c>
      <c r="L197" s="156">
        <f t="shared" si="22"/>
        <v>12500</v>
      </c>
      <c r="M197" s="148">
        <f t="shared" si="23"/>
        <v>891547.8</v>
      </c>
    </row>
    <row r="198" spans="1:13" x14ac:dyDescent="0.25">
      <c r="A198" s="195">
        <v>197</v>
      </c>
      <c r="B198" s="201">
        <v>2601</v>
      </c>
      <c r="C198" s="201">
        <v>26</v>
      </c>
      <c r="D198" s="198" t="s">
        <v>14</v>
      </c>
      <c r="E198" s="198">
        <v>486.96</v>
      </c>
      <c r="F198" s="207">
        <v>161</v>
      </c>
      <c r="G198" s="198">
        <f t="shared" si="19"/>
        <v>647.96</v>
      </c>
      <c r="H198" s="197">
        <f t="shared" si="18"/>
        <v>535.65600000000006</v>
      </c>
      <c r="I198" s="145">
        <f>I197</f>
        <v>13300</v>
      </c>
      <c r="J198" s="146">
        <f t="shared" si="20"/>
        <v>8617868</v>
      </c>
      <c r="K198" s="147">
        <f t="shared" si="21"/>
        <v>9048761</v>
      </c>
      <c r="L198" s="156">
        <f t="shared" si="22"/>
        <v>19000</v>
      </c>
      <c r="M198" s="148">
        <f t="shared" si="23"/>
        <v>1392705.6</v>
      </c>
    </row>
    <row r="199" spans="1:13" x14ac:dyDescent="0.25">
      <c r="A199" s="195">
        <v>198</v>
      </c>
      <c r="B199" s="201">
        <v>2602</v>
      </c>
      <c r="C199" s="201">
        <v>26</v>
      </c>
      <c r="D199" s="198" t="s">
        <v>14</v>
      </c>
      <c r="E199" s="198">
        <v>486.96</v>
      </c>
      <c r="F199" s="208">
        <v>161</v>
      </c>
      <c r="G199" s="198">
        <f t="shared" si="19"/>
        <v>647.96</v>
      </c>
      <c r="H199" s="197">
        <f t="shared" si="18"/>
        <v>535.65600000000006</v>
      </c>
      <c r="I199" s="145">
        <f>I198</f>
        <v>13300</v>
      </c>
      <c r="J199" s="146">
        <f t="shared" si="20"/>
        <v>8617868</v>
      </c>
      <c r="K199" s="147">
        <f t="shared" si="21"/>
        <v>9048761</v>
      </c>
      <c r="L199" s="156">
        <f t="shared" si="22"/>
        <v>19000</v>
      </c>
      <c r="M199" s="148">
        <f t="shared" si="23"/>
        <v>1392705.6</v>
      </c>
    </row>
    <row r="200" spans="1:13" x14ac:dyDescent="0.25">
      <c r="A200" s="195">
        <v>199</v>
      </c>
      <c r="B200" s="201">
        <v>2603</v>
      </c>
      <c r="C200" s="201">
        <v>26</v>
      </c>
      <c r="D200" s="198" t="s">
        <v>12</v>
      </c>
      <c r="E200" s="198">
        <v>537.12</v>
      </c>
      <c r="F200" s="208">
        <v>177</v>
      </c>
      <c r="G200" s="198">
        <f t="shared" si="19"/>
        <v>714.12</v>
      </c>
      <c r="H200" s="197">
        <f t="shared" si="18"/>
        <v>590.83200000000011</v>
      </c>
      <c r="I200" s="145">
        <f>I199</f>
        <v>13300</v>
      </c>
      <c r="J200" s="146">
        <f t="shared" si="20"/>
        <v>9497796</v>
      </c>
      <c r="K200" s="147">
        <f t="shared" si="21"/>
        <v>9972686</v>
      </c>
      <c r="L200" s="156">
        <f t="shared" si="22"/>
        <v>21000</v>
      </c>
      <c r="M200" s="148">
        <f t="shared" si="23"/>
        <v>1536163.2000000002</v>
      </c>
    </row>
    <row r="201" spans="1:13" x14ac:dyDescent="0.25">
      <c r="A201" s="195">
        <v>200</v>
      </c>
      <c r="B201" s="201">
        <v>2604</v>
      </c>
      <c r="C201" s="201">
        <v>26</v>
      </c>
      <c r="D201" s="198" t="s">
        <v>14</v>
      </c>
      <c r="E201" s="198">
        <v>474.05</v>
      </c>
      <c r="F201" s="208">
        <v>162</v>
      </c>
      <c r="G201" s="198">
        <f t="shared" si="19"/>
        <v>636.04999999999995</v>
      </c>
      <c r="H201" s="197">
        <f t="shared" si="18"/>
        <v>521.45500000000004</v>
      </c>
      <c r="I201" s="145">
        <f>I200</f>
        <v>13300</v>
      </c>
      <c r="J201" s="146">
        <f t="shared" si="20"/>
        <v>8459465</v>
      </c>
      <c r="K201" s="147">
        <f t="shared" si="21"/>
        <v>8882438</v>
      </c>
      <c r="L201" s="156">
        <f t="shared" si="22"/>
        <v>18500</v>
      </c>
      <c r="M201" s="148">
        <f t="shared" si="23"/>
        <v>1355783</v>
      </c>
    </row>
    <row r="202" spans="1:13" x14ac:dyDescent="0.25">
      <c r="A202" s="195">
        <v>201</v>
      </c>
      <c r="B202" s="201">
        <v>2606</v>
      </c>
      <c r="C202" s="201">
        <v>26</v>
      </c>
      <c r="D202" s="198" t="s">
        <v>35</v>
      </c>
      <c r="E202" s="198">
        <v>336.48</v>
      </c>
      <c r="F202" s="198">
        <v>115</v>
      </c>
      <c r="G202" s="198">
        <f t="shared" si="19"/>
        <v>451.48</v>
      </c>
      <c r="H202" s="197">
        <f t="shared" si="18"/>
        <v>370.12800000000004</v>
      </c>
      <c r="I202" s="145">
        <f>I201</f>
        <v>13300</v>
      </c>
      <c r="J202" s="146">
        <f t="shared" si="20"/>
        <v>6004684</v>
      </c>
      <c r="K202" s="147">
        <f t="shared" si="21"/>
        <v>6304918</v>
      </c>
      <c r="L202" s="156">
        <f t="shared" si="22"/>
        <v>13000</v>
      </c>
      <c r="M202" s="148">
        <f t="shared" si="23"/>
        <v>962332.80000000016</v>
      </c>
    </row>
    <row r="203" spans="1:13" x14ac:dyDescent="0.25">
      <c r="A203" s="195">
        <v>202</v>
      </c>
      <c r="B203" s="201">
        <v>2607</v>
      </c>
      <c r="C203" s="201">
        <v>26</v>
      </c>
      <c r="D203" s="198" t="s">
        <v>35</v>
      </c>
      <c r="E203" s="198">
        <v>336.48</v>
      </c>
      <c r="F203" s="198">
        <v>115</v>
      </c>
      <c r="G203" s="198">
        <f t="shared" si="19"/>
        <v>451.48</v>
      </c>
      <c r="H203" s="197">
        <f t="shared" si="18"/>
        <v>370.12800000000004</v>
      </c>
      <c r="I203" s="145">
        <f>I202</f>
        <v>13300</v>
      </c>
      <c r="J203" s="146">
        <f t="shared" si="20"/>
        <v>6004684</v>
      </c>
      <c r="K203" s="147">
        <f t="shared" si="21"/>
        <v>6304918</v>
      </c>
      <c r="L203" s="156">
        <f t="shared" si="22"/>
        <v>13000</v>
      </c>
      <c r="M203" s="148">
        <f t="shared" si="23"/>
        <v>962332.80000000016</v>
      </c>
    </row>
    <row r="204" spans="1:13" x14ac:dyDescent="0.25">
      <c r="A204" s="195">
        <v>203</v>
      </c>
      <c r="B204" s="201">
        <v>2608</v>
      </c>
      <c r="C204" s="201">
        <v>26</v>
      </c>
      <c r="D204" s="198" t="s">
        <v>35</v>
      </c>
      <c r="E204" s="198">
        <v>311.73</v>
      </c>
      <c r="F204" s="198">
        <v>113</v>
      </c>
      <c r="G204" s="198">
        <f t="shared" si="19"/>
        <v>424.73</v>
      </c>
      <c r="H204" s="197">
        <f t="shared" si="18"/>
        <v>342.90300000000002</v>
      </c>
      <c r="I204" s="145">
        <f>I203</f>
        <v>13300</v>
      </c>
      <c r="J204" s="146">
        <f t="shared" si="20"/>
        <v>5648909</v>
      </c>
      <c r="K204" s="147">
        <f t="shared" si="21"/>
        <v>5931354</v>
      </c>
      <c r="L204" s="156">
        <f t="shared" si="22"/>
        <v>12500</v>
      </c>
      <c r="M204" s="148">
        <f t="shared" si="23"/>
        <v>891547.8</v>
      </c>
    </row>
    <row r="205" spans="1:13" x14ac:dyDescent="0.25">
      <c r="A205" s="195">
        <v>204</v>
      </c>
      <c r="B205" s="201">
        <v>2701</v>
      </c>
      <c r="C205" s="201">
        <v>27</v>
      </c>
      <c r="D205" s="198" t="s">
        <v>14</v>
      </c>
      <c r="E205" s="198">
        <v>486.96</v>
      </c>
      <c r="F205" s="207">
        <v>161</v>
      </c>
      <c r="G205" s="198">
        <f t="shared" si="19"/>
        <v>647.96</v>
      </c>
      <c r="H205" s="197">
        <f t="shared" si="18"/>
        <v>535.65600000000006</v>
      </c>
      <c r="I205" s="145">
        <f>I204</f>
        <v>13300</v>
      </c>
      <c r="J205" s="146">
        <f t="shared" si="20"/>
        <v>8617868</v>
      </c>
      <c r="K205" s="147">
        <f t="shared" si="21"/>
        <v>9048761</v>
      </c>
      <c r="L205" s="156">
        <f t="shared" si="22"/>
        <v>19000</v>
      </c>
      <c r="M205" s="148">
        <f t="shared" si="23"/>
        <v>1392705.6</v>
      </c>
    </row>
    <row r="206" spans="1:13" x14ac:dyDescent="0.25">
      <c r="A206" s="195">
        <v>205</v>
      </c>
      <c r="B206" s="201">
        <v>2702</v>
      </c>
      <c r="C206" s="201">
        <v>27</v>
      </c>
      <c r="D206" s="198" t="s">
        <v>14</v>
      </c>
      <c r="E206" s="198">
        <v>486.96</v>
      </c>
      <c r="F206" s="208">
        <v>161</v>
      </c>
      <c r="G206" s="198">
        <f t="shared" si="19"/>
        <v>647.96</v>
      </c>
      <c r="H206" s="197">
        <f t="shared" si="18"/>
        <v>535.65600000000006</v>
      </c>
      <c r="I206" s="145">
        <f>I205</f>
        <v>13300</v>
      </c>
      <c r="J206" s="146">
        <f t="shared" si="20"/>
        <v>8617868</v>
      </c>
      <c r="K206" s="147">
        <f t="shared" si="21"/>
        <v>9048761</v>
      </c>
      <c r="L206" s="156">
        <f t="shared" si="22"/>
        <v>19000</v>
      </c>
      <c r="M206" s="148">
        <f t="shared" si="23"/>
        <v>1392705.6</v>
      </c>
    </row>
    <row r="207" spans="1:13" x14ac:dyDescent="0.25">
      <c r="A207" s="195">
        <v>206</v>
      </c>
      <c r="B207" s="201">
        <v>2703</v>
      </c>
      <c r="C207" s="201">
        <v>27</v>
      </c>
      <c r="D207" s="198" t="s">
        <v>12</v>
      </c>
      <c r="E207" s="198">
        <v>537.12</v>
      </c>
      <c r="F207" s="208">
        <v>177</v>
      </c>
      <c r="G207" s="198">
        <f t="shared" si="19"/>
        <v>714.12</v>
      </c>
      <c r="H207" s="197">
        <f t="shared" si="18"/>
        <v>590.83200000000011</v>
      </c>
      <c r="I207" s="145">
        <f>I206</f>
        <v>13300</v>
      </c>
      <c r="J207" s="146">
        <f t="shared" si="20"/>
        <v>9497796</v>
      </c>
      <c r="K207" s="147">
        <f t="shared" si="21"/>
        <v>9972686</v>
      </c>
      <c r="L207" s="156">
        <f t="shared" si="22"/>
        <v>21000</v>
      </c>
      <c r="M207" s="148">
        <f t="shared" si="23"/>
        <v>1536163.2000000002</v>
      </c>
    </row>
    <row r="208" spans="1:13" x14ac:dyDescent="0.25">
      <c r="A208" s="195">
        <v>207</v>
      </c>
      <c r="B208" s="201">
        <v>2704</v>
      </c>
      <c r="C208" s="201">
        <v>27</v>
      </c>
      <c r="D208" s="198" t="s">
        <v>14</v>
      </c>
      <c r="E208" s="198">
        <v>474.05</v>
      </c>
      <c r="F208" s="208">
        <v>162</v>
      </c>
      <c r="G208" s="198">
        <f t="shared" si="19"/>
        <v>636.04999999999995</v>
      </c>
      <c r="H208" s="197">
        <f t="shared" si="18"/>
        <v>521.45500000000004</v>
      </c>
      <c r="I208" s="145">
        <f>I207</f>
        <v>13300</v>
      </c>
      <c r="J208" s="146">
        <f t="shared" si="20"/>
        <v>8459465</v>
      </c>
      <c r="K208" s="147">
        <f t="shared" si="21"/>
        <v>8882438</v>
      </c>
      <c r="L208" s="156">
        <f t="shared" si="22"/>
        <v>18500</v>
      </c>
      <c r="M208" s="148">
        <f t="shared" si="23"/>
        <v>1355783</v>
      </c>
    </row>
    <row r="209" spans="1:13" x14ac:dyDescent="0.25">
      <c r="A209" s="195">
        <v>208</v>
      </c>
      <c r="B209" s="201">
        <v>2705</v>
      </c>
      <c r="C209" s="201">
        <v>27</v>
      </c>
      <c r="D209" s="198" t="s">
        <v>35</v>
      </c>
      <c r="E209" s="198">
        <v>311.73</v>
      </c>
      <c r="F209" s="208">
        <v>113</v>
      </c>
      <c r="G209" s="198">
        <f t="shared" si="19"/>
        <v>424.73</v>
      </c>
      <c r="H209" s="197">
        <f t="shared" si="18"/>
        <v>342.90300000000002</v>
      </c>
      <c r="I209" s="145">
        <f>I208</f>
        <v>13300</v>
      </c>
      <c r="J209" s="146">
        <f t="shared" si="20"/>
        <v>5648909</v>
      </c>
      <c r="K209" s="147">
        <f t="shared" si="21"/>
        <v>5931354</v>
      </c>
      <c r="L209" s="156">
        <f t="shared" si="22"/>
        <v>12500</v>
      </c>
      <c r="M209" s="148">
        <f t="shared" si="23"/>
        <v>891547.8</v>
      </c>
    </row>
    <row r="210" spans="1:13" x14ac:dyDescent="0.25">
      <c r="A210" s="195">
        <v>209</v>
      </c>
      <c r="B210" s="201">
        <v>2706</v>
      </c>
      <c r="C210" s="201">
        <v>27</v>
      </c>
      <c r="D210" s="198" t="s">
        <v>35</v>
      </c>
      <c r="E210" s="198">
        <v>336.48</v>
      </c>
      <c r="F210" s="208">
        <v>115</v>
      </c>
      <c r="G210" s="198">
        <f t="shared" si="19"/>
        <v>451.48</v>
      </c>
      <c r="H210" s="197">
        <f t="shared" si="18"/>
        <v>370.12800000000004</v>
      </c>
      <c r="I210" s="145">
        <f>I209</f>
        <v>13300</v>
      </c>
      <c r="J210" s="146">
        <f t="shared" si="20"/>
        <v>6004684</v>
      </c>
      <c r="K210" s="147">
        <f t="shared" si="21"/>
        <v>6304918</v>
      </c>
      <c r="L210" s="156">
        <f t="shared" si="22"/>
        <v>13000</v>
      </c>
      <c r="M210" s="148">
        <f t="shared" si="23"/>
        <v>962332.80000000016</v>
      </c>
    </row>
    <row r="211" spans="1:13" x14ac:dyDescent="0.25">
      <c r="A211" s="195">
        <v>210</v>
      </c>
      <c r="B211" s="201">
        <v>2707</v>
      </c>
      <c r="C211" s="201">
        <v>27</v>
      </c>
      <c r="D211" s="198" t="s">
        <v>35</v>
      </c>
      <c r="E211" s="198">
        <v>336.48</v>
      </c>
      <c r="F211" s="208">
        <v>115</v>
      </c>
      <c r="G211" s="198">
        <f t="shared" si="19"/>
        <v>451.48</v>
      </c>
      <c r="H211" s="197">
        <f t="shared" si="18"/>
        <v>370.12800000000004</v>
      </c>
      <c r="I211" s="145">
        <f>I210</f>
        <v>13300</v>
      </c>
      <c r="J211" s="146">
        <f t="shared" si="20"/>
        <v>6004684</v>
      </c>
      <c r="K211" s="147">
        <f t="shared" si="21"/>
        <v>6304918</v>
      </c>
      <c r="L211" s="156">
        <f t="shared" si="22"/>
        <v>13000</v>
      </c>
      <c r="M211" s="148">
        <f t="shared" si="23"/>
        <v>962332.80000000016</v>
      </c>
    </row>
    <row r="212" spans="1:13" x14ac:dyDescent="0.25">
      <c r="A212" s="195">
        <v>211</v>
      </c>
      <c r="B212" s="201">
        <v>2708</v>
      </c>
      <c r="C212" s="201">
        <v>27</v>
      </c>
      <c r="D212" s="198" t="s">
        <v>35</v>
      </c>
      <c r="E212" s="198">
        <v>311.73</v>
      </c>
      <c r="F212" s="208">
        <v>113</v>
      </c>
      <c r="G212" s="198">
        <f t="shared" si="19"/>
        <v>424.73</v>
      </c>
      <c r="H212" s="197">
        <f t="shared" si="18"/>
        <v>342.90300000000002</v>
      </c>
      <c r="I212" s="145">
        <f>I211</f>
        <v>13300</v>
      </c>
      <c r="J212" s="146">
        <f t="shared" si="20"/>
        <v>5648909</v>
      </c>
      <c r="K212" s="147">
        <f t="shared" si="21"/>
        <v>5931354</v>
      </c>
      <c r="L212" s="156">
        <f t="shared" si="22"/>
        <v>12500</v>
      </c>
      <c r="M212" s="148">
        <f t="shared" si="23"/>
        <v>891547.8</v>
      </c>
    </row>
    <row r="213" spans="1:13" x14ac:dyDescent="0.25">
      <c r="A213" s="195">
        <v>212</v>
      </c>
      <c r="B213" s="201">
        <v>2801</v>
      </c>
      <c r="C213" s="201">
        <v>28</v>
      </c>
      <c r="D213" s="198" t="s">
        <v>14</v>
      </c>
      <c r="E213" s="198">
        <v>486.96</v>
      </c>
      <c r="F213" s="207">
        <v>161</v>
      </c>
      <c r="G213" s="198">
        <f t="shared" si="19"/>
        <v>647.96</v>
      </c>
      <c r="H213" s="197">
        <f t="shared" si="18"/>
        <v>535.65600000000006</v>
      </c>
      <c r="I213" s="145">
        <f>I212</f>
        <v>13300</v>
      </c>
      <c r="J213" s="146">
        <f t="shared" si="20"/>
        <v>8617868</v>
      </c>
      <c r="K213" s="147">
        <f t="shared" si="21"/>
        <v>9048761</v>
      </c>
      <c r="L213" s="156">
        <f t="shared" si="22"/>
        <v>19000</v>
      </c>
      <c r="M213" s="148">
        <f t="shared" si="23"/>
        <v>1392705.6</v>
      </c>
    </row>
    <row r="214" spans="1:13" x14ac:dyDescent="0.25">
      <c r="A214" s="195">
        <v>213</v>
      </c>
      <c r="B214" s="201">
        <v>2802</v>
      </c>
      <c r="C214" s="201">
        <v>28</v>
      </c>
      <c r="D214" s="198" t="s">
        <v>14</v>
      </c>
      <c r="E214" s="198">
        <v>486.96</v>
      </c>
      <c r="F214" s="208">
        <v>161</v>
      </c>
      <c r="G214" s="198">
        <f t="shared" si="19"/>
        <v>647.96</v>
      </c>
      <c r="H214" s="197">
        <f t="shared" si="18"/>
        <v>535.65600000000006</v>
      </c>
      <c r="I214" s="145">
        <f>I213</f>
        <v>13300</v>
      </c>
      <c r="J214" s="146">
        <f t="shared" si="20"/>
        <v>8617868</v>
      </c>
      <c r="K214" s="147">
        <f t="shared" si="21"/>
        <v>9048761</v>
      </c>
      <c r="L214" s="156">
        <f t="shared" si="22"/>
        <v>19000</v>
      </c>
      <c r="M214" s="148">
        <f t="shared" si="23"/>
        <v>1392705.6</v>
      </c>
    </row>
    <row r="215" spans="1:13" x14ac:dyDescent="0.25">
      <c r="A215" s="195">
        <v>214</v>
      </c>
      <c r="B215" s="201">
        <v>2803</v>
      </c>
      <c r="C215" s="201">
        <v>28</v>
      </c>
      <c r="D215" s="198" t="s">
        <v>12</v>
      </c>
      <c r="E215" s="198">
        <v>537.12</v>
      </c>
      <c r="F215" s="208">
        <v>177</v>
      </c>
      <c r="G215" s="198">
        <f t="shared" si="19"/>
        <v>714.12</v>
      </c>
      <c r="H215" s="197">
        <f t="shared" si="18"/>
        <v>590.83200000000011</v>
      </c>
      <c r="I215" s="145">
        <f>I214</f>
        <v>13300</v>
      </c>
      <c r="J215" s="146">
        <f t="shared" si="20"/>
        <v>9497796</v>
      </c>
      <c r="K215" s="147">
        <f t="shared" si="21"/>
        <v>9972686</v>
      </c>
      <c r="L215" s="156">
        <f t="shared" si="22"/>
        <v>21000</v>
      </c>
      <c r="M215" s="148">
        <f t="shared" si="23"/>
        <v>1536163.2000000002</v>
      </c>
    </row>
    <row r="216" spans="1:13" x14ac:dyDescent="0.25">
      <c r="A216" s="195">
        <v>215</v>
      </c>
      <c r="B216" s="201">
        <v>2804</v>
      </c>
      <c r="C216" s="201">
        <v>28</v>
      </c>
      <c r="D216" s="198" t="s">
        <v>14</v>
      </c>
      <c r="E216" s="198">
        <v>474.05</v>
      </c>
      <c r="F216" s="208">
        <v>162</v>
      </c>
      <c r="G216" s="198">
        <f t="shared" si="19"/>
        <v>636.04999999999995</v>
      </c>
      <c r="H216" s="197">
        <f t="shared" si="18"/>
        <v>521.45500000000004</v>
      </c>
      <c r="I216" s="145">
        <f>I215</f>
        <v>13300</v>
      </c>
      <c r="J216" s="146">
        <f t="shared" si="20"/>
        <v>8459465</v>
      </c>
      <c r="K216" s="147">
        <f t="shared" si="21"/>
        <v>8882438</v>
      </c>
      <c r="L216" s="156">
        <f t="shared" si="22"/>
        <v>18500</v>
      </c>
      <c r="M216" s="148">
        <f t="shared" si="23"/>
        <v>1355783</v>
      </c>
    </row>
    <row r="217" spans="1:13" x14ac:dyDescent="0.25">
      <c r="A217" s="195">
        <v>216</v>
      </c>
      <c r="B217" s="201">
        <v>2805</v>
      </c>
      <c r="C217" s="201">
        <v>28</v>
      </c>
      <c r="D217" s="198" t="s">
        <v>35</v>
      </c>
      <c r="E217" s="198">
        <v>311.73</v>
      </c>
      <c r="F217" s="208">
        <v>113</v>
      </c>
      <c r="G217" s="198">
        <f t="shared" si="19"/>
        <v>424.73</v>
      </c>
      <c r="H217" s="197">
        <f t="shared" si="18"/>
        <v>342.90300000000002</v>
      </c>
      <c r="I217" s="145">
        <f>I216</f>
        <v>13300</v>
      </c>
      <c r="J217" s="146">
        <f t="shared" si="20"/>
        <v>5648909</v>
      </c>
      <c r="K217" s="147">
        <f t="shared" si="21"/>
        <v>5931354</v>
      </c>
      <c r="L217" s="156">
        <f t="shared" si="22"/>
        <v>12500</v>
      </c>
      <c r="M217" s="148">
        <f t="shared" si="23"/>
        <v>891547.8</v>
      </c>
    </row>
    <row r="218" spans="1:13" x14ac:dyDescent="0.25">
      <c r="A218" s="195">
        <v>217</v>
      </c>
      <c r="B218" s="201">
        <v>2806</v>
      </c>
      <c r="C218" s="201">
        <v>28</v>
      </c>
      <c r="D218" s="198" t="s">
        <v>35</v>
      </c>
      <c r="E218" s="198">
        <v>336.48</v>
      </c>
      <c r="F218" s="208">
        <v>115</v>
      </c>
      <c r="G218" s="198">
        <f t="shared" si="19"/>
        <v>451.48</v>
      </c>
      <c r="H218" s="197">
        <f t="shared" si="18"/>
        <v>370.12800000000004</v>
      </c>
      <c r="I218" s="145">
        <f>I217</f>
        <v>13300</v>
      </c>
      <c r="J218" s="146">
        <f t="shared" si="20"/>
        <v>6004684</v>
      </c>
      <c r="K218" s="147">
        <f t="shared" si="21"/>
        <v>6304918</v>
      </c>
      <c r="L218" s="156">
        <f t="shared" si="22"/>
        <v>13000</v>
      </c>
      <c r="M218" s="148">
        <f t="shared" si="23"/>
        <v>962332.80000000016</v>
      </c>
    </row>
    <row r="219" spans="1:13" x14ac:dyDescent="0.25">
      <c r="A219" s="195">
        <v>218</v>
      </c>
      <c r="B219" s="201">
        <v>2807</v>
      </c>
      <c r="C219" s="201">
        <v>28</v>
      </c>
      <c r="D219" s="198" t="s">
        <v>35</v>
      </c>
      <c r="E219" s="198">
        <v>336.48</v>
      </c>
      <c r="F219" s="208">
        <v>115</v>
      </c>
      <c r="G219" s="198">
        <f t="shared" si="19"/>
        <v>451.48</v>
      </c>
      <c r="H219" s="197">
        <f t="shared" si="18"/>
        <v>370.12800000000004</v>
      </c>
      <c r="I219" s="145">
        <f>I218</f>
        <v>13300</v>
      </c>
      <c r="J219" s="146">
        <f t="shared" si="20"/>
        <v>6004684</v>
      </c>
      <c r="K219" s="147">
        <f t="shared" si="21"/>
        <v>6304918</v>
      </c>
      <c r="L219" s="156">
        <f t="shared" si="22"/>
        <v>13000</v>
      </c>
      <c r="M219" s="148">
        <f t="shared" si="23"/>
        <v>962332.80000000016</v>
      </c>
    </row>
    <row r="220" spans="1:13" x14ac:dyDescent="0.25">
      <c r="A220" s="195">
        <v>219</v>
      </c>
      <c r="B220" s="201">
        <v>2808</v>
      </c>
      <c r="C220" s="201">
        <v>28</v>
      </c>
      <c r="D220" s="198" t="s">
        <v>35</v>
      </c>
      <c r="E220" s="198">
        <v>311.73</v>
      </c>
      <c r="F220" s="208">
        <v>113</v>
      </c>
      <c r="G220" s="198">
        <f t="shared" si="19"/>
        <v>424.73</v>
      </c>
      <c r="H220" s="197">
        <f t="shared" si="18"/>
        <v>342.90300000000002</v>
      </c>
      <c r="I220" s="145">
        <f>I219</f>
        <v>13300</v>
      </c>
      <c r="J220" s="146">
        <f t="shared" si="20"/>
        <v>5648909</v>
      </c>
      <c r="K220" s="147">
        <f t="shared" si="21"/>
        <v>5931354</v>
      </c>
      <c r="L220" s="156">
        <f t="shared" si="22"/>
        <v>12500</v>
      </c>
      <c r="M220" s="148">
        <f t="shared" si="23"/>
        <v>891547.8</v>
      </c>
    </row>
    <row r="221" spans="1:13" x14ac:dyDescent="0.25">
      <c r="A221" s="195">
        <v>220</v>
      </c>
      <c r="B221" s="201">
        <v>2901</v>
      </c>
      <c r="C221" s="201">
        <v>29</v>
      </c>
      <c r="D221" s="198" t="s">
        <v>14</v>
      </c>
      <c r="E221" s="198">
        <v>486.96</v>
      </c>
      <c r="F221" s="207">
        <v>161</v>
      </c>
      <c r="G221" s="198">
        <f t="shared" si="19"/>
        <v>647.96</v>
      </c>
      <c r="H221" s="197">
        <f t="shared" si="18"/>
        <v>535.65600000000006</v>
      </c>
      <c r="I221" s="145">
        <f>I220</f>
        <v>13300</v>
      </c>
      <c r="J221" s="146">
        <f t="shared" si="20"/>
        <v>8617868</v>
      </c>
      <c r="K221" s="147">
        <f t="shared" si="21"/>
        <v>9048761</v>
      </c>
      <c r="L221" s="156">
        <f t="shared" si="22"/>
        <v>19000</v>
      </c>
      <c r="M221" s="148">
        <f t="shared" si="23"/>
        <v>1392705.6</v>
      </c>
    </row>
    <row r="222" spans="1:13" x14ac:dyDescent="0.25">
      <c r="A222" s="195">
        <v>221</v>
      </c>
      <c r="B222" s="201">
        <v>2902</v>
      </c>
      <c r="C222" s="201">
        <v>29</v>
      </c>
      <c r="D222" s="198" t="s">
        <v>14</v>
      </c>
      <c r="E222" s="198">
        <v>486.96</v>
      </c>
      <c r="F222" s="208">
        <v>161</v>
      </c>
      <c r="G222" s="198">
        <f t="shared" si="19"/>
        <v>647.96</v>
      </c>
      <c r="H222" s="197">
        <f t="shared" si="18"/>
        <v>535.65600000000006</v>
      </c>
      <c r="I222" s="145">
        <f>I221</f>
        <v>13300</v>
      </c>
      <c r="J222" s="146">
        <f t="shared" si="20"/>
        <v>8617868</v>
      </c>
      <c r="K222" s="147">
        <f t="shared" si="21"/>
        <v>9048761</v>
      </c>
      <c r="L222" s="156">
        <f t="shared" si="22"/>
        <v>19000</v>
      </c>
      <c r="M222" s="148">
        <f t="shared" si="23"/>
        <v>1392705.6</v>
      </c>
    </row>
    <row r="223" spans="1:13" x14ac:dyDescent="0.25">
      <c r="A223" s="195">
        <v>222</v>
      </c>
      <c r="B223" s="201">
        <v>2903</v>
      </c>
      <c r="C223" s="201">
        <v>29</v>
      </c>
      <c r="D223" s="198" t="s">
        <v>12</v>
      </c>
      <c r="E223" s="198">
        <v>537.12</v>
      </c>
      <c r="F223" s="208">
        <v>177</v>
      </c>
      <c r="G223" s="198">
        <f t="shared" si="19"/>
        <v>714.12</v>
      </c>
      <c r="H223" s="197">
        <f t="shared" si="18"/>
        <v>590.83200000000011</v>
      </c>
      <c r="I223" s="145">
        <f>I222</f>
        <v>13300</v>
      </c>
      <c r="J223" s="146">
        <f t="shared" si="20"/>
        <v>9497796</v>
      </c>
      <c r="K223" s="147">
        <f t="shared" si="21"/>
        <v>9972686</v>
      </c>
      <c r="L223" s="156">
        <f t="shared" si="22"/>
        <v>21000</v>
      </c>
      <c r="M223" s="148">
        <f t="shared" si="23"/>
        <v>1536163.2000000002</v>
      </c>
    </row>
    <row r="224" spans="1:13" x14ac:dyDescent="0.25">
      <c r="A224" s="195">
        <v>223</v>
      </c>
      <c r="B224" s="201">
        <v>2904</v>
      </c>
      <c r="C224" s="201">
        <v>29</v>
      </c>
      <c r="D224" s="198" t="s">
        <v>14</v>
      </c>
      <c r="E224" s="198">
        <v>474.05</v>
      </c>
      <c r="F224" s="208">
        <v>162</v>
      </c>
      <c r="G224" s="198">
        <f t="shared" si="19"/>
        <v>636.04999999999995</v>
      </c>
      <c r="H224" s="197">
        <f t="shared" si="18"/>
        <v>521.45500000000004</v>
      </c>
      <c r="I224" s="145">
        <f>I223</f>
        <v>13300</v>
      </c>
      <c r="J224" s="146">
        <f t="shared" si="20"/>
        <v>8459465</v>
      </c>
      <c r="K224" s="147">
        <f t="shared" si="21"/>
        <v>8882438</v>
      </c>
      <c r="L224" s="156">
        <f t="shared" si="22"/>
        <v>18500</v>
      </c>
      <c r="M224" s="148">
        <f t="shared" si="23"/>
        <v>1355783</v>
      </c>
    </row>
    <row r="225" spans="1:13" x14ac:dyDescent="0.25">
      <c r="A225" s="195">
        <v>224</v>
      </c>
      <c r="B225" s="201">
        <v>2905</v>
      </c>
      <c r="C225" s="201">
        <v>29</v>
      </c>
      <c r="D225" s="198" t="s">
        <v>35</v>
      </c>
      <c r="E225" s="198">
        <v>311.73</v>
      </c>
      <c r="F225" s="208">
        <v>113</v>
      </c>
      <c r="G225" s="198">
        <f t="shared" si="19"/>
        <v>424.73</v>
      </c>
      <c r="H225" s="197">
        <f t="shared" si="18"/>
        <v>342.90300000000002</v>
      </c>
      <c r="I225" s="145">
        <f>I224</f>
        <v>13300</v>
      </c>
      <c r="J225" s="146">
        <f t="shared" si="20"/>
        <v>5648909</v>
      </c>
      <c r="K225" s="147">
        <f t="shared" si="21"/>
        <v>5931354</v>
      </c>
      <c r="L225" s="156">
        <f t="shared" si="22"/>
        <v>12500</v>
      </c>
      <c r="M225" s="148">
        <f t="shared" si="23"/>
        <v>891547.8</v>
      </c>
    </row>
    <row r="226" spans="1:13" x14ac:dyDescent="0.25">
      <c r="A226" s="195">
        <v>225</v>
      </c>
      <c r="B226" s="201">
        <v>2906</v>
      </c>
      <c r="C226" s="201">
        <v>29</v>
      </c>
      <c r="D226" s="198" t="s">
        <v>35</v>
      </c>
      <c r="E226" s="198">
        <v>336.48</v>
      </c>
      <c r="F226" s="208">
        <v>115</v>
      </c>
      <c r="G226" s="198">
        <f t="shared" si="19"/>
        <v>451.48</v>
      </c>
      <c r="H226" s="197">
        <f t="shared" si="18"/>
        <v>370.12800000000004</v>
      </c>
      <c r="I226" s="145">
        <f>I225</f>
        <v>13300</v>
      </c>
      <c r="J226" s="146">
        <f t="shared" si="20"/>
        <v>6004684</v>
      </c>
      <c r="K226" s="147">
        <f t="shared" si="21"/>
        <v>6304918</v>
      </c>
      <c r="L226" s="156">
        <f t="shared" si="22"/>
        <v>13000</v>
      </c>
      <c r="M226" s="148">
        <f t="shared" si="23"/>
        <v>962332.80000000016</v>
      </c>
    </row>
    <row r="227" spans="1:13" x14ac:dyDescent="0.25">
      <c r="A227" s="195">
        <v>226</v>
      </c>
      <c r="B227" s="201">
        <v>2907</v>
      </c>
      <c r="C227" s="201">
        <v>29</v>
      </c>
      <c r="D227" s="198" t="s">
        <v>35</v>
      </c>
      <c r="E227" s="198">
        <v>336.48</v>
      </c>
      <c r="F227" s="208">
        <v>115</v>
      </c>
      <c r="G227" s="198">
        <f t="shared" si="19"/>
        <v>451.48</v>
      </c>
      <c r="H227" s="197">
        <f t="shared" si="18"/>
        <v>370.12800000000004</v>
      </c>
      <c r="I227" s="145">
        <f>I226</f>
        <v>13300</v>
      </c>
      <c r="J227" s="146">
        <f t="shared" si="20"/>
        <v>6004684</v>
      </c>
      <c r="K227" s="147">
        <f t="shared" si="21"/>
        <v>6304918</v>
      </c>
      <c r="L227" s="156">
        <f t="shared" si="22"/>
        <v>13000</v>
      </c>
      <c r="M227" s="148">
        <f t="shared" si="23"/>
        <v>962332.80000000016</v>
      </c>
    </row>
    <row r="228" spans="1:13" x14ac:dyDescent="0.25">
      <c r="A228" s="195">
        <v>227</v>
      </c>
      <c r="B228" s="201">
        <v>2908</v>
      </c>
      <c r="C228" s="201">
        <v>29</v>
      </c>
      <c r="D228" s="198" t="s">
        <v>35</v>
      </c>
      <c r="E228" s="198">
        <v>311.73</v>
      </c>
      <c r="F228" s="208">
        <v>113</v>
      </c>
      <c r="G228" s="198">
        <f t="shared" si="19"/>
        <v>424.73</v>
      </c>
      <c r="H228" s="197">
        <f t="shared" si="18"/>
        <v>342.90300000000002</v>
      </c>
      <c r="I228" s="145">
        <f>I227</f>
        <v>13300</v>
      </c>
      <c r="J228" s="146">
        <f t="shared" si="20"/>
        <v>5648909</v>
      </c>
      <c r="K228" s="147">
        <f t="shared" si="21"/>
        <v>5931354</v>
      </c>
      <c r="L228" s="156">
        <f t="shared" si="22"/>
        <v>12500</v>
      </c>
      <c r="M228" s="148">
        <f t="shared" si="23"/>
        <v>891547.8</v>
      </c>
    </row>
    <row r="229" spans="1:13" s="76" customFormat="1" ht="16.5" x14ac:dyDescent="0.25">
      <c r="A229" s="203" t="s">
        <v>3</v>
      </c>
      <c r="B229" s="204"/>
      <c r="C229" s="204"/>
      <c r="D229" s="205"/>
      <c r="E229" s="206">
        <f t="shared" ref="E229:H229" si="24">SUM(E2:E228)</f>
        <v>93605.140000000072</v>
      </c>
      <c r="F229" s="206">
        <f t="shared" si="24"/>
        <v>31834</v>
      </c>
      <c r="G229" s="206">
        <f t="shared" si="24"/>
        <v>125439.14000000003</v>
      </c>
      <c r="H229" s="206">
        <f t="shared" si="24"/>
        <v>102965.65400000007</v>
      </c>
      <c r="I229" s="109"/>
      <c r="J229" s="113">
        <f t="shared" ref="J229:M229" si="25">SUM(J2:J228)</f>
        <v>1603418737</v>
      </c>
      <c r="K229" s="157">
        <f t="shared" si="25"/>
        <v>1683589664</v>
      </c>
      <c r="L229" s="157"/>
      <c r="M229" s="113">
        <f t="shared" si="25"/>
        <v>267710700.40000021</v>
      </c>
    </row>
  </sheetData>
  <mergeCells count="1">
    <mergeCell ref="A229:D22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A468E-DDB4-4CBF-8547-DD23B0F678DC}">
  <dimension ref="A1:W147"/>
  <sheetViews>
    <sheetView topLeftCell="A122" zoomScale="130" zoomScaleNormal="130" workbookViewId="0">
      <selection sqref="A1:M147"/>
    </sheetView>
  </sheetViews>
  <sheetFormatPr defaultRowHeight="15" x14ac:dyDescent="0.25"/>
  <cols>
    <col min="1" max="1" width="4" style="106" customWidth="1"/>
    <col min="2" max="3" width="5.140625" style="105" customWidth="1"/>
    <col min="4" max="4" width="6.42578125" style="106" customWidth="1"/>
    <col min="5" max="6" width="8.42578125" style="111" customWidth="1"/>
    <col min="7" max="7" width="5.85546875" style="111" customWidth="1"/>
    <col min="8" max="8" width="7" style="112" customWidth="1"/>
    <col min="9" max="9" width="7.140625" style="27" customWidth="1"/>
    <col min="10" max="10" width="13.28515625" style="27" customWidth="1"/>
    <col min="11" max="11" width="12.42578125" style="27" customWidth="1"/>
    <col min="12" max="12" width="10.85546875" style="45" bestFit="1" customWidth="1"/>
    <col min="13" max="13" width="10.7109375" style="27" customWidth="1"/>
    <col min="15" max="15" width="11.7109375" customWidth="1"/>
    <col min="16" max="16" width="11.28515625" customWidth="1"/>
    <col min="17" max="17" width="9.5703125" customWidth="1"/>
    <col min="18" max="18" width="9.28515625" style="1" customWidth="1"/>
    <col min="21" max="22" width="14.85546875" customWidth="1"/>
    <col min="28" max="28" width="16.140625" customWidth="1"/>
  </cols>
  <sheetData>
    <row r="1" spans="1:23" ht="62.25" customHeight="1" thickBot="1" x14ac:dyDescent="0.3">
      <c r="A1" s="24" t="s">
        <v>1</v>
      </c>
      <c r="B1" s="24" t="s">
        <v>0</v>
      </c>
      <c r="C1" s="25" t="s">
        <v>2</v>
      </c>
      <c r="D1" s="25" t="s">
        <v>63</v>
      </c>
      <c r="E1" s="25" t="s">
        <v>60</v>
      </c>
      <c r="F1" s="25" t="s">
        <v>61</v>
      </c>
      <c r="G1" s="25" t="s">
        <v>62</v>
      </c>
      <c r="H1" s="25" t="s">
        <v>11</v>
      </c>
      <c r="I1" s="140" t="s">
        <v>64</v>
      </c>
      <c r="J1" s="141" t="s">
        <v>65</v>
      </c>
      <c r="K1" s="142" t="s">
        <v>66</v>
      </c>
      <c r="L1" s="143" t="s">
        <v>67</v>
      </c>
      <c r="M1" s="144" t="s">
        <v>68</v>
      </c>
      <c r="N1" s="5"/>
    </row>
    <row r="2" spans="1:23" ht="17.25" thickBot="1" x14ac:dyDescent="0.35">
      <c r="A2" s="195">
        <v>1</v>
      </c>
      <c r="B2" s="196">
        <v>101</v>
      </c>
      <c r="C2" s="197">
        <v>1</v>
      </c>
      <c r="D2" s="201" t="s">
        <v>14</v>
      </c>
      <c r="E2" s="196">
        <v>486.96</v>
      </c>
      <c r="F2" s="199">
        <v>161</v>
      </c>
      <c r="G2" s="196">
        <f>E2+F2</f>
        <v>647.96</v>
      </c>
      <c r="H2" s="197">
        <f>G2*1.1</f>
        <v>712.75600000000009</v>
      </c>
      <c r="I2" s="145">
        <v>12300</v>
      </c>
      <c r="J2" s="146">
        <f>G2*I2</f>
        <v>7969908</v>
      </c>
      <c r="K2" s="147">
        <f>ROUND(J2*1.05,0)</f>
        <v>8368403</v>
      </c>
      <c r="L2" s="156">
        <f>MROUND((K2*0.025/12),500)</f>
        <v>17500</v>
      </c>
      <c r="M2" s="148">
        <f>H2*2600</f>
        <v>1853165.6000000003</v>
      </c>
      <c r="N2" s="4"/>
      <c r="O2" s="18"/>
      <c r="R2" s="9"/>
      <c r="S2" s="3"/>
      <c r="T2" s="3"/>
      <c r="U2" s="6"/>
      <c r="W2" s="11"/>
    </row>
    <row r="3" spans="1:23" ht="17.25" thickBot="1" x14ac:dyDescent="0.35">
      <c r="A3" s="195">
        <v>2</v>
      </c>
      <c r="B3" s="196">
        <v>102</v>
      </c>
      <c r="C3" s="197">
        <v>1</v>
      </c>
      <c r="D3" s="201" t="s">
        <v>14</v>
      </c>
      <c r="E3" s="196">
        <v>486.96</v>
      </c>
      <c r="F3" s="200">
        <v>162</v>
      </c>
      <c r="G3" s="196">
        <f t="shared" ref="G3:G66" si="0">E3+F3</f>
        <v>648.96</v>
      </c>
      <c r="H3" s="197">
        <f t="shared" ref="H3:H66" si="1">G3*1.1</f>
        <v>713.85600000000011</v>
      </c>
      <c r="I3" s="145">
        <f>I2</f>
        <v>12300</v>
      </c>
      <c r="J3" s="146">
        <f t="shared" ref="J3:J66" si="2">G3*I3</f>
        <v>7982208</v>
      </c>
      <c r="K3" s="147">
        <f t="shared" ref="K3:K66" si="3">ROUND(J3*1.05,0)</f>
        <v>8381318</v>
      </c>
      <c r="L3" s="156">
        <f t="shared" ref="L3:L66" si="4">MROUND((K3*0.025/12),500)</f>
        <v>17500</v>
      </c>
      <c r="M3" s="148">
        <f t="shared" ref="M3:M66" si="5">H3*2600</f>
        <v>1856025.6000000003</v>
      </c>
      <c r="N3" s="4"/>
      <c r="P3" s="14"/>
      <c r="R3" s="9"/>
      <c r="S3" s="3"/>
      <c r="T3" s="10"/>
      <c r="U3" s="12"/>
      <c r="W3" s="11"/>
    </row>
    <row r="4" spans="1:23" ht="16.5" x14ac:dyDescent="0.3">
      <c r="A4" s="195">
        <v>3</v>
      </c>
      <c r="B4" s="196">
        <v>103</v>
      </c>
      <c r="C4" s="197">
        <v>1</v>
      </c>
      <c r="D4" s="201" t="s">
        <v>14</v>
      </c>
      <c r="E4" s="196">
        <v>419.37</v>
      </c>
      <c r="F4" s="200">
        <v>143</v>
      </c>
      <c r="G4" s="196">
        <f t="shared" si="0"/>
        <v>562.37</v>
      </c>
      <c r="H4" s="197">
        <f t="shared" si="1"/>
        <v>618.60700000000008</v>
      </c>
      <c r="I4" s="145">
        <f>I3</f>
        <v>12300</v>
      </c>
      <c r="J4" s="146">
        <f t="shared" si="2"/>
        <v>6917151</v>
      </c>
      <c r="K4" s="147">
        <f t="shared" si="3"/>
        <v>7263009</v>
      </c>
      <c r="L4" s="156">
        <f t="shared" si="4"/>
        <v>15000</v>
      </c>
      <c r="M4" s="148">
        <f t="shared" si="5"/>
        <v>1608378.2000000002</v>
      </c>
      <c r="N4" s="4"/>
      <c r="P4" s="14"/>
      <c r="R4" s="9"/>
      <c r="S4" s="3"/>
      <c r="T4" s="10"/>
      <c r="U4" s="12"/>
      <c r="W4" s="46"/>
    </row>
    <row r="5" spans="1:23" s="41" customFormat="1" ht="16.5" x14ac:dyDescent="0.3">
      <c r="A5" s="195">
        <v>4</v>
      </c>
      <c r="B5" s="196">
        <v>104</v>
      </c>
      <c r="C5" s="197">
        <v>1</v>
      </c>
      <c r="D5" s="201" t="s">
        <v>14</v>
      </c>
      <c r="E5" s="196">
        <v>486.96</v>
      </c>
      <c r="F5" s="200">
        <v>162</v>
      </c>
      <c r="G5" s="196">
        <f t="shared" si="0"/>
        <v>648.96</v>
      </c>
      <c r="H5" s="197">
        <f t="shared" si="1"/>
        <v>713.85600000000011</v>
      </c>
      <c r="I5" s="145">
        <f>I4</f>
        <v>12300</v>
      </c>
      <c r="J5" s="146">
        <f t="shared" si="2"/>
        <v>7982208</v>
      </c>
      <c r="K5" s="147">
        <f t="shared" si="3"/>
        <v>8381318</v>
      </c>
      <c r="L5" s="156">
        <f t="shared" si="4"/>
        <v>17500</v>
      </c>
      <c r="M5" s="148">
        <f t="shared" si="5"/>
        <v>1856025.6000000003</v>
      </c>
      <c r="N5" s="42"/>
      <c r="O5" s="43"/>
      <c r="P5" s="44"/>
      <c r="R5" s="10"/>
      <c r="S5" s="10"/>
    </row>
    <row r="6" spans="1:23" s="41" customFormat="1" ht="16.5" x14ac:dyDescent="0.3">
      <c r="A6" s="195">
        <v>5</v>
      </c>
      <c r="B6" s="196">
        <v>105</v>
      </c>
      <c r="C6" s="197">
        <v>1</v>
      </c>
      <c r="D6" s="201" t="s">
        <v>14</v>
      </c>
      <c r="E6" s="196">
        <v>486.96</v>
      </c>
      <c r="F6" s="200">
        <v>161</v>
      </c>
      <c r="G6" s="196">
        <f t="shared" si="0"/>
        <v>647.96</v>
      </c>
      <c r="H6" s="197">
        <f t="shared" si="1"/>
        <v>712.75600000000009</v>
      </c>
      <c r="I6" s="145">
        <f>I5</f>
        <v>12300</v>
      </c>
      <c r="J6" s="146">
        <f t="shared" si="2"/>
        <v>7969908</v>
      </c>
      <c r="K6" s="147">
        <f t="shared" si="3"/>
        <v>8368403</v>
      </c>
      <c r="L6" s="156">
        <f t="shared" si="4"/>
        <v>17500</v>
      </c>
      <c r="M6" s="148">
        <f t="shared" si="5"/>
        <v>1853165.6000000003</v>
      </c>
      <c r="N6" s="42"/>
      <c r="O6" s="43"/>
      <c r="P6" s="44"/>
      <c r="R6" s="10"/>
      <c r="S6" s="10"/>
    </row>
    <row r="7" spans="1:23" ht="16.5" x14ac:dyDescent="0.3">
      <c r="A7" s="195">
        <v>6</v>
      </c>
      <c r="B7" s="196">
        <v>201</v>
      </c>
      <c r="C7" s="197">
        <v>2</v>
      </c>
      <c r="D7" s="201" t="s">
        <v>14</v>
      </c>
      <c r="E7" s="196">
        <v>486.96</v>
      </c>
      <c r="F7" s="199">
        <v>161</v>
      </c>
      <c r="G7" s="196">
        <f t="shared" si="0"/>
        <v>647.96</v>
      </c>
      <c r="H7" s="197">
        <f t="shared" si="1"/>
        <v>712.75600000000009</v>
      </c>
      <c r="I7" s="145">
        <f>I6</f>
        <v>12300</v>
      </c>
      <c r="J7" s="146">
        <f t="shared" si="2"/>
        <v>7969908</v>
      </c>
      <c r="K7" s="147">
        <f t="shared" si="3"/>
        <v>8368403</v>
      </c>
      <c r="L7" s="156">
        <f t="shared" si="4"/>
        <v>17500</v>
      </c>
      <c r="M7" s="148">
        <f t="shared" si="5"/>
        <v>1853165.6000000003</v>
      </c>
      <c r="N7" s="4"/>
      <c r="O7" s="13"/>
      <c r="P7" s="14"/>
      <c r="R7" s="3"/>
      <c r="S7" s="3"/>
    </row>
    <row r="8" spans="1:23" ht="16.5" x14ac:dyDescent="0.3">
      <c r="A8" s="195">
        <v>7</v>
      </c>
      <c r="B8" s="196">
        <v>202</v>
      </c>
      <c r="C8" s="197">
        <v>2</v>
      </c>
      <c r="D8" s="201" t="s">
        <v>14</v>
      </c>
      <c r="E8" s="196">
        <v>486.96</v>
      </c>
      <c r="F8" s="200">
        <v>161</v>
      </c>
      <c r="G8" s="196">
        <f t="shared" si="0"/>
        <v>647.96</v>
      </c>
      <c r="H8" s="197">
        <f t="shared" si="1"/>
        <v>712.75600000000009</v>
      </c>
      <c r="I8" s="145">
        <f>I7</f>
        <v>12300</v>
      </c>
      <c r="J8" s="146">
        <f t="shared" si="2"/>
        <v>7969908</v>
      </c>
      <c r="K8" s="147">
        <f t="shared" si="3"/>
        <v>8368403</v>
      </c>
      <c r="L8" s="156">
        <f t="shared" si="4"/>
        <v>17500</v>
      </c>
      <c r="M8" s="148">
        <f t="shared" si="5"/>
        <v>1853165.6000000003</v>
      </c>
      <c r="N8" s="4"/>
      <c r="O8" s="13"/>
      <c r="P8" s="14"/>
      <c r="R8" s="3"/>
      <c r="S8" s="3"/>
    </row>
    <row r="9" spans="1:23" ht="16.5" x14ac:dyDescent="0.3">
      <c r="A9" s="195">
        <v>8</v>
      </c>
      <c r="B9" s="196">
        <v>203</v>
      </c>
      <c r="C9" s="197">
        <v>2</v>
      </c>
      <c r="D9" s="201" t="s">
        <v>14</v>
      </c>
      <c r="E9" s="196">
        <v>419.37</v>
      </c>
      <c r="F9" s="200">
        <v>142</v>
      </c>
      <c r="G9" s="196">
        <f t="shared" si="0"/>
        <v>561.37</v>
      </c>
      <c r="H9" s="197">
        <f t="shared" si="1"/>
        <v>617.50700000000006</v>
      </c>
      <c r="I9" s="145">
        <f>I8</f>
        <v>12300</v>
      </c>
      <c r="J9" s="146">
        <f t="shared" si="2"/>
        <v>6904851</v>
      </c>
      <c r="K9" s="147">
        <f t="shared" si="3"/>
        <v>7250094</v>
      </c>
      <c r="L9" s="156">
        <f t="shared" si="4"/>
        <v>15000</v>
      </c>
      <c r="M9" s="148">
        <f t="shared" si="5"/>
        <v>1605518.2000000002</v>
      </c>
      <c r="N9" s="4"/>
      <c r="O9" s="13"/>
      <c r="P9" s="14"/>
      <c r="R9" s="3"/>
      <c r="S9" s="3"/>
    </row>
    <row r="10" spans="1:23" ht="16.5" x14ac:dyDescent="0.3">
      <c r="A10" s="195">
        <v>9</v>
      </c>
      <c r="B10" s="196">
        <v>204</v>
      </c>
      <c r="C10" s="197">
        <v>2</v>
      </c>
      <c r="D10" s="201" t="s">
        <v>14</v>
      </c>
      <c r="E10" s="196">
        <v>486.96</v>
      </c>
      <c r="F10" s="200">
        <v>161</v>
      </c>
      <c r="G10" s="196">
        <f t="shared" si="0"/>
        <v>647.96</v>
      </c>
      <c r="H10" s="197">
        <f t="shared" si="1"/>
        <v>712.75600000000009</v>
      </c>
      <c r="I10" s="145">
        <f>I9</f>
        <v>12300</v>
      </c>
      <c r="J10" s="146">
        <f t="shared" si="2"/>
        <v>7969908</v>
      </c>
      <c r="K10" s="147">
        <f t="shared" si="3"/>
        <v>8368403</v>
      </c>
      <c r="L10" s="156">
        <f t="shared" si="4"/>
        <v>17500</v>
      </c>
      <c r="M10" s="148">
        <f t="shared" si="5"/>
        <v>1853165.6000000003</v>
      </c>
      <c r="N10" s="4"/>
      <c r="O10" s="13"/>
      <c r="P10" s="14"/>
      <c r="R10" s="3"/>
      <c r="S10" s="3"/>
    </row>
    <row r="11" spans="1:23" ht="16.5" x14ac:dyDescent="0.3">
      <c r="A11" s="195">
        <v>10</v>
      </c>
      <c r="B11" s="196">
        <v>205</v>
      </c>
      <c r="C11" s="197">
        <v>2</v>
      </c>
      <c r="D11" s="201" t="s">
        <v>14</v>
      </c>
      <c r="E11" s="196">
        <v>486.96</v>
      </c>
      <c r="F11" s="200">
        <v>161</v>
      </c>
      <c r="G11" s="196">
        <f t="shared" si="0"/>
        <v>647.96</v>
      </c>
      <c r="H11" s="197">
        <f t="shared" si="1"/>
        <v>712.75600000000009</v>
      </c>
      <c r="I11" s="145">
        <f>I10</f>
        <v>12300</v>
      </c>
      <c r="J11" s="146">
        <f t="shared" si="2"/>
        <v>7969908</v>
      </c>
      <c r="K11" s="147">
        <f t="shared" si="3"/>
        <v>8368403</v>
      </c>
      <c r="L11" s="156">
        <f t="shared" si="4"/>
        <v>17500</v>
      </c>
      <c r="M11" s="148">
        <f t="shared" si="5"/>
        <v>1853165.6000000003</v>
      </c>
      <c r="N11" s="4"/>
      <c r="O11" s="13"/>
      <c r="P11" s="14"/>
      <c r="R11" s="3"/>
      <c r="S11" s="3"/>
    </row>
    <row r="12" spans="1:23" ht="16.5" x14ac:dyDescent="0.3">
      <c r="A12" s="195">
        <v>11</v>
      </c>
      <c r="B12" s="196">
        <v>301</v>
      </c>
      <c r="C12" s="197">
        <v>3</v>
      </c>
      <c r="D12" s="201" t="s">
        <v>14</v>
      </c>
      <c r="E12" s="196">
        <v>486.96</v>
      </c>
      <c r="F12" s="199">
        <v>161</v>
      </c>
      <c r="G12" s="196">
        <f t="shared" si="0"/>
        <v>647.96</v>
      </c>
      <c r="H12" s="197">
        <f t="shared" si="1"/>
        <v>712.75600000000009</v>
      </c>
      <c r="I12" s="145">
        <f>I11</f>
        <v>12300</v>
      </c>
      <c r="J12" s="146">
        <f t="shared" si="2"/>
        <v>7969908</v>
      </c>
      <c r="K12" s="147">
        <f t="shared" si="3"/>
        <v>8368403</v>
      </c>
      <c r="L12" s="156">
        <f t="shared" si="4"/>
        <v>17500</v>
      </c>
      <c r="M12" s="148">
        <f t="shared" si="5"/>
        <v>1853165.6000000003</v>
      </c>
      <c r="N12" s="4"/>
      <c r="O12" s="13"/>
      <c r="P12" s="14"/>
      <c r="R12" s="3"/>
      <c r="S12" s="3"/>
    </row>
    <row r="13" spans="1:23" ht="16.5" x14ac:dyDescent="0.3">
      <c r="A13" s="195">
        <v>12</v>
      </c>
      <c r="B13" s="196">
        <v>302</v>
      </c>
      <c r="C13" s="197">
        <v>3</v>
      </c>
      <c r="D13" s="201" t="s">
        <v>14</v>
      </c>
      <c r="E13" s="196">
        <v>486.96</v>
      </c>
      <c r="F13" s="200">
        <v>161</v>
      </c>
      <c r="G13" s="196">
        <f t="shared" si="0"/>
        <v>647.96</v>
      </c>
      <c r="H13" s="197">
        <f t="shared" si="1"/>
        <v>712.75600000000009</v>
      </c>
      <c r="I13" s="145">
        <f>I12</f>
        <v>12300</v>
      </c>
      <c r="J13" s="146">
        <f t="shared" si="2"/>
        <v>7969908</v>
      </c>
      <c r="K13" s="147">
        <f t="shared" si="3"/>
        <v>8368403</v>
      </c>
      <c r="L13" s="156">
        <f t="shared" si="4"/>
        <v>17500</v>
      </c>
      <c r="M13" s="148">
        <f t="shared" si="5"/>
        <v>1853165.6000000003</v>
      </c>
      <c r="N13" s="4"/>
      <c r="O13" s="13"/>
      <c r="P13" s="14"/>
      <c r="R13" s="3"/>
      <c r="S13" s="3"/>
    </row>
    <row r="14" spans="1:23" s="41" customFormat="1" ht="16.5" x14ac:dyDescent="0.3">
      <c r="A14" s="195">
        <v>13</v>
      </c>
      <c r="B14" s="196">
        <v>303</v>
      </c>
      <c r="C14" s="197">
        <v>3</v>
      </c>
      <c r="D14" s="201" t="s">
        <v>35</v>
      </c>
      <c r="E14" s="196">
        <v>288.48</v>
      </c>
      <c r="F14" s="200">
        <v>108</v>
      </c>
      <c r="G14" s="196">
        <f t="shared" si="0"/>
        <v>396.48</v>
      </c>
      <c r="H14" s="197">
        <f t="shared" si="1"/>
        <v>436.12800000000004</v>
      </c>
      <c r="I14" s="145">
        <f>I13</f>
        <v>12300</v>
      </c>
      <c r="J14" s="146">
        <f t="shared" si="2"/>
        <v>4876704</v>
      </c>
      <c r="K14" s="147">
        <f t="shared" si="3"/>
        <v>5120539</v>
      </c>
      <c r="L14" s="156">
        <f t="shared" si="4"/>
        <v>10500</v>
      </c>
      <c r="M14" s="148">
        <f t="shared" si="5"/>
        <v>1133932.8</v>
      </c>
      <c r="N14" s="42"/>
      <c r="O14" s="43"/>
      <c r="P14" s="44"/>
      <c r="R14" s="10"/>
      <c r="S14" s="10"/>
    </row>
    <row r="15" spans="1:23" ht="16.5" x14ac:dyDescent="0.25">
      <c r="A15" s="195">
        <v>14</v>
      </c>
      <c r="B15" s="201">
        <v>304</v>
      </c>
      <c r="C15" s="197">
        <v>3</v>
      </c>
      <c r="D15" s="201" t="s">
        <v>14</v>
      </c>
      <c r="E15" s="196">
        <v>486.96</v>
      </c>
      <c r="F15" s="200">
        <v>161</v>
      </c>
      <c r="G15" s="196">
        <f t="shared" si="0"/>
        <v>647.96</v>
      </c>
      <c r="H15" s="197">
        <f t="shared" si="1"/>
        <v>712.75600000000009</v>
      </c>
      <c r="I15" s="145">
        <f>I14</f>
        <v>12300</v>
      </c>
      <c r="J15" s="146">
        <f t="shared" si="2"/>
        <v>7969908</v>
      </c>
      <c r="K15" s="147">
        <f t="shared" si="3"/>
        <v>8368403</v>
      </c>
      <c r="L15" s="156">
        <f t="shared" si="4"/>
        <v>17500</v>
      </c>
      <c r="M15" s="148">
        <f t="shared" si="5"/>
        <v>1853165.6000000003</v>
      </c>
      <c r="P15" s="15"/>
      <c r="S15" s="16"/>
    </row>
    <row r="16" spans="1:23" ht="15.75" customHeight="1" x14ac:dyDescent="0.25">
      <c r="A16" s="195">
        <v>15</v>
      </c>
      <c r="B16" s="201">
        <v>305</v>
      </c>
      <c r="C16" s="197">
        <v>3</v>
      </c>
      <c r="D16" s="201" t="s">
        <v>14</v>
      </c>
      <c r="E16" s="196">
        <v>486.96</v>
      </c>
      <c r="F16" s="200">
        <v>161</v>
      </c>
      <c r="G16" s="196">
        <f t="shared" si="0"/>
        <v>647.96</v>
      </c>
      <c r="H16" s="197">
        <f t="shared" si="1"/>
        <v>712.75600000000009</v>
      </c>
      <c r="I16" s="145">
        <f>I15</f>
        <v>12300</v>
      </c>
      <c r="J16" s="146">
        <f t="shared" si="2"/>
        <v>7969908</v>
      </c>
      <c r="K16" s="147">
        <f t="shared" si="3"/>
        <v>8368403</v>
      </c>
      <c r="L16" s="156">
        <f t="shared" si="4"/>
        <v>17500</v>
      </c>
      <c r="M16" s="148">
        <f t="shared" si="5"/>
        <v>1853165.6000000003</v>
      </c>
      <c r="P16" s="15"/>
      <c r="S16" s="16"/>
    </row>
    <row r="17" spans="1:19" ht="16.5" x14ac:dyDescent="0.25">
      <c r="A17" s="195">
        <v>16</v>
      </c>
      <c r="B17" s="201">
        <v>401</v>
      </c>
      <c r="C17" s="201">
        <v>4</v>
      </c>
      <c r="D17" s="201" t="s">
        <v>14</v>
      </c>
      <c r="E17" s="196">
        <v>486.96</v>
      </c>
      <c r="F17" s="199">
        <v>161</v>
      </c>
      <c r="G17" s="196">
        <f t="shared" si="0"/>
        <v>647.96</v>
      </c>
      <c r="H17" s="197">
        <f t="shared" si="1"/>
        <v>712.75600000000009</v>
      </c>
      <c r="I17" s="145">
        <f>I16</f>
        <v>12300</v>
      </c>
      <c r="J17" s="146">
        <f t="shared" si="2"/>
        <v>7969908</v>
      </c>
      <c r="K17" s="147">
        <f t="shared" si="3"/>
        <v>8368403</v>
      </c>
      <c r="L17" s="156">
        <f t="shared" si="4"/>
        <v>17500</v>
      </c>
      <c r="M17" s="148">
        <f t="shared" si="5"/>
        <v>1853165.6000000003</v>
      </c>
      <c r="S17" s="16"/>
    </row>
    <row r="18" spans="1:19" ht="16.5" x14ac:dyDescent="0.25">
      <c r="A18" s="195">
        <v>17</v>
      </c>
      <c r="B18" s="201">
        <v>402</v>
      </c>
      <c r="C18" s="201">
        <v>4</v>
      </c>
      <c r="D18" s="201" t="s">
        <v>14</v>
      </c>
      <c r="E18" s="196">
        <v>486.96</v>
      </c>
      <c r="F18" s="200">
        <v>161</v>
      </c>
      <c r="G18" s="196">
        <f t="shared" si="0"/>
        <v>647.96</v>
      </c>
      <c r="H18" s="197">
        <f t="shared" si="1"/>
        <v>712.75600000000009</v>
      </c>
      <c r="I18" s="145">
        <f>I17</f>
        <v>12300</v>
      </c>
      <c r="J18" s="146">
        <f t="shared" si="2"/>
        <v>7969908</v>
      </c>
      <c r="K18" s="147">
        <f t="shared" si="3"/>
        <v>8368403</v>
      </c>
      <c r="L18" s="156">
        <f t="shared" si="4"/>
        <v>17500</v>
      </c>
      <c r="M18" s="148">
        <f t="shared" si="5"/>
        <v>1853165.6000000003</v>
      </c>
      <c r="S18" s="16"/>
    </row>
    <row r="19" spans="1:19" ht="16.5" x14ac:dyDescent="0.25">
      <c r="A19" s="195">
        <v>18</v>
      </c>
      <c r="B19" s="201">
        <v>403</v>
      </c>
      <c r="C19" s="201">
        <v>4</v>
      </c>
      <c r="D19" s="201" t="s">
        <v>14</v>
      </c>
      <c r="E19" s="196">
        <v>419.37</v>
      </c>
      <c r="F19" s="200">
        <v>142</v>
      </c>
      <c r="G19" s="196">
        <f t="shared" si="0"/>
        <v>561.37</v>
      </c>
      <c r="H19" s="197">
        <f t="shared" si="1"/>
        <v>617.50700000000006</v>
      </c>
      <c r="I19" s="145">
        <f>I18</f>
        <v>12300</v>
      </c>
      <c r="J19" s="146">
        <f t="shared" si="2"/>
        <v>6904851</v>
      </c>
      <c r="K19" s="147">
        <f t="shared" si="3"/>
        <v>7250094</v>
      </c>
      <c r="L19" s="156">
        <f t="shared" si="4"/>
        <v>15000</v>
      </c>
      <c r="M19" s="148">
        <f t="shared" si="5"/>
        <v>1605518.2000000002</v>
      </c>
      <c r="S19" s="16"/>
    </row>
    <row r="20" spans="1:19" ht="16.5" x14ac:dyDescent="0.25">
      <c r="A20" s="195">
        <v>19</v>
      </c>
      <c r="B20" s="201">
        <v>404</v>
      </c>
      <c r="C20" s="201">
        <v>4</v>
      </c>
      <c r="D20" s="201" t="s">
        <v>14</v>
      </c>
      <c r="E20" s="196">
        <v>486.96</v>
      </c>
      <c r="F20" s="200">
        <v>161</v>
      </c>
      <c r="G20" s="196">
        <f t="shared" si="0"/>
        <v>647.96</v>
      </c>
      <c r="H20" s="197">
        <f t="shared" si="1"/>
        <v>712.75600000000009</v>
      </c>
      <c r="I20" s="145">
        <f>I19</f>
        <v>12300</v>
      </c>
      <c r="J20" s="146">
        <f t="shared" si="2"/>
        <v>7969908</v>
      </c>
      <c r="K20" s="147">
        <f t="shared" si="3"/>
        <v>8368403</v>
      </c>
      <c r="L20" s="156">
        <f t="shared" si="4"/>
        <v>17500</v>
      </c>
      <c r="M20" s="148">
        <f t="shared" si="5"/>
        <v>1853165.6000000003</v>
      </c>
      <c r="S20" s="16"/>
    </row>
    <row r="21" spans="1:19" x14ac:dyDescent="0.25">
      <c r="A21" s="195">
        <v>20</v>
      </c>
      <c r="B21" s="201">
        <v>405</v>
      </c>
      <c r="C21" s="201">
        <v>4</v>
      </c>
      <c r="D21" s="201" t="s">
        <v>14</v>
      </c>
      <c r="E21" s="196">
        <v>486.96</v>
      </c>
      <c r="F21" s="200">
        <v>161</v>
      </c>
      <c r="G21" s="196">
        <f t="shared" si="0"/>
        <v>647.96</v>
      </c>
      <c r="H21" s="197">
        <f t="shared" si="1"/>
        <v>712.75600000000009</v>
      </c>
      <c r="I21" s="145">
        <f>I20</f>
        <v>12300</v>
      </c>
      <c r="J21" s="146">
        <f t="shared" si="2"/>
        <v>7969908</v>
      </c>
      <c r="K21" s="147">
        <f t="shared" si="3"/>
        <v>8368403</v>
      </c>
      <c r="L21" s="156">
        <f t="shared" si="4"/>
        <v>17500</v>
      </c>
      <c r="M21" s="148">
        <f t="shared" si="5"/>
        <v>1853165.6000000003</v>
      </c>
    </row>
    <row r="22" spans="1:19" x14ac:dyDescent="0.25">
      <c r="A22" s="195">
        <v>21</v>
      </c>
      <c r="B22" s="201">
        <v>501</v>
      </c>
      <c r="C22" s="201">
        <v>5</v>
      </c>
      <c r="D22" s="201" t="s">
        <v>14</v>
      </c>
      <c r="E22" s="196">
        <v>486.96</v>
      </c>
      <c r="F22" s="199">
        <v>161</v>
      </c>
      <c r="G22" s="196">
        <f t="shared" si="0"/>
        <v>647.96</v>
      </c>
      <c r="H22" s="197">
        <f t="shared" si="1"/>
        <v>712.75600000000009</v>
      </c>
      <c r="I22" s="145">
        <f>I21</f>
        <v>12300</v>
      </c>
      <c r="J22" s="146">
        <f t="shared" si="2"/>
        <v>7969908</v>
      </c>
      <c r="K22" s="147">
        <f t="shared" si="3"/>
        <v>8368403</v>
      </c>
      <c r="L22" s="156">
        <f t="shared" si="4"/>
        <v>17500</v>
      </c>
      <c r="M22" s="148">
        <f t="shared" si="5"/>
        <v>1853165.6000000003</v>
      </c>
    </row>
    <row r="23" spans="1:19" x14ac:dyDescent="0.25">
      <c r="A23" s="195">
        <v>22</v>
      </c>
      <c r="B23" s="201">
        <v>502</v>
      </c>
      <c r="C23" s="201">
        <v>5</v>
      </c>
      <c r="D23" s="201" t="s">
        <v>14</v>
      </c>
      <c r="E23" s="196">
        <v>486.96</v>
      </c>
      <c r="F23" s="200">
        <v>161</v>
      </c>
      <c r="G23" s="196">
        <f t="shared" si="0"/>
        <v>647.96</v>
      </c>
      <c r="H23" s="197">
        <f t="shared" si="1"/>
        <v>712.75600000000009</v>
      </c>
      <c r="I23" s="145">
        <f>I22</f>
        <v>12300</v>
      </c>
      <c r="J23" s="146">
        <f t="shared" si="2"/>
        <v>7969908</v>
      </c>
      <c r="K23" s="147">
        <f t="shared" si="3"/>
        <v>8368403</v>
      </c>
      <c r="L23" s="156">
        <f t="shared" si="4"/>
        <v>17500</v>
      </c>
      <c r="M23" s="148">
        <f t="shared" si="5"/>
        <v>1853165.6000000003</v>
      </c>
    </row>
    <row r="24" spans="1:19" ht="16.5" x14ac:dyDescent="0.3">
      <c r="A24" s="195">
        <v>23</v>
      </c>
      <c r="B24" s="201">
        <v>503</v>
      </c>
      <c r="C24" s="201">
        <v>5</v>
      </c>
      <c r="D24" s="201" t="s">
        <v>14</v>
      </c>
      <c r="E24" s="196">
        <v>419.37</v>
      </c>
      <c r="F24" s="200">
        <v>142</v>
      </c>
      <c r="G24" s="196">
        <f t="shared" si="0"/>
        <v>561.37</v>
      </c>
      <c r="H24" s="197">
        <f t="shared" si="1"/>
        <v>617.50700000000006</v>
      </c>
      <c r="I24" s="145">
        <f>I23</f>
        <v>12300</v>
      </c>
      <c r="J24" s="146">
        <f t="shared" si="2"/>
        <v>6904851</v>
      </c>
      <c r="K24" s="147">
        <f t="shared" si="3"/>
        <v>7250094</v>
      </c>
      <c r="L24" s="156">
        <f t="shared" si="4"/>
        <v>15000</v>
      </c>
      <c r="M24" s="148">
        <f t="shared" si="5"/>
        <v>1605518.2000000002</v>
      </c>
      <c r="N24" s="4"/>
      <c r="R24" s="2"/>
    </row>
    <row r="25" spans="1:19" ht="16.5" x14ac:dyDescent="0.3">
      <c r="A25" s="195">
        <v>24</v>
      </c>
      <c r="B25" s="201">
        <v>504</v>
      </c>
      <c r="C25" s="201">
        <v>5</v>
      </c>
      <c r="D25" s="201" t="s">
        <v>14</v>
      </c>
      <c r="E25" s="196">
        <v>486.96</v>
      </c>
      <c r="F25" s="200">
        <v>161</v>
      </c>
      <c r="G25" s="196">
        <f t="shared" si="0"/>
        <v>647.96</v>
      </c>
      <c r="H25" s="197">
        <f t="shared" si="1"/>
        <v>712.75600000000009</v>
      </c>
      <c r="I25" s="145">
        <f>I24</f>
        <v>12300</v>
      </c>
      <c r="J25" s="146">
        <f t="shared" si="2"/>
        <v>7969908</v>
      </c>
      <c r="K25" s="147">
        <f t="shared" si="3"/>
        <v>8368403</v>
      </c>
      <c r="L25" s="156">
        <f t="shared" si="4"/>
        <v>17500</v>
      </c>
      <c r="M25" s="148">
        <f t="shared" si="5"/>
        <v>1853165.6000000003</v>
      </c>
      <c r="N25" s="4"/>
      <c r="R25" s="2"/>
    </row>
    <row r="26" spans="1:19" ht="16.5" x14ac:dyDescent="0.3">
      <c r="A26" s="195">
        <v>25</v>
      </c>
      <c r="B26" s="201">
        <v>505</v>
      </c>
      <c r="C26" s="201">
        <v>5</v>
      </c>
      <c r="D26" s="201" t="s">
        <v>14</v>
      </c>
      <c r="E26" s="196">
        <v>486.96</v>
      </c>
      <c r="F26" s="200">
        <v>161</v>
      </c>
      <c r="G26" s="196">
        <f t="shared" si="0"/>
        <v>647.96</v>
      </c>
      <c r="H26" s="197">
        <f t="shared" si="1"/>
        <v>712.75600000000009</v>
      </c>
      <c r="I26" s="145">
        <f>I25</f>
        <v>12300</v>
      </c>
      <c r="J26" s="146">
        <f t="shared" si="2"/>
        <v>7969908</v>
      </c>
      <c r="K26" s="147">
        <f t="shared" si="3"/>
        <v>8368403</v>
      </c>
      <c r="L26" s="156">
        <f t="shared" si="4"/>
        <v>17500</v>
      </c>
      <c r="M26" s="148">
        <f t="shared" si="5"/>
        <v>1853165.6000000003</v>
      </c>
      <c r="N26" s="4"/>
      <c r="R26" s="2"/>
    </row>
    <row r="27" spans="1:19" ht="16.5" x14ac:dyDescent="0.3">
      <c r="A27" s="195">
        <v>26</v>
      </c>
      <c r="B27" s="201">
        <v>601</v>
      </c>
      <c r="C27" s="201">
        <v>6</v>
      </c>
      <c r="D27" s="201" t="s">
        <v>14</v>
      </c>
      <c r="E27" s="196">
        <v>486.96</v>
      </c>
      <c r="F27" s="199">
        <v>161</v>
      </c>
      <c r="G27" s="196">
        <f t="shared" si="0"/>
        <v>647.96</v>
      </c>
      <c r="H27" s="197">
        <f t="shared" si="1"/>
        <v>712.75600000000009</v>
      </c>
      <c r="I27" s="145">
        <f>I26</f>
        <v>12300</v>
      </c>
      <c r="J27" s="146">
        <f t="shared" si="2"/>
        <v>7969908</v>
      </c>
      <c r="K27" s="147">
        <f t="shared" si="3"/>
        <v>8368403</v>
      </c>
      <c r="L27" s="156">
        <f t="shared" si="4"/>
        <v>17500</v>
      </c>
      <c r="M27" s="148">
        <f t="shared" si="5"/>
        <v>1853165.6000000003</v>
      </c>
      <c r="N27" s="4"/>
      <c r="R27" s="2"/>
    </row>
    <row r="28" spans="1:19" ht="16.5" x14ac:dyDescent="0.3">
      <c r="A28" s="195">
        <v>27</v>
      </c>
      <c r="B28" s="201">
        <v>602</v>
      </c>
      <c r="C28" s="201">
        <v>6</v>
      </c>
      <c r="D28" s="201" t="s">
        <v>14</v>
      </c>
      <c r="E28" s="196">
        <v>486.96</v>
      </c>
      <c r="F28" s="200">
        <v>161</v>
      </c>
      <c r="G28" s="196">
        <f t="shared" si="0"/>
        <v>647.96</v>
      </c>
      <c r="H28" s="197">
        <f t="shared" si="1"/>
        <v>712.75600000000009</v>
      </c>
      <c r="I28" s="145">
        <f>I27</f>
        <v>12300</v>
      </c>
      <c r="J28" s="146">
        <f t="shared" si="2"/>
        <v>7969908</v>
      </c>
      <c r="K28" s="147">
        <f t="shared" si="3"/>
        <v>8368403</v>
      </c>
      <c r="L28" s="156">
        <f t="shared" si="4"/>
        <v>17500</v>
      </c>
      <c r="M28" s="148">
        <f t="shared" si="5"/>
        <v>1853165.6000000003</v>
      </c>
      <c r="N28" s="4"/>
      <c r="R28" s="2"/>
    </row>
    <row r="29" spans="1:19" ht="16.5" x14ac:dyDescent="0.3">
      <c r="A29" s="195">
        <v>28</v>
      </c>
      <c r="B29" s="201">
        <v>603</v>
      </c>
      <c r="C29" s="201">
        <v>6</v>
      </c>
      <c r="D29" s="201" t="s">
        <v>14</v>
      </c>
      <c r="E29" s="196">
        <v>419.37</v>
      </c>
      <c r="F29" s="200">
        <v>142</v>
      </c>
      <c r="G29" s="196">
        <f t="shared" si="0"/>
        <v>561.37</v>
      </c>
      <c r="H29" s="197">
        <f t="shared" si="1"/>
        <v>617.50700000000006</v>
      </c>
      <c r="I29" s="145">
        <f>I28</f>
        <v>12300</v>
      </c>
      <c r="J29" s="146">
        <f t="shared" si="2"/>
        <v>6904851</v>
      </c>
      <c r="K29" s="147">
        <f t="shared" si="3"/>
        <v>7250094</v>
      </c>
      <c r="L29" s="156">
        <f t="shared" si="4"/>
        <v>15000</v>
      </c>
      <c r="M29" s="148">
        <f t="shared" si="5"/>
        <v>1605518.2000000002</v>
      </c>
      <c r="N29" s="4"/>
      <c r="R29" s="2"/>
    </row>
    <row r="30" spans="1:19" ht="16.5" x14ac:dyDescent="0.3">
      <c r="A30" s="195">
        <v>29</v>
      </c>
      <c r="B30" s="201">
        <v>604</v>
      </c>
      <c r="C30" s="201">
        <v>6</v>
      </c>
      <c r="D30" s="201" t="s">
        <v>14</v>
      </c>
      <c r="E30" s="196">
        <v>486.96</v>
      </c>
      <c r="F30" s="200">
        <v>161</v>
      </c>
      <c r="G30" s="196">
        <f t="shared" si="0"/>
        <v>647.96</v>
      </c>
      <c r="H30" s="197">
        <f t="shared" si="1"/>
        <v>712.75600000000009</v>
      </c>
      <c r="I30" s="145">
        <f>I29</f>
        <v>12300</v>
      </c>
      <c r="J30" s="146">
        <f t="shared" si="2"/>
        <v>7969908</v>
      </c>
      <c r="K30" s="147">
        <f t="shared" si="3"/>
        <v>8368403</v>
      </c>
      <c r="L30" s="156">
        <f t="shared" si="4"/>
        <v>17500</v>
      </c>
      <c r="M30" s="148">
        <f t="shared" si="5"/>
        <v>1853165.6000000003</v>
      </c>
      <c r="N30" s="4"/>
      <c r="R30" s="2"/>
    </row>
    <row r="31" spans="1:19" ht="16.5" x14ac:dyDescent="0.3">
      <c r="A31" s="195">
        <v>30</v>
      </c>
      <c r="B31" s="201">
        <v>605</v>
      </c>
      <c r="C31" s="201">
        <v>6</v>
      </c>
      <c r="D31" s="201" t="s">
        <v>14</v>
      </c>
      <c r="E31" s="196">
        <v>486.96</v>
      </c>
      <c r="F31" s="200">
        <v>161</v>
      </c>
      <c r="G31" s="196">
        <f t="shared" si="0"/>
        <v>647.96</v>
      </c>
      <c r="H31" s="197">
        <f t="shared" si="1"/>
        <v>712.75600000000009</v>
      </c>
      <c r="I31" s="145">
        <f>I30</f>
        <v>12300</v>
      </c>
      <c r="J31" s="146">
        <f t="shared" si="2"/>
        <v>7969908</v>
      </c>
      <c r="K31" s="147">
        <f t="shared" si="3"/>
        <v>8368403</v>
      </c>
      <c r="L31" s="156">
        <f t="shared" si="4"/>
        <v>17500</v>
      </c>
      <c r="M31" s="148">
        <f t="shared" si="5"/>
        <v>1853165.6000000003</v>
      </c>
      <c r="N31" s="4"/>
      <c r="R31" s="2"/>
    </row>
    <row r="32" spans="1:19" ht="16.5" x14ac:dyDescent="0.3">
      <c r="A32" s="195">
        <v>31</v>
      </c>
      <c r="B32" s="201">
        <v>701</v>
      </c>
      <c r="C32" s="201">
        <v>7</v>
      </c>
      <c r="D32" s="201" t="s">
        <v>14</v>
      </c>
      <c r="E32" s="196">
        <v>486.96</v>
      </c>
      <c r="F32" s="199">
        <v>161</v>
      </c>
      <c r="G32" s="196">
        <f t="shared" si="0"/>
        <v>647.96</v>
      </c>
      <c r="H32" s="197">
        <f t="shared" si="1"/>
        <v>712.75600000000009</v>
      </c>
      <c r="I32" s="145">
        <f>I31+250</f>
        <v>12550</v>
      </c>
      <c r="J32" s="146">
        <f t="shared" si="2"/>
        <v>8131898</v>
      </c>
      <c r="K32" s="147">
        <f t="shared" si="3"/>
        <v>8538493</v>
      </c>
      <c r="L32" s="156">
        <f t="shared" si="4"/>
        <v>18000</v>
      </c>
      <c r="M32" s="148">
        <f t="shared" si="5"/>
        <v>1853165.6000000003</v>
      </c>
      <c r="N32" s="4"/>
      <c r="R32" s="2"/>
    </row>
    <row r="33" spans="1:22" ht="16.5" x14ac:dyDescent="0.3">
      <c r="A33" s="195">
        <v>32</v>
      </c>
      <c r="B33" s="201">
        <v>702</v>
      </c>
      <c r="C33" s="201">
        <v>7</v>
      </c>
      <c r="D33" s="201" t="s">
        <v>14</v>
      </c>
      <c r="E33" s="196">
        <v>486.96</v>
      </c>
      <c r="F33" s="200">
        <v>161</v>
      </c>
      <c r="G33" s="196">
        <f t="shared" si="0"/>
        <v>647.96</v>
      </c>
      <c r="H33" s="197">
        <f t="shared" si="1"/>
        <v>712.75600000000009</v>
      </c>
      <c r="I33" s="145">
        <f>I32</f>
        <v>12550</v>
      </c>
      <c r="J33" s="146">
        <f t="shared" si="2"/>
        <v>8131898</v>
      </c>
      <c r="K33" s="147">
        <f t="shared" si="3"/>
        <v>8538493</v>
      </c>
      <c r="L33" s="156">
        <f t="shared" si="4"/>
        <v>18000</v>
      </c>
      <c r="M33" s="148">
        <f t="shared" si="5"/>
        <v>1853165.6000000003</v>
      </c>
      <c r="N33" s="4"/>
      <c r="R33" s="2"/>
    </row>
    <row r="34" spans="1:22" ht="16.5" x14ac:dyDescent="0.3">
      <c r="A34" s="195">
        <v>33</v>
      </c>
      <c r="B34" s="201">
        <v>703</v>
      </c>
      <c r="C34" s="201">
        <v>7</v>
      </c>
      <c r="D34" s="201" t="s">
        <v>14</v>
      </c>
      <c r="E34" s="196">
        <v>419.37</v>
      </c>
      <c r="F34" s="200">
        <v>142</v>
      </c>
      <c r="G34" s="196">
        <f t="shared" si="0"/>
        <v>561.37</v>
      </c>
      <c r="H34" s="197">
        <f t="shared" si="1"/>
        <v>617.50700000000006</v>
      </c>
      <c r="I34" s="145">
        <f>I33</f>
        <v>12550</v>
      </c>
      <c r="J34" s="146">
        <f t="shared" si="2"/>
        <v>7045193.5</v>
      </c>
      <c r="K34" s="147">
        <f t="shared" si="3"/>
        <v>7397453</v>
      </c>
      <c r="L34" s="156">
        <f t="shared" si="4"/>
        <v>15500</v>
      </c>
      <c r="M34" s="148">
        <f t="shared" si="5"/>
        <v>1605518.2000000002</v>
      </c>
      <c r="N34" s="4"/>
      <c r="R34" s="2"/>
    </row>
    <row r="35" spans="1:22" s="20" customFormat="1" ht="16.5" x14ac:dyDescent="0.25">
      <c r="A35" s="195">
        <v>34</v>
      </c>
      <c r="B35" s="201">
        <v>704</v>
      </c>
      <c r="C35" s="201">
        <v>7</v>
      </c>
      <c r="D35" s="201" t="s">
        <v>14</v>
      </c>
      <c r="E35" s="196">
        <v>486.96</v>
      </c>
      <c r="F35" s="200">
        <v>161</v>
      </c>
      <c r="G35" s="196">
        <f t="shared" si="0"/>
        <v>647.96</v>
      </c>
      <c r="H35" s="197">
        <f t="shared" si="1"/>
        <v>712.75600000000009</v>
      </c>
      <c r="I35" s="145">
        <f>I34</f>
        <v>12550</v>
      </c>
      <c r="J35" s="146">
        <f t="shared" si="2"/>
        <v>8131898</v>
      </c>
      <c r="K35" s="147">
        <f t="shared" si="3"/>
        <v>8538493</v>
      </c>
      <c r="L35" s="156">
        <f t="shared" si="4"/>
        <v>18000</v>
      </c>
      <c r="M35" s="148">
        <f t="shared" si="5"/>
        <v>1853165.6000000003</v>
      </c>
      <c r="N35" s="51"/>
      <c r="R35" s="104"/>
      <c r="U35" s="51"/>
      <c r="V35" s="51"/>
    </row>
    <row r="36" spans="1:22" ht="16.5" x14ac:dyDescent="0.3">
      <c r="A36" s="195">
        <v>35</v>
      </c>
      <c r="B36" s="196">
        <v>705</v>
      </c>
      <c r="C36" s="197">
        <v>7</v>
      </c>
      <c r="D36" s="201" t="s">
        <v>14</v>
      </c>
      <c r="E36" s="196">
        <v>486.96</v>
      </c>
      <c r="F36" s="200">
        <v>161</v>
      </c>
      <c r="G36" s="196">
        <f t="shared" si="0"/>
        <v>647.96</v>
      </c>
      <c r="H36" s="197">
        <f t="shared" si="1"/>
        <v>712.75600000000009</v>
      </c>
      <c r="I36" s="145">
        <f>I35</f>
        <v>12550</v>
      </c>
      <c r="J36" s="146">
        <f t="shared" si="2"/>
        <v>8131898</v>
      </c>
      <c r="K36" s="147">
        <f t="shared" si="3"/>
        <v>8538493</v>
      </c>
      <c r="L36" s="156">
        <f t="shared" si="4"/>
        <v>18000</v>
      </c>
      <c r="M36" s="148">
        <f t="shared" si="5"/>
        <v>1853165.6000000003</v>
      </c>
      <c r="N36" s="4"/>
      <c r="R36" s="2"/>
    </row>
    <row r="37" spans="1:22" ht="16.5" x14ac:dyDescent="0.3">
      <c r="A37" s="195">
        <v>36</v>
      </c>
      <c r="B37" s="196">
        <v>801</v>
      </c>
      <c r="C37" s="197">
        <v>8</v>
      </c>
      <c r="D37" s="201" t="s">
        <v>14</v>
      </c>
      <c r="E37" s="196">
        <v>486.96</v>
      </c>
      <c r="F37" s="199">
        <v>161</v>
      </c>
      <c r="G37" s="196">
        <f t="shared" si="0"/>
        <v>647.96</v>
      </c>
      <c r="H37" s="197">
        <f t="shared" si="1"/>
        <v>712.75600000000009</v>
      </c>
      <c r="I37" s="145">
        <f>I36</f>
        <v>12550</v>
      </c>
      <c r="J37" s="146">
        <f t="shared" si="2"/>
        <v>8131898</v>
      </c>
      <c r="K37" s="147">
        <f t="shared" si="3"/>
        <v>8538493</v>
      </c>
      <c r="L37" s="156">
        <f t="shared" si="4"/>
        <v>18000</v>
      </c>
      <c r="M37" s="148">
        <f t="shared" si="5"/>
        <v>1853165.6000000003</v>
      </c>
      <c r="N37" s="4"/>
      <c r="R37" s="2"/>
    </row>
    <row r="38" spans="1:22" ht="16.5" x14ac:dyDescent="0.3">
      <c r="A38" s="195">
        <v>37</v>
      </c>
      <c r="B38" s="196">
        <v>802</v>
      </c>
      <c r="C38" s="197">
        <v>8</v>
      </c>
      <c r="D38" s="201" t="s">
        <v>14</v>
      </c>
      <c r="E38" s="196">
        <v>486.96</v>
      </c>
      <c r="F38" s="200">
        <v>161</v>
      </c>
      <c r="G38" s="196">
        <f t="shared" si="0"/>
        <v>647.96</v>
      </c>
      <c r="H38" s="197">
        <f t="shared" si="1"/>
        <v>712.75600000000009</v>
      </c>
      <c r="I38" s="145">
        <f>I37</f>
        <v>12550</v>
      </c>
      <c r="J38" s="146">
        <f t="shared" si="2"/>
        <v>8131898</v>
      </c>
      <c r="K38" s="147">
        <f t="shared" si="3"/>
        <v>8538493</v>
      </c>
      <c r="L38" s="156">
        <f t="shared" si="4"/>
        <v>18000</v>
      </c>
      <c r="M38" s="148">
        <f t="shared" si="5"/>
        <v>1853165.6000000003</v>
      </c>
      <c r="N38" s="4"/>
      <c r="R38" s="2"/>
    </row>
    <row r="39" spans="1:22" ht="16.5" x14ac:dyDescent="0.3">
      <c r="A39" s="195">
        <v>38</v>
      </c>
      <c r="B39" s="196">
        <v>803</v>
      </c>
      <c r="C39" s="197">
        <v>8</v>
      </c>
      <c r="D39" s="201" t="s">
        <v>35</v>
      </c>
      <c r="E39" s="196">
        <v>288.48</v>
      </c>
      <c r="F39" s="200">
        <v>108</v>
      </c>
      <c r="G39" s="196">
        <f t="shared" si="0"/>
        <v>396.48</v>
      </c>
      <c r="H39" s="197">
        <f t="shared" si="1"/>
        <v>436.12800000000004</v>
      </c>
      <c r="I39" s="145">
        <f>I38</f>
        <v>12550</v>
      </c>
      <c r="J39" s="146">
        <f t="shared" si="2"/>
        <v>4975824</v>
      </c>
      <c r="K39" s="147">
        <f t="shared" si="3"/>
        <v>5224615</v>
      </c>
      <c r="L39" s="156">
        <f t="shared" si="4"/>
        <v>11000</v>
      </c>
      <c r="M39" s="148">
        <f t="shared" si="5"/>
        <v>1133932.8</v>
      </c>
      <c r="N39" s="4"/>
      <c r="R39" s="2"/>
    </row>
    <row r="40" spans="1:22" ht="16.5" x14ac:dyDescent="0.3">
      <c r="A40" s="195">
        <v>39</v>
      </c>
      <c r="B40" s="196">
        <v>804</v>
      </c>
      <c r="C40" s="197">
        <v>8</v>
      </c>
      <c r="D40" s="201" t="s">
        <v>14</v>
      </c>
      <c r="E40" s="196">
        <v>486.96</v>
      </c>
      <c r="F40" s="200">
        <v>161</v>
      </c>
      <c r="G40" s="196">
        <f t="shared" si="0"/>
        <v>647.96</v>
      </c>
      <c r="H40" s="197">
        <f t="shared" si="1"/>
        <v>712.75600000000009</v>
      </c>
      <c r="I40" s="145">
        <f>I39</f>
        <v>12550</v>
      </c>
      <c r="J40" s="146">
        <f t="shared" si="2"/>
        <v>8131898</v>
      </c>
      <c r="K40" s="147">
        <f t="shared" si="3"/>
        <v>8538493</v>
      </c>
      <c r="L40" s="156">
        <f t="shared" si="4"/>
        <v>18000</v>
      </c>
      <c r="M40" s="148">
        <f t="shared" si="5"/>
        <v>1853165.6000000003</v>
      </c>
      <c r="N40" s="4"/>
      <c r="R40" s="2"/>
    </row>
    <row r="41" spans="1:22" ht="16.5" x14ac:dyDescent="0.3">
      <c r="A41" s="195">
        <v>40</v>
      </c>
      <c r="B41" s="196">
        <v>805</v>
      </c>
      <c r="C41" s="197">
        <v>8</v>
      </c>
      <c r="D41" s="201" t="s">
        <v>14</v>
      </c>
      <c r="E41" s="196">
        <v>486.96</v>
      </c>
      <c r="F41" s="200">
        <v>161</v>
      </c>
      <c r="G41" s="196">
        <f t="shared" si="0"/>
        <v>647.96</v>
      </c>
      <c r="H41" s="197">
        <f t="shared" si="1"/>
        <v>712.75600000000009</v>
      </c>
      <c r="I41" s="145">
        <f>I40</f>
        <v>12550</v>
      </c>
      <c r="J41" s="146">
        <f t="shared" si="2"/>
        <v>8131898</v>
      </c>
      <c r="K41" s="147">
        <f t="shared" si="3"/>
        <v>8538493</v>
      </c>
      <c r="L41" s="156">
        <f t="shared" si="4"/>
        <v>18000</v>
      </c>
      <c r="M41" s="148">
        <f t="shared" si="5"/>
        <v>1853165.6000000003</v>
      </c>
      <c r="N41" s="4"/>
      <c r="R41" s="2"/>
    </row>
    <row r="42" spans="1:22" ht="16.5" x14ac:dyDescent="0.3">
      <c r="A42" s="195">
        <v>41</v>
      </c>
      <c r="B42" s="196">
        <v>901</v>
      </c>
      <c r="C42" s="197">
        <v>9</v>
      </c>
      <c r="D42" s="201" t="s">
        <v>14</v>
      </c>
      <c r="E42" s="196">
        <v>486.96</v>
      </c>
      <c r="F42" s="199">
        <v>161</v>
      </c>
      <c r="G42" s="196">
        <f t="shared" si="0"/>
        <v>647.96</v>
      </c>
      <c r="H42" s="197">
        <f t="shared" si="1"/>
        <v>712.75600000000009</v>
      </c>
      <c r="I42" s="145">
        <f>I41</f>
        <v>12550</v>
      </c>
      <c r="J42" s="146">
        <f t="shared" si="2"/>
        <v>8131898</v>
      </c>
      <c r="K42" s="147">
        <f t="shared" si="3"/>
        <v>8538493</v>
      </c>
      <c r="L42" s="156">
        <f t="shared" si="4"/>
        <v>18000</v>
      </c>
      <c r="M42" s="148">
        <f t="shared" si="5"/>
        <v>1853165.6000000003</v>
      </c>
      <c r="N42" s="4"/>
      <c r="O42" s="7"/>
      <c r="P42" s="7"/>
      <c r="R42" s="2"/>
    </row>
    <row r="43" spans="1:22" x14ac:dyDescent="0.25">
      <c r="A43" s="195">
        <v>42</v>
      </c>
      <c r="B43" s="196">
        <v>902</v>
      </c>
      <c r="C43" s="197">
        <v>9</v>
      </c>
      <c r="D43" s="201" t="s">
        <v>14</v>
      </c>
      <c r="E43" s="196">
        <v>486.96</v>
      </c>
      <c r="F43" s="200">
        <v>161</v>
      </c>
      <c r="G43" s="196">
        <f t="shared" si="0"/>
        <v>647.96</v>
      </c>
      <c r="H43" s="197">
        <f t="shared" si="1"/>
        <v>712.75600000000009</v>
      </c>
      <c r="I43" s="145">
        <f>I42</f>
        <v>12550</v>
      </c>
      <c r="J43" s="146">
        <f t="shared" si="2"/>
        <v>8131898</v>
      </c>
      <c r="K43" s="147">
        <f t="shared" si="3"/>
        <v>8538493</v>
      </c>
      <c r="L43" s="156">
        <f t="shared" si="4"/>
        <v>18000</v>
      </c>
      <c r="M43" s="148">
        <f t="shared" si="5"/>
        <v>1853165.6000000003</v>
      </c>
    </row>
    <row r="44" spans="1:22" x14ac:dyDescent="0.25">
      <c r="A44" s="195">
        <v>43</v>
      </c>
      <c r="B44" s="196">
        <v>903</v>
      </c>
      <c r="C44" s="197">
        <v>9</v>
      </c>
      <c r="D44" s="201" t="s">
        <v>14</v>
      </c>
      <c r="E44" s="196">
        <v>419.37</v>
      </c>
      <c r="F44" s="200">
        <v>142</v>
      </c>
      <c r="G44" s="196">
        <f t="shared" si="0"/>
        <v>561.37</v>
      </c>
      <c r="H44" s="197">
        <f t="shared" si="1"/>
        <v>617.50700000000006</v>
      </c>
      <c r="I44" s="145">
        <f>I43</f>
        <v>12550</v>
      </c>
      <c r="J44" s="146">
        <f t="shared" si="2"/>
        <v>7045193.5</v>
      </c>
      <c r="K44" s="147">
        <f t="shared" si="3"/>
        <v>7397453</v>
      </c>
      <c r="L44" s="156">
        <f t="shared" si="4"/>
        <v>15500</v>
      </c>
      <c r="M44" s="148">
        <f t="shared" si="5"/>
        <v>1605518.2000000002</v>
      </c>
    </row>
    <row r="45" spans="1:22" x14ac:dyDescent="0.25">
      <c r="A45" s="195">
        <v>44</v>
      </c>
      <c r="B45" s="196">
        <v>904</v>
      </c>
      <c r="C45" s="197">
        <v>9</v>
      </c>
      <c r="D45" s="201" t="s">
        <v>14</v>
      </c>
      <c r="E45" s="196">
        <v>486.96</v>
      </c>
      <c r="F45" s="200">
        <v>161</v>
      </c>
      <c r="G45" s="196">
        <f t="shared" si="0"/>
        <v>647.96</v>
      </c>
      <c r="H45" s="197">
        <f t="shared" si="1"/>
        <v>712.75600000000009</v>
      </c>
      <c r="I45" s="145">
        <f>I44</f>
        <v>12550</v>
      </c>
      <c r="J45" s="146">
        <f t="shared" si="2"/>
        <v>8131898</v>
      </c>
      <c r="K45" s="147">
        <f t="shared" si="3"/>
        <v>8538493</v>
      </c>
      <c r="L45" s="156">
        <f t="shared" si="4"/>
        <v>18000</v>
      </c>
      <c r="M45" s="148">
        <f t="shared" si="5"/>
        <v>1853165.6000000003</v>
      </c>
    </row>
    <row r="46" spans="1:22" x14ac:dyDescent="0.25">
      <c r="A46" s="195">
        <v>45</v>
      </c>
      <c r="B46" s="196">
        <v>905</v>
      </c>
      <c r="C46" s="197">
        <v>9</v>
      </c>
      <c r="D46" s="201" t="s">
        <v>14</v>
      </c>
      <c r="E46" s="196">
        <v>486.96</v>
      </c>
      <c r="F46" s="200">
        <v>161</v>
      </c>
      <c r="G46" s="196">
        <f t="shared" si="0"/>
        <v>647.96</v>
      </c>
      <c r="H46" s="197">
        <f t="shared" si="1"/>
        <v>712.75600000000009</v>
      </c>
      <c r="I46" s="145">
        <f>I45</f>
        <v>12550</v>
      </c>
      <c r="J46" s="146">
        <f t="shared" si="2"/>
        <v>8131898</v>
      </c>
      <c r="K46" s="147">
        <f t="shared" si="3"/>
        <v>8538493</v>
      </c>
      <c r="L46" s="156">
        <f t="shared" si="4"/>
        <v>18000</v>
      </c>
      <c r="M46" s="148">
        <f t="shared" si="5"/>
        <v>1853165.6000000003</v>
      </c>
    </row>
    <row r="47" spans="1:22" x14ac:dyDescent="0.25">
      <c r="A47" s="195">
        <v>46</v>
      </c>
      <c r="B47" s="196">
        <v>1001</v>
      </c>
      <c r="C47" s="197">
        <v>10</v>
      </c>
      <c r="D47" s="201" t="s">
        <v>14</v>
      </c>
      <c r="E47" s="196">
        <v>486.96</v>
      </c>
      <c r="F47" s="199">
        <v>161</v>
      </c>
      <c r="G47" s="196">
        <f t="shared" si="0"/>
        <v>647.96</v>
      </c>
      <c r="H47" s="197">
        <f t="shared" si="1"/>
        <v>712.75600000000009</v>
      </c>
      <c r="I47" s="145">
        <f>I46</f>
        <v>12550</v>
      </c>
      <c r="J47" s="146">
        <f t="shared" si="2"/>
        <v>8131898</v>
      </c>
      <c r="K47" s="147">
        <f t="shared" si="3"/>
        <v>8538493</v>
      </c>
      <c r="L47" s="156">
        <f t="shared" si="4"/>
        <v>18000</v>
      </c>
      <c r="M47" s="148">
        <f t="shared" si="5"/>
        <v>1853165.6000000003</v>
      </c>
    </row>
    <row r="48" spans="1:22" x14ac:dyDescent="0.25">
      <c r="A48" s="195">
        <v>47</v>
      </c>
      <c r="B48" s="196">
        <v>1002</v>
      </c>
      <c r="C48" s="197">
        <v>10</v>
      </c>
      <c r="D48" s="201" t="s">
        <v>14</v>
      </c>
      <c r="E48" s="196">
        <v>486.96</v>
      </c>
      <c r="F48" s="200">
        <v>161</v>
      </c>
      <c r="G48" s="196">
        <f t="shared" si="0"/>
        <v>647.96</v>
      </c>
      <c r="H48" s="197">
        <f t="shared" si="1"/>
        <v>712.75600000000009</v>
      </c>
      <c r="I48" s="145">
        <f>I47</f>
        <v>12550</v>
      </c>
      <c r="J48" s="146">
        <f t="shared" si="2"/>
        <v>8131898</v>
      </c>
      <c r="K48" s="147">
        <f t="shared" si="3"/>
        <v>8538493</v>
      </c>
      <c r="L48" s="156">
        <f t="shared" si="4"/>
        <v>18000</v>
      </c>
      <c r="M48" s="148">
        <f t="shared" si="5"/>
        <v>1853165.6000000003</v>
      </c>
    </row>
    <row r="49" spans="1:13" x14ac:dyDescent="0.25">
      <c r="A49" s="195">
        <v>48</v>
      </c>
      <c r="B49" s="202">
        <v>1003</v>
      </c>
      <c r="C49" s="197">
        <v>10</v>
      </c>
      <c r="D49" s="201" t="s">
        <v>14</v>
      </c>
      <c r="E49" s="196">
        <v>419.37</v>
      </c>
      <c r="F49" s="200">
        <v>142</v>
      </c>
      <c r="G49" s="196">
        <f t="shared" si="0"/>
        <v>561.37</v>
      </c>
      <c r="H49" s="197">
        <f t="shared" si="1"/>
        <v>617.50700000000006</v>
      </c>
      <c r="I49" s="145">
        <f>I48</f>
        <v>12550</v>
      </c>
      <c r="J49" s="146">
        <f t="shared" si="2"/>
        <v>7045193.5</v>
      </c>
      <c r="K49" s="147">
        <f t="shared" si="3"/>
        <v>7397453</v>
      </c>
      <c r="L49" s="156">
        <f t="shared" si="4"/>
        <v>15500</v>
      </c>
      <c r="M49" s="148">
        <f t="shared" si="5"/>
        <v>1605518.2000000002</v>
      </c>
    </row>
    <row r="50" spans="1:13" x14ac:dyDescent="0.25">
      <c r="A50" s="195">
        <v>49</v>
      </c>
      <c r="B50" s="201">
        <v>1004</v>
      </c>
      <c r="C50" s="197">
        <v>10</v>
      </c>
      <c r="D50" s="201" t="s">
        <v>14</v>
      </c>
      <c r="E50" s="196">
        <v>486.96</v>
      </c>
      <c r="F50" s="200">
        <v>161</v>
      </c>
      <c r="G50" s="196">
        <f t="shared" si="0"/>
        <v>647.96</v>
      </c>
      <c r="H50" s="197">
        <f t="shared" si="1"/>
        <v>712.75600000000009</v>
      </c>
      <c r="I50" s="145">
        <f>I49</f>
        <v>12550</v>
      </c>
      <c r="J50" s="146">
        <f t="shared" si="2"/>
        <v>8131898</v>
      </c>
      <c r="K50" s="147">
        <f t="shared" si="3"/>
        <v>8538493</v>
      </c>
      <c r="L50" s="156">
        <f t="shared" si="4"/>
        <v>18000</v>
      </c>
      <c r="M50" s="148">
        <f t="shared" si="5"/>
        <v>1853165.6000000003</v>
      </c>
    </row>
    <row r="51" spans="1:13" x14ac:dyDescent="0.25">
      <c r="A51" s="195">
        <v>50</v>
      </c>
      <c r="B51" s="201">
        <v>1005</v>
      </c>
      <c r="C51" s="197">
        <v>10</v>
      </c>
      <c r="D51" s="201" t="s">
        <v>14</v>
      </c>
      <c r="E51" s="196">
        <v>486.96</v>
      </c>
      <c r="F51" s="200">
        <v>161</v>
      </c>
      <c r="G51" s="196">
        <f t="shared" si="0"/>
        <v>647.96</v>
      </c>
      <c r="H51" s="197">
        <f t="shared" si="1"/>
        <v>712.75600000000009</v>
      </c>
      <c r="I51" s="145">
        <f>I50</f>
        <v>12550</v>
      </c>
      <c r="J51" s="146">
        <f t="shared" si="2"/>
        <v>8131898</v>
      </c>
      <c r="K51" s="147">
        <f t="shared" si="3"/>
        <v>8538493</v>
      </c>
      <c r="L51" s="156">
        <f t="shared" si="4"/>
        <v>18000</v>
      </c>
      <c r="M51" s="148">
        <f t="shared" si="5"/>
        <v>1853165.6000000003</v>
      </c>
    </row>
    <row r="52" spans="1:13" x14ac:dyDescent="0.25">
      <c r="A52" s="195">
        <v>51</v>
      </c>
      <c r="B52" s="201">
        <v>1101</v>
      </c>
      <c r="C52" s="201">
        <v>11</v>
      </c>
      <c r="D52" s="201" t="s">
        <v>14</v>
      </c>
      <c r="E52" s="196">
        <v>486.96</v>
      </c>
      <c r="F52" s="199">
        <v>161</v>
      </c>
      <c r="G52" s="196">
        <f t="shared" si="0"/>
        <v>647.96</v>
      </c>
      <c r="H52" s="197">
        <f t="shared" si="1"/>
        <v>712.75600000000009</v>
      </c>
      <c r="I52" s="145">
        <f>I51</f>
        <v>12550</v>
      </c>
      <c r="J52" s="146">
        <f t="shared" si="2"/>
        <v>8131898</v>
      </c>
      <c r="K52" s="147">
        <f t="shared" si="3"/>
        <v>8538493</v>
      </c>
      <c r="L52" s="156">
        <f t="shared" si="4"/>
        <v>18000</v>
      </c>
      <c r="M52" s="148">
        <f t="shared" si="5"/>
        <v>1853165.6000000003</v>
      </c>
    </row>
    <row r="53" spans="1:13" x14ac:dyDescent="0.25">
      <c r="A53" s="195">
        <v>52</v>
      </c>
      <c r="B53" s="201">
        <v>1102</v>
      </c>
      <c r="C53" s="201">
        <v>11</v>
      </c>
      <c r="D53" s="201" t="s">
        <v>14</v>
      </c>
      <c r="E53" s="196">
        <v>486.96</v>
      </c>
      <c r="F53" s="200">
        <v>161</v>
      </c>
      <c r="G53" s="196">
        <f t="shared" si="0"/>
        <v>647.96</v>
      </c>
      <c r="H53" s="197">
        <f t="shared" si="1"/>
        <v>712.75600000000009</v>
      </c>
      <c r="I53" s="145">
        <f>I52</f>
        <v>12550</v>
      </c>
      <c r="J53" s="146">
        <f t="shared" si="2"/>
        <v>8131898</v>
      </c>
      <c r="K53" s="147">
        <f t="shared" si="3"/>
        <v>8538493</v>
      </c>
      <c r="L53" s="156">
        <f t="shared" si="4"/>
        <v>18000</v>
      </c>
      <c r="M53" s="148">
        <f t="shared" si="5"/>
        <v>1853165.6000000003</v>
      </c>
    </row>
    <row r="54" spans="1:13" x14ac:dyDescent="0.25">
      <c r="A54" s="195">
        <v>53</v>
      </c>
      <c r="B54" s="201">
        <v>1103</v>
      </c>
      <c r="C54" s="201">
        <v>11</v>
      </c>
      <c r="D54" s="201" t="s">
        <v>14</v>
      </c>
      <c r="E54" s="196">
        <v>419.37</v>
      </c>
      <c r="F54" s="200">
        <v>142</v>
      </c>
      <c r="G54" s="196">
        <f t="shared" si="0"/>
        <v>561.37</v>
      </c>
      <c r="H54" s="197">
        <f t="shared" si="1"/>
        <v>617.50700000000006</v>
      </c>
      <c r="I54" s="145">
        <f>I53</f>
        <v>12550</v>
      </c>
      <c r="J54" s="146">
        <f t="shared" si="2"/>
        <v>7045193.5</v>
      </c>
      <c r="K54" s="147">
        <f t="shared" si="3"/>
        <v>7397453</v>
      </c>
      <c r="L54" s="156">
        <f t="shared" si="4"/>
        <v>15500</v>
      </c>
      <c r="M54" s="148">
        <f t="shared" si="5"/>
        <v>1605518.2000000002</v>
      </c>
    </row>
    <row r="55" spans="1:13" x14ac:dyDescent="0.25">
      <c r="A55" s="195">
        <v>54</v>
      </c>
      <c r="B55" s="196">
        <v>1104</v>
      </c>
      <c r="C55" s="201">
        <v>11</v>
      </c>
      <c r="D55" s="201" t="s">
        <v>14</v>
      </c>
      <c r="E55" s="196">
        <v>486.96</v>
      </c>
      <c r="F55" s="200">
        <v>161</v>
      </c>
      <c r="G55" s="196">
        <f t="shared" si="0"/>
        <v>647.96</v>
      </c>
      <c r="H55" s="197">
        <f t="shared" si="1"/>
        <v>712.75600000000009</v>
      </c>
      <c r="I55" s="145">
        <f>I54</f>
        <v>12550</v>
      </c>
      <c r="J55" s="146">
        <f t="shared" si="2"/>
        <v>8131898</v>
      </c>
      <c r="K55" s="147">
        <f t="shared" si="3"/>
        <v>8538493</v>
      </c>
      <c r="L55" s="156">
        <f t="shared" si="4"/>
        <v>18000</v>
      </c>
      <c r="M55" s="148">
        <f t="shared" si="5"/>
        <v>1853165.6000000003</v>
      </c>
    </row>
    <row r="56" spans="1:13" x14ac:dyDescent="0.25">
      <c r="A56" s="195">
        <v>55</v>
      </c>
      <c r="B56" s="196">
        <v>1105</v>
      </c>
      <c r="C56" s="201">
        <v>11</v>
      </c>
      <c r="D56" s="201" t="s">
        <v>14</v>
      </c>
      <c r="E56" s="196">
        <v>486.96</v>
      </c>
      <c r="F56" s="200">
        <v>161</v>
      </c>
      <c r="G56" s="196">
        <f t="shared" si="0"/>
        <v>647.96</v>
      </c>
      <c r="H56" s="197">
        <f t="shared" si="1"/>
        <v>712.75600000000009</v>
      </c>
      <c r="I56" s="145">
        <f>I55</f>
        <v>12550</v>
      </c>
      <c r="J56" s="146">
        <f t="shared" si="2"/>
        <v>8131898</v>
      </c>
      <c r="K56" s="147">
        <f t="shared" si="3"/>
        <v>8538493</v>
      </c>
      <c r="L56" s="156">
        <f t="shared" si="4"/>
        <v>18000</v>
      </c>
      <c r="M56" s="148">
        <f t="shared" si="5"/>
        <v>1853165.6000000003</v>
      </c>
    </row>
    <row r="57" spans="1:13" x14ac:dyDescent="0.25">
      <c r="A57" s="195">
        <v>56</v>
      </c>
      <c r="B57" s="196">
        <v>1201</v>
      </c>
      <c r="C57" s="196">
        <v>12</v>
      </c>
      <c r="D57" s="201" t="s">
        <v>14</v>
      </c>
      <c r="E57" s="196">
        <v>486.96</v>
      </c>
      <c r="F57" s="199">
        <v>161</v>
      </c>
      <c r="G57" s="196">
        <f t="shared" si="0"/>
        <v>647.96</v>
      </c>
      <c r="H57" s="197">
        <f t="shared" si="1"/>
        <v>712.75600000000009</v>
      </c>
      <c r="I57" s="145">
        <f>I56</f>
        <v>12550</v>
      </c>
      <c r="J57" s="146">
        <f t="shared" si="2"/>
        <v>8131898</v>
      </c>
      <c r="K57" s="147">
        <f t="shared" si="3"/>
        <v>8538493</v>
      </c>
      <c r="L57" s="156">
        <f t="shared" si="4"/>
        <v>18000</v>
      </c>
      <c r="M57" s="148">
        <f t="shared" si="5"/>
        <v>1853165.6000000003</v>
      </c>
    </row>
    <row r="58" spans="1:13" x14ac:dyDescent="0.25">
      <c r="A58" s="195">
        <v>57</v>
      </c>
      <c r="B58" s="196">
        <v>1202</v>
      </c>
      <c r="C58" s="196">
        <v>12</v>
      </c>
      <c r="D58" s="201" t="s">
        <v>14</v>
      </c>
      <c r="E58" s="196">
        <v>486.96</v>
      </c>
      <c r="F58" s="200">
        <v>161</v>
      </c>
      <c r="G58" s="196">
        <f t="shared" si="0"/>
        <v>647.96</v>
      </c>
      <c r="H58" s="197">
        <f t="shared" si="1"/>
        <v>712.75600000000009</v>
      </c>
      <c r="I58" s="145">
        <f>I57</f>
        <v>12550</v>
      </c>
      <c r="J58" s="146">
        <f t="shared" si="2"/>
        <v>8131898</v>
      </c>
      <c r="K58" s="147">
        <f t="shared" si="3"/>
        <v>8538493</v>
      </c>
      <c r="L58" s="156">
        <f t="shared" si="4"/>
        <v>18000</v>
      </c>
      <c r="M58" s="148">
        <f t="shared" si="5"/>
        <v>1853165.6000000003</v>
      </c>
    </row>
    <row r="59" spans="1:13" x14ac:dyDescent="0.25">
      <c r="A59" s="195">
        <v>58</v>
      </c>
      <c r="B59" s="196">
        <v>1203</v>
      </c>
      <c r="C59" s="196">
        <v>12</v>
      </c>
      <c r="D59" s="201" t="s">
        <v>14</v>
      </c>
      <c r="E59" s="196">
        <v>419.37</v>
      </c>
      <c r="F59" s="200">
        <v>142</v>
      </c>
      <c r="G59" s="196">
        <f t="shared" si="0"/>
        <v>561.37</v>
      </c>
      <c r="H59" s="197">
        <f t="shared" si="1"/>
        <v>617.50700000000006</v>
      </c>
      <c r="I59" s="145">
        <f>I58</f>
        <v>12550</v>
      </c>
      <c r="J59" s="146">
        <f t="shared" si="2"/>
        <v>7045193.5</v>
      </c>
      <c r="K59" s="147">
        <f t="shared" si="3"/>
        <v>7397453</v>
      </c>
      <c r="L59" s="156">
        <f t="shared" si="4"/>
        <v>15500</v>
      </c>
      <c r="M59" s="148">
        <f t="shared" si="5"/>
        <v>1605518.2000000002</v>
      </c>
    </row>
    <row r="60" spans="1:13" x14ac:dyDescent="0.25">
      <c r="A60" s="195">
        <v>59</v>
      </c>
      <c r="B60" s="196">
        <v>1204</v>
      </c>
      <c r="C60" s="196">
        <v>12</v>
      </c>
      <c r="D60" s="201" t="s">
        <v>14</v>
      </c>
      <c r="E60" s="196">
        <v>486.96</v>
      </c>
      <c r="F60" s="200">
        <v>161</v>
      </c>
      <c r="G60" s="196">
        <f t="shared" si="0"/>
        <v>647.96</v>
      </c>
      <c r="H60" s="197">
        <f t="shared" si="1"/>
        <v>712.75600000000009</v>
      </c>
      <c r="I60" s="145">
        <f>I59</f>
        <v>12550</v>
      </c>
      <c r="J60" s="146">
        <f t="shared" si="2"/>
        <v>8131898</v>
      </c>
      <c r="K60" s="147">
        <f t="shared" si="3"/>
        <v>8538493</v>
      </c>
      <c r="L60" s="156">
        <f t="shared" si="4"/>
        <v>18000</v>
      </c>
      <c r="M60" s="148">
        <f t="shared" si="5"/>
        <v>1853165.6000000003</v>
      </c>
    </row>
    <row r="61" spans="1:13" x14ac:dyDescent="0.25">
      <c r="A61" s="195">
        <v>60</v>
      </c>
      <c r="B61" s="196">
        <v>1205</v>
      </c>
      <c r="C61" s="196">
        <v>12</v>
      </c>
      <c r="D61" s="201" t="s">
        <v>14</v>
      </c>
      <c r="E61" s="196">
        <v>486.96</v>
      </c>
      <c r="F61" s="200">
        <v>161</v>
      </c>
      <c r="G61" s="196">
        <f t="shared" si="0"/>
        <v>647.96</v>
      </c>
      <c r="H61" s="197">
        <f t="shared" si="1"/>
        <v>712.75600000000009</v>
      </c>
      <c r="I61" s="145">
        <f>I60</f>
        <v>12550</v>
      </c>
      <c r="J61" s="146">
        <f t="shared" si="2"/>
        <v>8131898</v>
      </c>
      <c r="K61" s="147">
        <f t="shared" si="3"/>
        <v>8538493</v>
      </c>
      <c r="L61" s="156">
        <f t="shared" si="4"/>
        <v>18000</v>
      </c>
      <c r="M61" s="148">
        <f t="shared" si="5"/>
        <v>1853165.6000000003</v>
      </c>
    </row>
    <row r="62" spans="1:13" x14ac:dyDescent="0.25">
      <c r="A62" s="195">
        <v>61</v>
      </c>
      <c r="B62" s="196">
        <v>1301</v>
      </c>
      <c r="C62" s="196">
        <v>13</v>
      </c>
      <c r="D62" s="201" t="s">
        <v>14</v>
      </c>
      <c r="E62" s="196">
        <v>486.96</v>
      </c>
      <c r="F62" s="199">
        <v>161</v>
      </c>
      <c r="G62" s="196">
        <f t="shared" si="0"/>
        <v>647.96</v>
      </c>
      <c r="H62" s="197">
        <f t="shared" si="1"/>
        <v>712.75600000000009</v>
      </c>
      <c r="I62" s="145">
        <f>I61+250</f>
        <v>12800</v>
      </c>
      <c r="J62" s="146">
        <f t="shared" si="2"/>
        <v>8293888</v>
      </c>
      <c r="K62" s="147">
        <f t="shared" si="3"/>
        <v>8708582</v>
      </c>
      <c r="L62" s="156">
        <f t="shared" si="4"/>
        <v>18000</v>
      </c>
      <c r="M62" s="148">
        <f t="shared" si="5"/>
        <v>1853165.6000000003</v>
      </c>
    </row>
    <row r="63" spans="1:13" x14ac:dyDescent="0.25">
      <c r="A63" s="195">
        <v>62</v>
      </c>
      <c r="B63" s="196">
        <v>1302</v>
      </c>
      <c r="C63" s="196">
        <v>13</v>
      </c>
      <c r="D63" s="201" t="s">
        <v>14</v>
      </c>
      <c r="E63" s="196">
        <v>486.96</v>
      </c>
      <c r="F63" s="200">
        <v>161</v>
      </c>
      <c r="G63" s="196">
        <f t="shared" si="0"/>
        <v>647.96</v>
      </c>
      <c r="H63" s="197">
        <f t="shared" si="1"/>
        <v>712.75600000000009</v>
      </c>
      <c r="I63" s="145">
        <f>I62</f>
        <v>12800</v>
      </c>
      <c r="J63" s="146">
        <f t="shared" si="2"/>
        <v>8293888</v>
      </c>
      <c r="K63" s="147">
        <f t="shared" si="3"/>
        <v>8708582</v>
      </c>
      <c r="L63" s="156">
        <f t="shared" si="4"/>
        <v>18000</v>
      </c>
      <c r="M63" s="148">
        <f t="shared" si="5"/>
        <v>1853165.6000000003</v>
      </c>
    </row>
    <row r="64" spans="1:13" x14ac:dyDescent="0.25">
      <c r="A64" s="195">
        <v>63</v>
      </c>
      <c r="B64" s="201">
        <v>1303</v>
      </c>
      <c r="C64" s="196">
        <v>13</v>
      </c>
      <c r="D64" s="201" t="s">
        <v>14</v>
      </c>
      <c r="E64" s="196">
        <v>419.37</v>
      </c>
      <c r="F64" s="200">
        <v>142</v>
      </c>
      <c r="G64" s="196">
        <f t="shared" si="0"/>
        <v>561.37</v>
      </c>
      <c r="H64" s="197">
        <f t="shared" si="1"/>
        <v>617.50700000000006</v>
      </c>
      <c r="I64" s="145">
        <f>I63</f>
        <v>12800</v>
      </c>
      <c r="J64" s="146">
        <f t="shared" si="2"/>
        <v>7185536</v>
      </c>
      <c r="K64" s="147">
        <f t="shared" si="3"/>
        <v>7544813</v>
      </c>
      <c r="L64" s="156">
        <f t="shared" si="4"/>
        <v>15500</v>
      </c>
      <c r="M64" s="148">
        <f t="shared" si="5"/>
        <v>1605518.2000000002</v>
      </c>
    </row>
    <row r="65" spans="1:13" x14ac:dyDescent="0.25">
      <c r="A65" s="195">
        <v>64</v>
      </c>
      <c r="B65" s="201">
        <v>1304</v>
      </c>
      <c r="C65" s="196">
        <v>13</v>
      </c>
      <c r="D65" s="201" t="s">
        <v>14</v>
      </c>
      <c r="E65" s="196">
        <v>486.96</v>
      </c>
      <c r="F65" s="200">
        <v>161</v>
      </c>
      <c r="G65" s="196">
        <f t="shared" si="0"/>
        <v>647.96</v>
      </c>
      <c r="H65" s="197">
        <f t="shared" si="1"/>
        <v>712.75600000000009</v>
      </c>
      <c r="I65" s="145">
        <f>I64</f>
        <v>12800</v>
      </c>
      <c r="J65" s="146">
        <f t="shared" si="2"/>
        <v>8293888</v>
      </c>
      <c r="K65" s="147">
        <f t="shared" si="3"/>
        <v>8708582</v>
      </c>
      <c r="L65" s="156">
        <f t="shared" si="4"/>
        <v>18000</v>
      </c>
      <c r="M65" s="148">
        <f t="shared" si="5"/>
        <v>1853165.6000000003</v>
      </c>
    </row>
    <row r="66" spans="1:13" x14ac:dyDescent="0.25">
      <c r="A66" s="195">
        <v>65</v>
      </c>
      <c r="B66" s="201">
        <v>1305</v>
      </c>
      <c r="C66" s="196">
        <v>13</v>
      </c>
      <c r="D66" s="201" t="s">
        <v>14</v>
      </c>
      <c r="E66" s="196">
        <v>486.96</v>
      </c>
      <c r="F66" s="200">
        <v>161</v>
      </c>
      <c r="G66" s="196">
        <f t="shared" si="0"/>
        <v>647.96</v>
      </c>
      <c r="H66" s="197">
        <f t="shared" si="1"/>
        <v>712.75600000000009</v>
      </c>
      <c r="I66" s="145">
        <f>I65</f>
        <v>12800</v>
      </c>
      <c r="J66" s="146">
        <f t="shared" si="2"/>
        <v>8293888</v>
      </c>
      <c r="K66" s="147">
        <f t="shared" si="3"/>
        <v>8708582</v>
      </c>
      <c r="L66" s="156">
        <f t="shared" si="4"/>
        <v>18000</v>
      </c>
      <c r="M66" s="148">
        <f t="shared" si="5"/>
        <v>1853165.6000000003</v>
      </c>
    </row>
    <row r="67" spans="1:13" x14ac:dyDescent="0.25">
      <c r="A67" s="195">
        <v>66</v>
      </c>
      <c r="B67" s="201">
        <v>1401</v>
      </c>
      <c r="C67" s="201">
        <v>14</v>
      </c>
      <c r="D67" s="201" t="s">
        <v>14</v>
      </c>
      <c r="E67" s="196">
        <v>486.96</v>
      </c>
      <c r="F67" s="199">
        <v>161</v>
      </c>
      <c r="G67" s="196">
        <f t="shared" ref="G67:G130" si="6">E67+F67</f>
        <v>647.96</v>
      </c>
      <c r="H67" s="197">
        <f t="shared" ref="H67:H130" si="7">G67*1.1</f>
        <v>712.75600000000009</v>
      </c>
      <c r="I67" s="145">
        <f>I66</f>
        <v>12800</v>
      </c>
      <c r="J67" s="146">
        <f t="shared" ref="J67:J130" si="8">G67*I67</f>
        <v>8293888</v>
      </c>
      <c r="K67" s="147">
        <f t="shared" ref="K67:K130" si="9">ROUND(J67*1.05,0)</f>
        <v>8708582</v>
      </c>
      <c r="L67" s="156">
        <f t="shared" ref="L67:L130" si="10">MROUND((K67*0.025/12),500)</f>
        <v>18000</v>
      </c>
      <c r="M67" s="148">
        <f t="shared" ref="M67:M130" si="11">H67*2600</f>
        <v>1853165.6000000003</v>
      </c>
    </row>
    <row r="68" spans="1:13" x14ac:dyDescent="0.25">
      <c r="A68" s="195">
        <v>67</v>
      </c>
      <c r="B68" s="201">
        <v>1402</v>
      </c>
      <c r="C68" s="201">
        <v>14</v>
      </c>
      <c r="D68" s="201" t="s">
        <v>14</v>
      </c>
      <c r="E68" s="196">
        <v>486.96</v>
      </c>
      <c r="F68" s="200">
        <v>161</v>
      </c>
      <c r="G68" s="196">
        <f t="shared" si="6"/>
        <v>647.96</v>
      </c>
      <c r="H68" s="197">
        <f t="shared" si="7"/>
        <v>712.75600000000009</v>
      </c>
      <c r="I68" s="145">
        <f>I67</f>
        <v>12800</v>
      </c>
      <c r="J68" s="146">
        <f t="shared" si="8"/>
        <v>8293888</v>
      </c>
      <c r="K68" s="147">
        <f t="shared" si="9"/>
        <v>8708582</v>
      </c>
      <c r="L68" s="156">
        <f t="shared" si="10"/>
        <v>18000</v>
      </c>
      <c r="M68" s="148">
        <f t="shared" si="11"/>
        <v>1853165.6000000003</v>
      </c>
    </row>
    <row r="69" spans="1:13" x14ac:dyDescent="0.25">
      <c r="A69" s="195">
        <v>68</v>
      </c>
      <c r="B69" s="201">
        <v>1403</v>
      </c>
      <c r="C69" s="201">
        <v>14</v>
      </c>
      <c r="D69" s="201" t="s">
        <v>35</v>
      </c>
      <c r="E69" s="196">
        <v>288.48</v>
      </c>
      <c r="F69" s="200">
        <v>108</v>
      </c>
      <c r="G69" s="196">
        <f t="shared" si="6"/>
        <v>396.48</v>
      </c>
      <c r="H69" s="197">
        <f t="shared" si="7"/>
        <v>436.12800000000004</v>
      </c>
      <c r="I69" s="145">
        <f>I68</f>
        <v>12800</v>
      </c>
      <c r="J69" s="146">
        <f t="shared" si="8"/>
        <v>5074944</v>
      </c>
      <c r="K69" s="147">
        <f t="shared" si="9"/>
        <v>5328691</v>
      </c>
      <c r="L69" s="156">
        <f t="shared" si="10"/>
        <v>11000</v>
      </c>
      <c r="M69" s="148">
        <f t="shared" si="11"/>
        <v>1133932.8</v>
      </c>
    </row>
    <row r="70" spans="1:13" x14ac:dyDescent="0.25">
      <c r="A70" s="195">
        <v>69</v>
      </c>
      <c r="B70" s="201">
        <v>1404</v>
      </c>
      <c r="C70" s="201">
        <v>14</v>
      </c>
      <c r="D70" s="201" t="s">
        <v>14</v>
      </c>
      <c r="E70" s="196">
        <v>486.96</v>
      </c>
      <c r="F70" s="200">
        <v>161</v>
      </c>
      <c r="G70" s="196">
        <f t="shared" si="6"/>
        <v>647.96</v>
      </c>
      <c r="H70" s="197">
        <f t="shared" si="7"/>
        <v>712.75600000000009</v>
      </c>
      <c r="I70" s="145">
        <f>I69</f>
        <v>12800</v>
      </c>
      <c r="J70" s="146">
        <f t="shared" si="8"/>
        <v>8293888</v>
      </c>
      <c r="K70" s="147">
        <f t="shared" si="9"/>
        <v>8708582</v>
      </c>
      <c r="L70" s="156">
        <f t="shared" si="10"/>
        <v>18000</v>
      </c>
      <c r="M70" s="148">
        <f t="shared" si="11"/>
        <v>1853165.6000000003</v>
      </c>
    </row>
    <row r="71" spans="1:13" x14ac:dyDescent="0.25">
      <c r="A71" s="195">
        <v>70</v>
      </c>
      <c r="B71" s="201">
        <v>1405</v>
      </c>
      <c r="C71" s="201">
        <v>14</v>
      </c>
      <c r="D71" s="201" t="s">
        <v>14</v>
      </c>
      <c r="E71" s="196">
        <v>486.96</v>
      </c>
      <c r="F71" s="200">
        <v>161</v>
      </c>
      <c r="G71" s="196">
        <f t="shared" si="6"/>
        <v>647.96</v>
      </c>
      <c r="H71" s="197">
        <f t="shared" si="7"/>
        <v>712.75600000000009</v>
      </c>
      <c r="I71" s="145">
        <f>I70</f>
        <v>12800</v>
      </c>
      <c r="J71" s="146">
        <f t="shared" si="8"/>
        <v>8293888</v>
      </c>
      <c r="K71" s="147">
        <f t="shared" si="9"/>
        <v>8708582</v>
      </c>
      <c r="L71" s="156">
        <f t="shared" si="10"/>
        <v>18000</v>
      </c>
      <c r="M71" s="148">
        <f t="shared" si="11"/>
        <v>1853165.6000000003</v>
      </c>
    </row>
    <row r="72" spans="1:13" x14ac:dyDescent="0.25">
      <c r="A72" s="195">
        <v>71</v>
      </c>
      <c r="B72" s="201">
        <v>1501</v>
      </c>
      <c r="C72" s="201">
        <v>15</v>
      </c>
      <c r="D72" s="201" t="s">
        <v>14</v>
      </c>
      <c r="E72" s="196">
        <v>486.96</v>
      </c>
      <c r="F72" s="199">
        <v>161</v>
      </c>
      <c r="G72" s="196">
        <f t="shared" si="6"/>
        <v>647.96</v>
      </c>
      <c r="H72" s="197">
        <f t="shared" si="7"/>
        <v>712.75600000000009</v>
      </c>
      <c r="I72" s="145">
        <f>I71</f>
        <v>12800</v>
      </c>
      <c r="J72" s="146">
        <f t="shared" si="8"/>
        <v>8293888</v>
      </c>
      <c r="K72" s="147">
        <f t="shared" si="9"/>
        <v>8708582</v>
      </c>
      <c r="L72" s="156">
        <f t="shared" si="10"/>
        <v>18000</v>
      </c>
      <c r="M72" s="148">
        <f t="shared" si="11"/>
        <v>1853165.6000000003</v>
      </c>
    </row>
    <row r="73" spans="1:13" x14ac:dyDescent="0.25">
      <c r="A73" s="195">
        <v>72</v>
      </c>
      <c r="B73" s="201">
        <v>1502</v>
      </c>
      <c r="C73" s="201">
        <v>15</v>
      </c>
      <c r="D73" s="201" t="s">
        <v>14</v>
      </c>
      <c r="E73" s="196">
        <v>486.96</v>
      </c>
      <c r="F73" s="200">
        <v>161</v>
      </c>
      <c r="G73" s="196">
        <f t="shared" si="6"/>
        <v>647.96</v>
      </c>
      <c r="H73" s="197">
        <f t="shared" si="7"/>
        <v>712.75600000000009</v>
      </c>
      <c r="I73" s="145">
        <f>I72</f>
        <v>12800</v>
      </c>
      <c r="J73" s="146">
        <f t="shared" si="8"/>
        <v>8293888</v>
      </c>
      <c r="K73" s="147">
        <f t="shared" si="9"/>
        <v>8708582</v>
      </c>
      <c r="L73" s="156">
        <f t="shared" si="10"/>
        <v>18000</v>
      </c>
      <c r="M73" s="148">
        <f t="shared" si="11"/>
        <v>1853165.6000000003</v>
      </c>
    </row>
    <row r="74" spans="1:13" x14ac:dyDescent="0.25">
      <c r="A74" s="195">
        <v>73</v>
      </c>
      <c r="B74" s="201">
        <v>1503</v>
      </c>
      <c r="C74" s="201">
        <v>15</v>
      </c>
      <c r="D74" s="201" t="s">
        <v>14</v>
      </c>
      <c r="E74" s="196">
        <v>419.37</v>
      </c>
      <c r="F74" s="200">
        <v>142</v>
      </c>
      <c r="G74" s="196">
        <f t="shared" si="6"/>
        <v>561.37</v>
      </c>
      <c r="H74" s="197">
        <f t="shared" si="7"/>
        <v>617.50700000000006</v>
      </c>
      <c r="I74" s="145">
        <f>I73</f>
        <v>12800</v>
      </c>
      <c r="J74" s="146">
        <f t="shared" si="8"/>
        <v>7185536</v>
      </c>
      <c r="K74" s="147">
        <f t="shared" si="9"/>
        <v>7544813</v>
      </c>
      <c r="L74" s="156">
        <f t="shared" si="10"/>
        <v>15500</v>
      </c>
      <c r="M74" s="148">
        <f t="shared" si="11"/>
        <v>1605518.2000000002</v>
      </c>
    </row>
    <row r="75" spans="1:13" x14ac:dyDescent="0.25">
      <c r="A75" s="195">
        <v>74</v>
      </c>
      <c r="B75" s="201">
        <v>1504</v>
      </c>
      <c r="C75" s="201">
        <v>15</v>
      </c>
      <c r="D75" s="201" t="s">
        <v>14</v>
      </c>
      <c r="E75" s="196">
        <v>486.96</v>
      </c>
      <c r="F75" s="200">
        <v>161</v>
      </c>
      <c r="G75" s="196">
        <f t="shared" si="6"/>
        <v>647.96</v>
      </c>
      <c r="H75" s="197">
        <f t="shared" si="7"/>
        <v>712.75600000000009</v>
      </c>
      <c r="I75" s="145">
        <f>I74</f>
        <v>12800</v>
      </c>
      <c r="J75" s="146">
        <f t="shared" si="8"/>
        <v>8293888</v>
      </c>
      <c r="K75" s="147">
        <f t="shared" si="9"/>
        <v>8708582</v>
      </c>
      <c r="L75" s="156">
        <f t="shared" si="10"/>
        <v>18000</v>
      </c>
      <c r="M75" s="148">
        <f t="shared" si="11"/>
        <v>1853165.6000000003</v>
      </c>
    </row>
    <row r="76" spans="1:13" x14ac:dyDescent="0.25">
      <c r="A76" s="195">
        <v>75</v>
      </c>
      <c r="B76" s="201">
        <v>1505</v>
      </c>
      <c r="C76" s="201">
        <v>15</v>
      </c>
      <c r="D76" s="201" t="s">
        <v>14</v>
      </c>
      <c r="E76" s="196">
        <v>486.96</v>
      </c>
      <c r="F76" s="200">
        <v>161</v>
      </c>
      <c r="G76" s="196">
        <f t="shared" si="6"/>
        <v>647.96</v>
      </c>
      <c r="H76" s="197">
        <f t="shared" si="7"/>
        <v>712.75600000000009</v>
      </c>
      <c r="I76" s="145">
        <f>I75</f>
        <v>12800</v>
      </c>
      <c r="J76" s="146">
        <f t="shared" si="8"/>
        <v>8293888</v>
      </c>
      <c r="K76" s="147">
        <f t="shared" si="9"/>
        <v>8708582</v>
      </c>
      <c r="L76" s="156">
        <f t="shared" si="10"/>
        <v>18000</v>
      </c>
      <c r="M76" s="148">
        <f t="shared" si="11"/>
        <v>1853165.6000000003</v>
      </c>
    </row>
    <row r="77" spans="1:13" x14ac:dyDescent="0.25">
      <c r="A77" s="195">
        <v>76</v>
      </c>
      <c r="B77" s="201">
        <v>1601</v>
      </c>
      <c r="C77" s="201">
        <v>16</v>
      </c>
      <c r="D77" s="201" t="s">
        <v>14</v>
      </c>
      <c r="E77" s="196">
        <v>486.96</v>
      </c>
      <c r="F77" s="199">
        <v>161</v>
      </c>
      <c r="G77" s="196">
        <f t="shared" si="6"/>
        <v>647.96</v>
      </c>
      <c r="H77" s="197">
        <f t="shared" si="7"/>
        <v>712.75600000000009</v>
      </c>
      <c r="I77" s="145">
        <f>I76</f>
        <v>12800</v>
      </c>
      <c r="J77" s="146">
        <f t="shared" si="8"/>
        <v>8293888</v>
      </c>
      <c r="K77" s="147">
        <f t="shared" si="9"/>
        <v>8708582</v>
      </c>
      <c r="L77" s="156">
        <f t="shared" si="10"/>
        <v>18000</v>
      </c>
      <c r="M77" s="148">
        <f t="shared" si="11"/>
        <v>1853165.6000000003</v>
      </c>
    </row>
    <row r="78" spans="1:13" x14ac:dyDescent="0.25">
      <c r="A78" s="195">
        <v>77</v>
      </c>
      <c r="B78" s="201">
        <v>1602</v>
      </c>
      <c r="C78" s="201">
        <v>16</v>
      </c>
      <c r="D78" s="201" t="s">
        <v>14</v>
      </c>
      <c r="E78" s="196">
        <v>486.96</v>
      </c>
      <c r="F78" s="200">
        <v>161</v>
      </c>
      <c r="G78" s="196">
        <f t="shared" si="6"/>
        <v>647.96</v>
      </c>
      <c r="H78" s="197">
        <f t="shared" si="7"/>
        <v>712.75600000000009</v>
      </c>
      <c r="I78" s="145">
        <f>I77</f>
        <v>12800</v>
      </c>
      <c r="J78" s="146">
        <f t="shared" si="8"/>
        <v>8293888</v>
      </c>
      <c r="K78" s="147">
        <f t="shared" si="9"/>
        <v>8708582</v>
      </c>
      <c r="L78" s="156">
        <f t="shared" si="10"/>
        <v>18000</v>
      </c>
      <c r="M78" s="148">
        <f t="shared" si="11"/>
        <v>1853165.6000000003</v>
      </c>
    </row>
    <row r="79" spans="1:13" x14ac:dyDescent="0.25">
      <c r="A79" s="195">
        <v>78</v>
      </c>
      <c r="B79" s="201">
        <v>1603</v>
      </c>
      <c r="C79" s="201">
        <v>16</v>
      </c>
      <c r="D79" s="201" t="s">
        <v>14</v>
      </c>
      <c r="E79" s="196">
        <v>419.37</v>
      </c>
      <c r="F79" s="200">
        <v>142</v>
      </c>
      <c r="G79" s="196">
        <f t="shared" si="6"/>
        <v>561.37</v>
      </c>
      <c r="H79" s="197">
        <f t="shared" si="7"/>
        <v>617.50700000000006</v>
      </c>
      <c r="I79" s="145">
        <f>I78</f>
        <v>12800</v>
      </c>
      <c r="J79" s="146">
        <f t="shared" si="8"/>
        <v>7185536</v>
      </c>
      <c r="K79" s="147">
        <f t="shared" si="9"/>
        <v>7544813</v>
      </c>
      <c r="L79" s="156">
        <f t="shared" si="10"/>
        <v>15500</v>
      </c>
      <c r="M79" s="148">
        <f t="shared" si="11"/>
        <v>1605518.2000000002</v>
      </c>
    </row>
    <row r="80" spans="1:13" x14ac:dyDescent="0.25">
      <c r="A80" s="195">
        <v>79</v>
      </c>
      <c r="B80" s="201">
        <v>1604</v>
      </c>
      <c r="C80" s="201">
        <v>16</v>
      </c>
      <c r="D80" s="201" t="s">
        <v>14</v>
      </c>
      <c r="E80" s="196">
        <v>486.96</v>
      </c>
      <c r="F80" s="200">
        <v>161</v>
      </c>
      <c r="G80" s="196">
        <f t="shared" si="6"/>
        <v>647.96</v>
      </c>
      <c r="H80" s="197">
        <f t="shared" si="7"/>
        <v>712.75600000000009</v>
      </c>
      <c r="I80" s="145">
        <f>I79</f>
        <v>12800</v>
      </c>
      <c r="J80" s="146">
        <f t="shared" si="8"/>
        <v>8293888</v>
      </c>
      <c r="K80" s="147">
        <f t="shared" si="9"/>
        <v>8708582</v>
      </c>
      <c r="L80" s="156">
        <f t="shared" si="10"/>
        <v>18000</v>
      </c>
      <c r="M80" s="148">
        <f t="shared" si="11"/>
        <v>1853165.6000000003</v>
      </c>
    </row>
    <row r="81" spans="1:13" x14ac:dyDescent="0.25">
      <c r="A81" s="195">
        <v>80</v>
      </c>
      <c r="B81" s="201">
        <v>1605</v>
      </c>
      <c r="C81" s="201">
        <v>16</v>
      </c>
      <c r="D81" s="201" t="s">
        <v>14</v>
      </c>
      <c r="E81" s="196">
        <v>486.96</v>
      </c>
      <c r="F81" s="200">
        <v>161</v>
      </c>
      <c r="G81" s="196">
        <f t="shared" si="6"/>
        <v>647.96</v>
      </c>
      <c r="H81" s="197">
        <f t="shared" si="7"/>
        <v>712.75600000000009</v>
      </c>
      <c r="I81" s="145">
        <f>I80</f>
        <v>12800</v>
      </c>
      <c r="J81" s="146">
        <f t="shared" si="8"/>
        <v>8293888</v>
      </c>
      <c r="K81" s="147">
        <f t="shared" si="9"/>
        <v>8708582</v>
      </c>
      <c r="L81" s="156">
        <f t="shared" si="10"/>
        <v>18000</v>
      </c>
      <c r="M81" s="148">
        <f t="shared" si="11"/>
        <v>1853165.6000000003</v>
      </c>
    </row>
    <row r="82" spans="1:13" x14ac:dyDescent="0.25">
      <c r="A82" s="195">
        <v>81</v>
      </c>
      <c r="B82" s="201">
        <v>1701</v>
      </c>
      <c r="C82" s="201">
        <v>17</v>
      </c>
      <c r="D82" s="201" t="s">
        <v>14</v>
      </c>
      <c r="E82" s="196">
        <v>486.96</v>
      </c>
      <c r="F82" s="199">
        <v>161</v>
      </c>
      <c r="G82" s="196">
        <f t="shared" si="6"/>
        <v>647.96</v>
      </c>
      <c r="H82" s="197">
        <f t="shared" si="7"/>
        <v>712.75600000000009</v>
      </c>
      <c r="I82" s="145">
        <f>I81</f>
        <v>12800</v>
      </c>
      <c r="J82" s="146">
        <f t="shared" si="8"/>
        <v>8293888</v>
      </c>
      <c r="K82" s="147">
        <f t="shared" si="9"/>
        <v>8708582</v>
      </c>
      <c r="L82" s="156">
        <f t="shared" si="10"/>
        <v>18000</v>
      </c>
      <c r="M82" s="148">
        <f t="shared" si="11"/>
        <v>1853165.6000000003</v>
      </c>
    </row>
    <row r="83" spans="1:13" x14ac:dyDescent="0.25">
      <c r="A83" s="195">
        <v>82</v>
      </c>
      <c r="B83" s="201">
        <v>1702</v>
      </c>
      <c r="C83" s="201">
        <v>17</v>
      </c>
      <c r="D83" s="201" t="s">
        <v>14</v>
      </c>
      <c r="E83" s="196">
        <v>486.96</v>
      </c>
      <c r="F83" s="200">
        <v>161</v>
      </c>
      <c r="G83" s="196">
        <f t="shared" si="6"/>
        <v>647.96</v>
      </c>
      <c r="H83" s="197">
        <f t="shared" si="7"/>
        <v>712.75600000000009</v>
      </c>
      <c r="I83" s="145">
        <f>I82</f>
        <v>12800</v>
      </c>
      <c r="J83" s="146">
        <f t="shared" si="8"/>
        <v>8293888</v>
      </c>
      <c r="K83" s="147">
        <f t="shared" si="9"/>
        <v>8708582</v>
      </c>
      <c r="L83" s="156">
        <f t="shared" si="10"/>
        <v>18000</v>
      </c>
      <c r="M83" s="148">
        <f t="shared" si="11"/>
        <v>1853165.6000000003</v>
      </c>
    </row>
    <row r="84" spans="1:13" x14ac:dyDescent="0.25">
      <c r="A84" s="195">
        <v>83</v>
      </c>
      <c r="B84" s="201">
        <v>1703</v>
      </c>
      <c r="C84" s="201">
        <v>17</v>
      </c>
      <c r="D84" s="201" t="s">
        <v>14</v>
      </c>
      <c r="E84" s="196">
        <v>419.37</v>
      </c>
      <c r="F84" s="200">
        <v>142</v>
      </c>
      <c r="G84" s="196">
        <f t="shared" si="6"/>
        <v>561.37</v>
      </c>
      <c r="H84" s="197">
        <f t="shared" si="7"/>
        <v>617.50700000000006</v>
      </c>
      <c r="I84" s="145">
        <f>I83</f>
        <v>12800</v>
      </c>
      <c r="J84" s="146">
        <f t="shared" si="8"/>
        <v>7185536</v>
      </c>
      <c r="K84" s="147">
        <f t="shared" si="9"/>
        <v>7544813</v>
      </c>
      <c r="L84" s="156">
        <f t="shared" si="10"/>
        <v>15500</v>
      </c>
      <c r="M84" s="148">
        <f t="shared" si="11"/>
        <v>1605518.2000000002</v>
      </c>
    </row>
    <row r="85" spans="1:13" x14ac:dyDescent="0.25">
      <c r="A85" s="195">
        <v>84</v>
      </c>
      <c r="B85" s="201">
        <v>1704</v>
      </c>
      <c r="C85" s="201">
        <v>17</v>
      </c>
      <c r="D85" s="201" t="s">
        <v>14</v>
      </c>
      <c r="E85" s="196">
        <v>486.96</v>
      </c>
      <c r="F85" s="200">
        <v>161</v>
      </c>
      <c r="G85" s="196">
        <f t="shared" si="6"/>
        <v>647.96</v>
      </c>
      <c r="H85" s="197">
        <f t="shared" si="7"/>
        <v>712.75600000000009</v>
      </c>
      <c r="I85" s="145">
        <f>I84</f>
        <v>12800</v>
      </c>
      <c r="J85" s="146">
        <f t="shared" si="8"/>
        <v>8293888</v>
      </c>
      <c r="K85" s="147">
        <f t="shared" si="9"/>
        <v>8708582</v>
      </c>
      <c r="L85" s="156">
        <f t="shared" si="10"/>
        <v>18000</v>
      </c>
      <c r="M85" s="148">
        <f t="shared" si="11"/>
        <v>1853165.6000000003</v>
      </c>
    </row>
    <row r="86" spans="1:13" x14ac:dyDescent="0.25">
      <c r="A86" s="195">
        <v>85</v>
      </c>
      <c r="B86" s="201">
        <v>1705</v>
      </c>
      <c r="C86" s="201">
        <v>17</v>
      </c>
      <c r="D86" s="201" t="s">
        <v>14</v>
      </c>
      <c r="E86" s="196">
        <v>486.96</v>
      </c>
      <c r="F86" s="200">
        <v>161</v>
      </c>
      <c r="G86" s="196">
        <f t="shared" si="6"/>
        <v>647.96</v>
      </c>
      <c r="H86" s="197">
        <f t="shared" si="7"/>
        <v>712.75600000000009</v>
      </c>
      <c r="I86" s="145">
        <f>I85</f>
        <v>12800</v>
      </c>
      <c r="J86" s="146">
        <f t="shared" si="8"/>
        <v>8293888</v>
      </c>
      <c r="K86" s="147">
        <f t="shared" si="9"/>
        <v>8708582</v>
      </c>
      <c r="L86" s="156">
        <f t="shared" si="10"/>
        <v>18000</v>
      </c>
      <c r="M86" s="148">
        <f t="shared" si="11"/>
        <v>1853165.6000000003</v>
      </c>
    </row>
    <row r="87" spans="1:13" x14ac:dyDescent="0.25">
      <c r="A87" s="195">
        <v>86</v>
      </c>
      <c r="B87" s="201">
        <v>1801</v>
      </c>
      <c r="C87" s="201">
        <v>18</v>
      </c>
      <c r="D87" s="201" t="s">
        <v>14</v>
      </c>
      <c r="E87" s="196">
        <v>486.96</v>
      </c>
      <c r="F87" s="199">
        <v>161</v>
      </c>
      <c r="G87" s="196">
        <f t="shared" si="6"/>
        <v>647.96</v>
      </c>
      <c r="H87" s="197">
        <f t="shared" si="7"/>
        <v>712.75600000000009</v>
      </c>
      <c r="I87" s="145">
        <f>I86</f>
        <v>12800</v>
      </c>
      <c r="J87" s="146">
        <f t="shared" si="8"/>
        <v>8293888</v>
      </c>
      <c r="K87" s="147">
        <f t="shared" si="9"/>
        <v>8708582</v>
      </c>
      <c r="L87" s="156">
        <f t="shared" si="10"/>
        <v>18000</v>
      </c>
      <c r="M87" s="148">
        <f t="shared" si="11"/>
        <v>1853165.6000000003</v>
      </c>
    </row>
    <row r="88" spans="1:13" x14ac:dyDescent="0.25">
      <c r="A88" s="195">
        <v>87</v>
      </c>
      <c r="B88" s="201">
        <v>1802</v>
      </c>
      <c r="C88" s="201">
        <v>18</v>
      </c>
      <c r="D88" s="201" t="s">
        <v>14</v>
      </c>
      <c r="E88" s="196">
        <v>486.96</v>
      </c>
      <c r="F88" s="200">
        <v>161</v>
      </c>
      <c r="G88" s="196">
        <f t="shared" si="6"/>
        <v>647.96</v>
      </c>
      <c r="H88" s="197">
        <f t="shared" si="7"/>
        <v>712.75600000000009</v>
      </c>
      <c r="I88" s="145">
        <f>I87</f>
        <v>12800</v>
      </c>
      <c r="J88" s="146">
        <f t="shared" si="8"/>
        <v>8293888</v>
      </c>
      <c r="K88" s="147">
        <f t="shared" si="9"/>
        <v>8708582</v>
      </c>
      <c r="L88" s="156">
        <f t="shared" si="10"/>
        <v>18000</v>
      </c>
      <c r="M88" s="148">
        <f t="shared" si="11"/>
        <v>1853165.6000000003</v>
      </c>
    </row>
    <row r="89" spans="1:13" x14ac:dyDescent="0.25">
      <c r="A89" s="195">
        <v>88</v>
      </c>
      <c r="B89" s="201">
        <v>1803</v>
      </c>
      <c r="C89" s="201">
        <v>18</v>
      </c>
      <c r="D89" s="201" t="s">
        <v>14</v>
      </c>
      <c r="E89" s="196">
        <v>419.37</v>
      </c>
      <c r="F89" s="200">
        <v>142</v>
      </c>
      <c r="G89" s="196">
        <f t="shared" si="6"/>
        <v>561.37</v>
      </c>
      <c r="H89" s="197">
        <f t="shared" si="7"/>
        <v>617.50700000000006</v>
      </c>
      <c r="I89" s="145">
        <f>I88</f>
        <v>12800</v>
      </c>
      <c r="J89" s="146">
        <f t="shared" si="8"/>
        <v>7185536</v>
      </c>
      <c r="K89" s="147">
        <f t="shared" si="9"/>
        <v>7544813</v>
      </c>
      <c r="L89" s="156">
        <f t="shared" si="10"/>
        <v>15500</v>
      </c>
      <c r="M89" s="148">
        <f t="shared" si="11"/>
        <v>1605518.2000000002</v>
      </c>
    </row>
    <row r="90" spans="1:13" x14ac:dyDescent="0.25">
      <c r="A90" s="195">
        <v>89</v>
      </c>
      <c r="B90" s="201">
        <v>1804</v>
      </c>
      <c r="C90" s="201">
        <v>18</v>
      </c>
      <c r="D90" s="201" t="s">
        <v>14</v>
      </c>
      <c r="E90" s="196">
        <v>486.96</v>
      </c>
      <c r="F90" s="200">
        <v>161</v>
      </c>
      <c r="G90" s="196">
        <f t="shared" si="6"/>
        <v>647.96</v>
      </c>
      <c r="H90" s="197">
        <f t="shared" si="7"/>
        <v>712.75600000000009</v>
      </c>
      <c r="I90" s="145">
        <f>I89</f>
        <v>12800</v>
      </c>
      <c r="J90" s="146">
        <f t="shared" si="8"/>
        <v>8293888</v>
      </c>
      <c r="K90" s="147">
        <f t="shared" si="9"/>
        <v>8708582</v>
      </c>
      <c r="L90" s="156">
        <f t="shared" si="10"/>
        <v>18000</v>
      </c>
      <c r="M90" s="148">
        <f t="shared" si="11"/>
        <v>1853165.6000000003</v>
      </c>
    </row>
    <row r="91" spans="1:13" x14ac:dyDescent="0.25">
      <c r="A91" s="195">
        <v>90</v>
      </c>
      <c r="B91" s="201">
        <v>1805</v>
      </c>
      <c r="C91" s="201">
        <v>18</v>
      </c>
      <c r="D91" s="201" t="s">
        <v>14</v>
      </c>
      <c r="E91" s="196">
        <v>486.96</v>
      </c>
      <c r="F91" s="200">
        <v>161</v>
      </c>
      <c r="G91" s="196">
        <f t="shared" si="6"/>
        <v>647.96</v>
      </c>
      <c r="H91" s="197">
        <f t="shared" si="7"/>
        <v>712.75600000000009</v>
      </c>
      <c r="I91" s="145">
        <f>I90</f>
        <v>12800</v>
      </c>
      <c r="J91" s="146">
        <f t="shared" si="8"/>
        <v>8293888</v>
      </c>
      <c r="K91" s="147">
        <f t="shared" si="9"/>
        <v>8708582</v>
      </c>
      <c r="L91" s="156">
        <f t="shared" si="10"/>
        <v>18000</v>
      </c>
      <c r="M91" s="148">
        <f t="shared" si="11"/>
        <v>1853165.6000000003</v>
      </c>
    </row>
    <row r="92" spans="1:13" x14ac:dyDescent="0.25">
      <c r="A92" s="195">
        <v>91</v>
      </c>
      <c r="B92" s="201">
        <v>1901</v>
      </c>
      <c r="C92" s="201">
        <v>19</v>
      </c>
      <c r="D92" s="201" t="s">
        <v>14</v>
      </c>
      <c r="E92" s="196">
        <v>486.96</v>
      </c>
      <c r="F92" s="199">
        <v>161</v>
      </c>
      <c r="G92" s="196">
        <f t="shared" si="6"/>
        <v>647.96</v>
      </c>
      <c r="H92" s="197">
        <f t="shared" si="7"/>
        <v>712.75600000000009</v>
      </c>
      <c r="I92" s="145">
        <f>I91+250</f>
        <v>13050</v>
      </c>
      <c r="J92" s="146">
        <f t="shared" si="8"/>
        <v>8455878</v>
      </c>
      <c r="K92" s="147">
        <f t="shared" si="9"/>
        <v>8878672</v>
      </c>
      <c r="L92" s="156">
        <f t="shared" si="10"/>
        <v>18500</v>
      </c>
      <c r="M92" s="148">
        <f t="shared" si="11"/>
        <v>1853165.6000000003</v>
      </c>
    </row>
    <row r="93" spans="1:13" x14ac:dyDescent="0.25">
      <c r="A93" s="195">
        <v>92</v>
      </c>
      <c r="B93" s="201">
        <v>1902</v>
      </c>
      <c r="C93" s="201">
        <v>19</v>
      </c>
      <c r="D93" s="201" t="s">
        <v>14</v>
      </c>
      <c r="E93" s="196">
        <v>486.96</v>
      </c>
      <c r="F93" s="200">
        <v>161</v>
      </c>
      <c r="G93" s="196">
        <f t="shared" si="6"/>
        <v>647.96</v>
      </c>
      <c r="H93" s="197">
        <f t="shared" si="7"/>
        <v>712.75600000000009</v>
      </c>
      <c r="I93" s="145">
        <f>I92</f>
        <v>13050</v>
      </c>
      <c r="J93" s="146">
        <f t="shared" si="8"/>
        <v>8455878</v>
      </c>
      <c r="K93" s="147">
        <f t="shared" si="9"/>
        <v>8878672</v>
      </c>
      <c r="L93" s="156">
        <f t="shared" si="10"/>
        <v>18500</v>
      </c>
      <c r="M93" s="148">
        <f t="shared" si="11"/>
        <v>1853165.6000000003</v>
      </c>
    </row>
    <row r="94" spans="1:13" x14ac:dyDescent="0.25">
      <c r="A94" s="195">
        <v>93</v>
      </c>
      <c r="B94" s="201">
        <v>1903</v>
      </c>
      <c r="C94" s="201">
        <v>19</v>
      </c>
      <c r="D94" s="201" t="s">
        <v>14</v>
      </c>
      <c r="E94" s="196">
        <v>419.37</v>
      </c>
      <c r="F94" s="200">
        <v>142</v>
      </c>
      <c r="G94" s="196">
        <f t="shared" si="6"/>
        <v>561.37</v>
      </c>
      <c r="H94" s="197">
        <f t="shared" si="7"/>
        <v>617.50700000000006</v>
      </c>
      <c r="I94" s="145">
        <f>I93</f>
        <v>13050</v>
      </c>
      <c r="J94" s="146">
        <f t="shared" si="8"/>
        <v>7325878.5</v>
      </c>
      <c r="K94" s="147">
        <f t="shared" si="9"/>
        <v>7692172</v>
      </c>
      <c r="L94" s="156">
        <f t="shared" si="10"/>
        <v>16000</v>
      </c>
      <c r="M94" s="148">
        <f t="shared" si="11"/>
        <v>1605518.2000000002</v>
      </c>
    </row>
    <row r="95" spans="1:13" x14ac:dyDescent="0.25">
      <c r="A95" s="195">
        <v>94</v>
      </c>
      <c r="B95" s="201">
        <v>1904</v>
      </c>
      <c r="C95" s="201">
        <v>19</v>
      </c>
      <c r="D95" s="201" t="s">
        <v>14</v>
      </c>
      <c r="E95" s="196">
        <v>486.96</v>
      </c>
      <c r="F95" s="200">
        <v>161</v>
      </c>
      <c r="G95" s="196">
        <f t="shared" si="6"/>
        <v>647.96</v>
      </c>
      <c r="H95" s="197">
        <f t="shared" si="7"/>
        <v>712.75600000000009</v>
      </c>
      <c r="I95" s="145">
        <f>I94</f>
        <v>13050</v>
      </c>
      <c r="J95" s="146">
        <f t="shared" si="8"/>
        <v>8455878</v>
      </c>
      <c r="K95" s="147">
        <f t="shared" si="9"/>
        <v>8878672</v>
      </c>
      <c r="L95" s="156">
        <f t="shared" si="10"/>
        <v>18500</v>
      </c>
      <c r="M95" s="148">
        <f t="shared" si="11"/>
        <v>1853165.6000000003</v>
      </c>
    </row>
    <row r="96" spans="1:13" x14ac:dyDescent="0.25">
      <c r="A96" s="195">
        <v>95</v>
      </c>
      <c r="B96" s="201">
        <v>1905</v>
      </c>
      <c r="C96" s="201">
        <v>19</v>
      </c>
      <c r="D96" s="201" t="s">
        <v>14</v>
      </c>
      <c r="E96" s="196">
        <v>486.96</v>
      </c>
      <c r="F96" s="200">
        <v>161</v>
      </c>
      <c r="G96" s="196">
        <f t="shared" si="6"/>
        <v>647.96</v>
      </c>
      <c r="H96" s="197">
        <f t="shared" si="7"/>
        <v>712.75600000000009</v>
      </c>
      <c r="I96" s="145">
        <f>I95</f>
        <v>13050</v>
      </c>
      <c r="J96" s="146">
        <f t="shared" si="8"/>
        <v>8455878</v>
      </c>
      <c r="K96" s="147">
        <f t="shared" si="9"/>
        <v>8878672</v>
      </c>
      <c r="L96" s="156">
        <f t="shared" si="10"/>
        <v>18500</v>
      </c>
      <c r="M96" s="148">
        <f t="shared" si="11"/>
        <v>1853165.6000000003</v>
      </c>
    </row>
    <row r="97" spans="1:13" x14ac:dyDescent="0.25">
      <c r="A97" s="195">
        <v>96</v>
      </c>
      <c r="B97" s="201">
        <v>2001</v>
      </c>
      <c r="C97" s="201">
        <v>20</v>
      </c>
      <c r="D97" s="201" t="s">
        <v>14</v>
      </c>
      <c r="E97" s="196">
        <v>486.96</v>
      </c>
      <c r="F97" s="199">
        <v>161</v>
      </c>
      <c r="G97" s="196">
        <f t="shared" si="6"/>
        <v>647.96</v>
      </c>
      <c r="H97" s="197">
        <f t="shared" si="7"/>
        <v>712.75600000000009</v>
      </c>
      <c r="I97" s="145">
        <f>I96</f>
        <v>13050</v>
      </c>
      <c r="J97" s="146">
        <f t="shared" si="8"/>
        <v>8455878</v>
      </c>
      <c r="K97" s="147">
        <f t="shared" si="9"/>
        <v>8878672</v>
      </c>
      <c r="L97" s="156">
        <f t="shared" si="10"/>
        <v>18500</v>
      </c>
      <c r="M97" s="148">
        <f t="shared" si="11"/>
        <v>1853165.6000000003</v>
      </c>
    </row>
    <row r="98" spans="1:13" x14ac:dyDescent="0.25">
      <c r="A98" s="195">
        <v>97</v>
      </c>
      <c r="B98" s="201">
        <v>2002</v>
      </c>
      <c r="C98" s="201">
        <v>20</v>
      </c>
      <c r="D98" s="201" t="s">
        <v>14</v>
      </c>
      <c r="E98" s="196">
        <v>486.96</v>
      </c>
      <c r="F98" s="200">
        <v>161</v>
      </c>
      <c r="G98" s="196">
        <f t="shared" si="6"/>
        <v>647.96</v>
      </c>
      <c r="H98" s="197">
        <f t="shared" si="7"/>
        <v>712.75600000000009</v>
      </c>
      <c r="I98" s="145">
        <f>I97</f>
        <v>13050</v>
      </c>
      <c r="J98" s="146">
        <f t="shared" si="8"/>
        <v>8455878</v>
      </c>
      <c r="K98" s="147">
        <f t="shared" si="9"/>
        <v>8878672</v>
      </c>
      <c r="L98" s="156">
        <f t="shared" si="10"/>
        <v>18500</v>
      </c>
      <c r="M98" s="148">
        <f t="shared" si="11"/>
        <v>1853165.6000000003</v>
      </c>
    </row>
    <row r="99" spans="1:13" x14ac:dyDescent="0.25">
      <c r="A99" s="195">
        <v>98</v>
      </c>
      <c r="B99" s="201">
        <v>2003</v>
      </c>
      <c r="C99" s="201">
        <v>20</v>
      </c>
      <c r="D99" s="201" t="s">
        <v>35</v>
      </c>
      <c r="E99" s="196">
        <v>288.48</v>
      </c>
      <c r="F99" s="200">
        <v>108</v>
      </c>
      <c r="G99" s="196">
        <f t="shared" si="6"/>
        <v>396.48</v>
      </c>
      <c r="H99" s="197">
        <f t="shared" si="7"/>
        <v>436.12800000000004</v>
      </c>
      <c r="I99" s="145">
        <f>I98</f>
        <v>13050</v>
      </c>
      <c r="J99" s="146">
        <f t="shared" si="8"/>
        <v>5174064</v>
      </c>
      <c r="K99" s="147">
        <f t="shared" si="9"/>
        <v>5432767</v>
      </c>
      <c r="L99" s="156">
        <f t="shared" si="10"/>
        <v>11500</v>
      </c>
      <c r="M99" s="148">
        <f t="shared" si="11"/>
        <v>1133932.8</v>
      </c>
    </row>
    <row r="100" spans="1:13" x14ac:dyDescent="0.25">
      <c r="A100" s="195">
        <v>99</v>
      </c>
      <c r="B100" s="201">
        <v>2004</v>
      </c>
      <c r="C100" s="201">
        <v>20</v>
      </c>
      <c r="D100" s="201" t="s">
        <v>14</v>
      </c>
      <c r="E100" s="196">
        <v>486.96</v>
      </c>
      <c r="F100" s="200">
        <v>161</v>
      </c>
      <c r="G100" s="196">
        <f t="shared" si="6"/>
        <v>647.96</v>
      </c>
      <c r="H100" s="197">
        <f t="shared" si="7"/>
        <v>712.75600000000009</v>
      </c>
      <c r="I100" s="145">
        <f>I99</f>
        <v>13050</v>
      </c>
      <c r="J100" s="146">
        <f t="shared" si="8"/>
        <v>8455878</v>
      </c>
      <c r="K100" s="147">
        <f t="shared" si="9"/>
        <v>8878672</v>
      </c>
      <c r="L100" s="156">
        <f t="shared" si="10"/>
        <v>18500</v>
      </c>
      <c r="M100" s="148">
        <f t="shared" si="11"/>
        <v>1853165.6000000003</v>
      </c>
    </row>
    <row r="101" spans="1:13" x14ac:dyDescent="0.25">
      <c r="A101" s="195">
        <v>100</v>
      </c>
      <c r="B101" s="201">
        <v>2005</v>
      </c>
      <c r="C101" s="201">
        <v>20</v>
      </c>
      <c r="D101" s="201" t="s">
        <v>14</v>
      </c>
      <c r="E101" s="196">
        <v>486.96</v>
      </c>
      <c r="F101" s="200">
        <v>161</v>
      </c>
      <c r="G101" s="196">
        <f t="shared" si="6"/>
        <v>647.96</v>
      </c>
      <c r="H101" s="197">
        <f t="shared" si="7"/>
        <v>712.75600000000009</v>
      </c>
      <c r="I101" s="145">
        <f>I100</f>
        <v>13050</v>
      </c>
      <c r="J101" s="146">
        <f t="shared" si="8"/>
        <v>8455878</v>
      </c>
      <c r="K101" s="147">
        <f t="shared" si="9"/>
        <v>8878672</v>
      </c>
      <c r="L101" s="156">
        <f t="shared" si="10"/>
        <v>18500</v>
      </c>
      <c r="M101" s="148">
        <f t="shared" si="11"/>
        <v>1853165.6000000003</v>
      </c>
    </row>
    <row r="102" spans="1:13" x14ac:dyDescent="0.25">
      <c r="A102" s="195">
        <v>101</v>
      </c>
      <c r="B102" s="201">
        <v>2101</v>
      </c>
      <c r="C102" s="201">
        <v>21</v>
      </c>
      <c r="D102" s="201" t="s">
        <v>14</v>
      </c>
      <c r="E102" s="196">
        <v>486.96</v>
      </c>
      <c r="F102" s="199">
        <v>161</v>
      </c>
      <c r="G102" s="196">
        <f t="shared" si="6"/>
        <v>647.96</v>
      </c>
      <c r="H102" s="197">
        <f t="shared" si="7"/>
        <v>712.75600000000009</v>
      </c>
      <c r="I102" s="145">
        <f>I101</f>
        <v>13050</v>
      </c>
      <c r="J102" s="146">
        <f t="shared" si="8"/>
        <v>8455878</v>
      </c>
      <c r="K102" s="147">
        <f t="shared" si="9"/>
        <v>8878672</v>
      </c>
      <c r="L102" s="156">
        <f t="shared" si="10"/>
        <v>18500</v>
      </c>
      <c r="M102" s="148">
        <f t="shared" si="11"/>
        <v>1853165.6000000003</v>
      </c>
    </row>
    <row r="103" spans="1:13" x14ac:dyDescent="0.25">
      <c r="A103" s="195">
        <v>102</v>
      </c>
      <c r="B103" s="201">
        <v>2102</v>
      </c>
      <c r="C103" s="201">
        <v>21</v>
      </c>
      <c r="D103" s="201" t="s">
        <v>14</v>
      </c>
      <c r="E103" s="196">
        <v>486.96</v>
      </c>
      <c r="F103" s="200">
        <v>161</v>
      </c>
      <c r="G103" s="196">
        <f t="shared" si="6"/>
        <v>647.96</v>
      </c>
      <c r="H103" s="197">
        <f t="shared" si="7"/>
        <v>712.75600000000009</v>
      </c>
      <c r="I103" s="145">
        <f>I102</f>
        <v>13050</v>
      </c>
      <c r="J103" s="146">
        <f t="shared" si="8"/>
        <v>8455878</v>
      </c>
      <c r="K103" s="147">
        <f t="shared" si="9"/>
        <v>8878672</v>
      </c>
      <c r="L103" s="156">
        <f t="shared" si="10"/>
        <v>18500</v>
      </c>
      <c r="M103" s="148">
        <f t="shared" si="11"/>
        <v>1853165.6000000003</v>
      </c>
    </row>
    <row r="104" spans="1:13" x14ac:dyDescent="0.25">
      <c r="A104" s="195">
        <v>103</v>
      </c>
      <c r="B104" s="201">
        <v>2103</v>
      </c>
      <c r="C104" s="201">
        <v>21</v>
      </c>
      <c r="D104" s="201" t="s">
        <v>14</v>
      </c>
      <c r="E104" s="196">
        <v>419.37</v>
      </c>
      <c r="F104" s="200">
        <v>142</v>
      </c>
      <c r="G104" s="196">
        <f t="shared" si="6"/>
        <v>561.37</v>
      </c>
      <c r="H104" s="197">
        <f t="shared" si="7"/>
        <v>617.50700000000006</v>
      </c>
      <c r="I104" s="145">
        <f>I103</f>
        <v>13050</v>
      </c>
      <c r="J104" s="146">
        <f t="shared" si="8"/>
        <v>7325878.5</v>
      </c>
      <c r="K104" s="147">
        <f t="shared" si="9"/>
        <v>7692172</v>
      </c>
      <c r="L104" s="156">
        <f t="shared" si="10"/>
        <v>16000</v>
      </c>
      <c r="M104" s="148">
        <f t="shared" si="11"/>
        <v>1605518.2000000002</v>
      </c>
    </row>
    <row r="105" spans="1:13" x14ac:dyDescent="0.25">
      <c r="A105" s="195">
        <v>104</v>
      </c>
      <c r="B105" s="201">
        <v>2104</v>
      </c>
      <c r="C105" s="201">
        <v>21</v>
      </c>
      <c r="D105" s="201" t="s">
        <v>14</v>
      </c>
      <c r="E105" s="196">
        <v>486.96</v>
      </c>
      <c r="F105" s="200">
        <v>161</v>
      </c>
      <c r="G105" s="196">
        <f t="shared" si="6"/>
        <v>647.96</v>
      </c>
      <c r="H105" s="197">
        <f t="shared" si="7"/>
        <v>712.75600000000009</v>
      </c>
      <c r="I105" s="145">
        <f>I104</f>
        <v>13050</v>
      </c>
      <c r="J105" s="146">
        <f t="shared" si="8"/>
        <v>8455878</v>
      </c>
      <c r="K105" s="147">
        <f t="shared" si="9"/>
        <v>8878672</v>
      </c>
      <c r="L105" s="156">
        <f t="shared" si="10"/>
        <v>18500</v>
      </c>
      <c r="M105" s="148">
        <f t="shared" si="11"/>
        <v>1853165.6000000003</v>
      </c>
    </row>
    <row r="106" spans="1:13" x14ac:dyDescent="0.25">
      <c r="A106" s="195">
        <v>105</v>
      </c>
      <c r="B106" s="201">
        <v>2105</v>
      </c>
      <c r="C106" s="201">
        <v>21</v>
      </c>
      <c r="D106" s="201" t="s">
        <v>14</v>
      </c>
      <c r="E106" s="196">
        <v>486.96</v>
      </c>
      <c r="F106" s="200">
        <v>161</v>
      </c>
      <c r="G106" s="196">
        <f t="shared" si="6"/>
        <v>647.96</v>
      </c>
      <c r="H106" s="197">
        <f t="shared" si="7"/>
        <v>712.75600000000009</v>
      </c>
      <c r="I106" s="145">
        <f>I105</f>
        <v>13050</v>
      </c>
      <c r="J106" s="146">
        <f t="shared" si="8"/>
        <v>8455878</v>
      </c>
      <c r="K106" s="147">
        <f t="shared" si="9"/>
        <v>8878672</v>
      </c>
      <c r="L106" s="156">
        <f t="shared" si="10"/>
        <v>18500</v>
      </c>
      <c r="M106" s="148">
        <f t="shared" si="11"/>
        <v>1853165.6000000003</v>
      </c>
    </row>
    <row r="107" spans="1:13" x14ac:dyDescent="0.25">
      <c r="A107" s="195">
        <v>106</v>
      </c>
      <c r="B107" s="201">
        <v>2201</v>
      </c>
      <c r="C107" s="201">
        <v>22</v>
      </c>
      <c r="D107" s="201" t="s">
        <v>14</v>
      </c>
      <c r="E107" s="196">
        <v>486.96</v>
      </c>
      <c r="F107" s="199">
        <v>161</v>
      </c>
      <c r="G107" s="196">
        <f t="shared" si="6"/>
        <v>647.96</v>
      </c>
      <c r="H107" s="197">
        <f t="shared" si="7"/>
        <v>712.75600000000009</v>
      </c>
      <c r="I107" s="145">
        <f>I106</f>
        <v>13050</v>
      </c>
      <c r="J107" s="146">
        <f t="shared" si="8"/>
        <v>8455878</v>
      </c>
      <c r="K107" s="147">
        <f t="shared" si="9"/>
        <v>8878672</v>
      </c>
      <c r="L107" s="156">
        <f t="shared" si="10"/>
        <v>18500</v>
      </c>
      <c r="M107" s="148">
        <f t="shared" si="11"/>
        <v>1853165.6000000003</v>
      </c>
    </row>
    <row r="108" spans="1:13" x14ac:dyDescent="0.25">
      <c r="A108" s="195">
        <v>107</v>
      </c>
      <c r="B108" s="201">
        <v>2202</v>
      </c>
      <c r="C108" s="201">
        <v>22</v>
      </c>
      <c r="D108" s="201" t="s">
        <v>14</v>
      </c>
      <c r="E108" s="196">
        <v>486.96</v>
      </c>
      <c r="F108" s="200">
        <v>161</v>
      </c>
      <c r="G108" s="196">
        <f t="shared" si="6"/>
        <v>647.96</v>
      </c>
      <c r="H108" s="197">
        <f t="shared" si="7"/>
        <v>712.75600000000009</v>
      </c>
      <c r="I108" s="145">
        <f>I107</f>
        <v>13050</v>
      </c>
      <c r="J108" s="146">
        <f t="shared" si="8"/>
        <v>8455878</v>
      </c>
      <c r="K108" s="147">
        <f t="shared" si="9"/>
        <v>8878672</v>
      </c>
      <c r="L108" s="156">
        <f t="shared" si="10"/>
        <v>18500</v>
      </c>
      <c r="M108" s="148">
        <f t="shared" si="11"/>
        <v>1853165.6000000003</v>
      </c>
    </row>
    <row r="109" spans="1:13" x14ac:dyDescent="0.25">
      <c r="A109" s="195">
        <v>108</v>
      </c>
      <c r="B109" s="201">
        <v>2203</v>
      </c>
      <c r="C109" s="201">
        <v>22</v>
      </c>
      <c r="D109" s="201" t="s">
        <v>14</v>
      </c>
      <c r="E109" s="196">
        <v>419.37</v>
      </c>
      <c r="F109" s="200">
        <v>142</v>
      </c>
      <c r="G109" s="196">
        <f t="shared" si="6"/>
        <v>561.37</v>
      </c>
      <c r="H109" s="197">
        <f t="shared" si="7"/>
        <v>617.50700000000006</v>
      </c>
      <c r="I109" s="145">
        <f>I108</f>
        <v>13050</v>
      </c>
      <c r="J109" s="146">
        <f t="shared" si="8"/>
        <v>7325878.5</v>
      </c>
      <c r="K109" s="147">
        <f t="shared" si="9"/>
        <v>7692172</v>
      </c>
      <c r="L109" s="156">
        <f t="shared" si="10"/>
        <v>16000</v>
      </c>
      <c r="M109" s="148">
        <f t="shared" si="11"/>
        <v>1605518.2000000002</v>
      </c>
    </row>
    <row r="110" spans="1:13" x14ac:dyDescent="0.25">
      <c r="A110" s="195">
        <v>109</v>
      </c>
      <c r="B110" s="201">
        <v>2204</v>
      </c>
      <c r="C110" s="201">
        <v>22</v>
      </c>
      <c r="D110" s="201" t="s">
        <v>14</v>
      </c>
      <c r="E110" s="196">
        <v>486.96</v>
      </c>
      <c r="F110" s="200">
        <v>161</v>
      </c>
      <c r="G110" s="196">
        <f t="shared" si="6"/>
        <v>647.96</v>
      </c>
      <c r="H110" s="197">
        <f t="shared" si="7"/>
        <v>712.75600000000009</v>
      </c>
      <c r="I110" s="145">
        <f>I109</f>
        <v>13050</v>
      </c>
      <c r="J110" s="146">
        <f t="shared" si="8"/>
        <v>8455878</v>
      </c>
      <c r="K110" s="147">
        <f t="shared" si="9"/>
        <v>8878672</v>
      </c>
      <c r="L110" s="156">
        <f t="shared" si="10"/>
        <v>18500</v>
      </c>
      <c r="M110" s="148">
        <f t="shared" si="11"/>
        <v>1853165.6000000003</v>
      </c>
    </row>
    <row r="111" spans="1:13" x14ac:dyDescent="0.25">
      <c r="A111" s="195">
        <v>110</v>
      </c>
      <c r="B111" s="201">
        <v>2205</v>
      </c>
      <c r="C111" s="201">
        <v>22</v>
      </c>
      <c r="D111" s="201" t="s">
        <v>14</v>
      </c>
      <c r="E111" s="196">
        <v>486.96</v>
      </c>
      <c r="F111" s="200">
        <v>161</v>
      </c>
      <c r="G111" s="196">
        <f t="shared" si="6"/>
        <v>647.96</v>
      </c>
      <c r="H111" s="197">
        <f t="shared" si="7"/>
        <v>712.75600000000009</v>
      </c>
      <c r="I111" s="145">
        <f>I110</f>
        <v>13050</v>
      </c>
      <c r="J111" s="146">
        <f t="shared" si="8"/>
        <v>8455878</v>
      </c>
      <c r="K111" s="147">
        <f t="shared" si="9"/>
        <v>8878672</v>
      </c>
      <c r="L111" s="156">
        <f t="shared" si="10"/>
        <v>18500</v>
      </c>
      <c r="M111" s="148">
        <f t="shared" si="11"/>
        <v>1853165.6000000003</v>
      </c>
    </row>
    <row r="112" spans="1:13" x14ac:dyDescent="0.25">
      <c r="A112" s="195">
        <v>111</v>
      </c>
      <c r="B112" s="201">
        <v>2301</v>
      </c>
      <c r="C112" s="201">
        <v>23</v>
      </c>
      <c r="D112" s="201" t="s">
        <v>14</v>
      </c>
      <c r="E112" s="196">
        <v>486.96</v>
      </c>
      <c r="F112" s="199">
        <v>161</v>
      </c>
      <c r="G112" s="196">
        <f t="shared" si="6"/>
        <v>647.96</v>
      </c>
      <c r="H112" s="197">
        <f t="shared" si="7"/>
        <v>712.75600000000009</v>
      </c>
      <c r="I112" s="145">
        <f>I111</f>
        <v>13050</v>
      </c>
      <c r="J112" s="146">
        <f t="shared" si="8"/>
        <v>8455878</v>
      </c>
      <c r="K112" s="147">
        <f t="shared" si="9"/>
        <v>8878672</v>
      </c>
      <c r="L112" s="156">
        <f t="shared" si="10"/>
        <v>18500</v>
      </c>
      <c r="M112" s="148">
        <f t="shared" si="11"/>
        <v>1853165.6000000003</v>
      </c>
    </row>
    <row r="113" spans="1:13" x14ac:dyDescent="0.25">
      <c r="A113" s="195">
        <v>112</v>
      </c>
      <c r="B113" s="201">
        <v>2302</v>
      </c>
      <c r="C113" s="201">
        <v>23</v>
      </c>
      <c r="D113" s="201" t="s">
        <v>14</v>
      </c>
      <c r="E113" s="196">
        <v>486.96</v>
      </c>
      <c r="F113" s="200">
        <v>161</v>
      </c>
      <c r="G113" s="196">
        <f t="shared" si="6"/>
        <v>647.96</v>
      </c>
      <c r="H113" s="197">
        <f t="shared" si="7"/>
        <v>712.75600000000009</v>
      </c>
      <c r="I113" s="145">
        <f>I112</f>
        <v>13050</v>
      </c>
      <c r="J113" s="146">
        <f t="shared" si="8"/>
        <v>8455878</v>
      </c>
      <c r="K113" s="147">
        <f t="shared" si="9"/>
        <v>8878672</v>
      </c>
      <c r="L113" s="156">
        <f t="shared" si="10"/>
        <v>18500</v>
      </c>
      <c r="M113" s="148">
        <f t="shared" si="11"/>
        <v>1853165.6000000003</v>
      </c>
    </row>
    <row r="114" spans="1:13" x14ac:dyDescent="0.25">
      <c r="A114" s="195">
        <v>113</v>
      </c>
      <c r="B114" s="201">
        <v>2303</v>
      </c>
      <c r="C114" s="201">
        <v>23</v>
      </c>
      <c r="D114" s="201" t="s">
        <v>14</v>
      </c>
      <c r="E114" s="196">
        <v>419.37</v>
      </c>
      <c r="F114" s="200">
        <v>142</v>
      </c>
      <c r="G114" s="196">
        <f t="shared" si="6"/>
        <v>561.37</v>
      </c>
      <c r="H114" s="197">
        <f t="shared" si="7"/>
        <v>617.50700000000006</v>
      </c>
      <c r="I114" s="145">
        <f>I113</f>
        <v>13050</v>
      </c>
      <c r="J114" s="146">
        <f t="shared" si="8"/>
        <v>7325878.5</v>
      </c>
      <c r="K114" s="147">
        <f t="shared" si="9"/>
        <v>7692172</v>
      </c>
      <c r="L114" s="156">
        <f t="shared" si="10"/>
        <v>16000</v>
      </c>
      <c r="M114" s="148">
        <f t="shared" si="11"/>
        <v>1605518.2000000002</v>
      </c>
    </row>
    <row r="115" spans="1:13" x14ac:dyDescent="0.25">
      <c r="A115" s="195">
        <v>114</v>
      </c>
      <c r="B115" s="201">
        <v>2304</v>
      </c>
      <c r="C115" s="201">
        <v>23</v>
      </c>
      <c r="D115" s="201" t="s">
        <v>14</v>
      </c>
      <c r="E115" s="196">
        <v>486.96</v>
      </c>
      <c r="F115" s="200">
        <v>161</v>
      </c>
      <c r="G115" s="196">
        <f t="shared" si="6"/>
        <v>647.96</v>
      </c>
      <c r="H115" s="197">
        <f t="shared" si="7"/>
        <v>712.75600000000009</v>
      </c>
      <c r="I115" s="145">
        <f>I114</f>
        <v>13050</v>
      </c>
      <c r="J115" s="146">
        <f t="shared" si="8"/>
        <v>8455878</v>
      </c>
      <c r="K115" s="147">
        <f t="shared" si="9"/>
        <v>8878672</v>
      </c>
      <c r="L115" s="156">
        <f t="shared" si="10"/>
        <v>18500</v>
      </c>
      <c r="M115" s="148">
        <f t="shared" si="11"/>
        <v>1853165.6000000003</v>
      </c>
    </row>
    <row r="116" spans="1:13" x14ac:dyDescent="0.25">
      <c r="A116" s="195">
        <v>115</v>
      </c>
      <c r="B116" s="201">
        <v>2305</v>
      </c>
      <c r="C116" s="201">
        <v>23</v>
      </c>
      <c r="D116" s="201" t="s">
        <v>14</v>
      </c>
      <c r="E116" s="196">
        <v>486.96</v>
      </c>
      <c r="F116" s="200">
        <v>161</v>
      </c>
      <c r="G116" s="196">
        <f t="shared" si="6"/>
        <v>647.96</v>
      </c>
      <c r="H116" s="197">
        <f t="shared" si="7"/>
        <v>712.75600000000009</v>
      </c>
      <c r="I116" s="145">
        <f>I115</f>
        <v>13050</v>
      </c>
      <c r="J116" s="146">
        <f t="shared" si="8"/>
        <v>8455878</v>
      </c>
      <c r="K116" s="147">
        <f t="shared" si="9"/>
        <v>8878672</v>
      </c>
      <c r="L116" s="156">
        <f t="shared" si="10"/>
        <v>18500</v>
      </c>
      <c r="M116" s="148">
        <f t="shared" si="11"/>
        <v>1853165.6000000003</v>
      </c>
    </row>
    <row r="117" spans="1:13" x14ac:dyDescent="0.25">
      <c r="A117" s="195">
        <v>116</v>
      </c>
      <c r="B117" s="201">
        <v>2401</v>
      </c>
      <c r="C117" s="201">
        <v>24</v>
      </c>
      <c r="D117" s="201" t="s">
        <v>14</v>
      </c>
      <c r="E117" s="196">
        <v>486.96</v>
      </c>
      <c r="F117" s="199">
        <v>161</v>
      </c>
      <c r="G117" s="196">
        <f t="shared" si="6"/>
        <v>647.96</v>
      </c>
      <c r="H117" s="197">
        <f t="shared" si="7"/>
        <v>712.75600000000009</v>
      </c>
      <c r="I117" s="145">
        <f>I116</f>
        <v>13050</v>
      </c>
      <c r="J117" s="146">
        <f t="shared" si="8"/>
        <v>8455878</v>
      </c>
      <c r="K117" s="147">
        <f t="shared" si="9"/>
        <v>8878672</v>
      </c>
      <c r="L117" s="156">
        <f t="shared" si="10"/>
        <v>18500</v>
      </c>
      <c r="M117" s="148">
        <f t="shared" si="11"/>
        <v>1853165.6000000003</v>
      </c>
    </row>
    <row r="118" spans="1:13" x14ac:dyDescent="0.25">
      <c r="A118" s="195">
        <v>117</v>
      </c>
      <c r="B118" s="201">
        <v>2402</v>
      </c>
      <c r="C118" s="201">
        <v>24</v>
      </c>
      <c r="D118" s="201" t="s">
        <v>14</v>
      </c>
      <c r="E118" s="196">
        <v>486.96</v>
      </c>
      <c r="F118" s="200">
        <v>161</v>
      </c>
      <c r="G118" s="196">
        <f t="shared" si="6"/>
        <v>647.96</v>
      </c>
      <c r="H118" s="197">
        <f t="shared" si="7"/>
        <v>712.75600000000009</v>
      </c>
      <c r="I118" s="145">
        <f>I117</f>
        <v>13050</v>
      </c>
      <c r="J118" s="146">
        <f t="shared" si="8"/>
        <v>8455878</v>
      </c>
      <c r="K118" s="147">
        <f t="shared" si="9"/>
        <v>8878672</v>
      </c>
      <c r="L118" s="156">
        <f t="shared" si="10"/>
        <v>18500</v>
      </c>
      <c r="M118" s="148">
        <f t="shared" si="11"/>
        <v>1853165.6000000003</v>
      </c>
    </row>
    <row r="119" spans="1:13" x14ac:dyDescent="0.25">
      <c r="A119" s="195">
        <v>118</v>
      </c>
      <c r="B119" s="201">
        <v>2403</v>
      </c>
      <c r="C119" s="201">
        <v>24</v>
      </c>
      <c r="D119" s="201" t="s">
        <v>14</v>
      </c>
      <c r="E119" s="196">
        <v>419.37</v>
      </c>
      <c r="F119" s="200">
        <v>142</v>
      </c>
      <c r="G119" s="196">
        <f t="shared" si="6"/>
        <v>561.37</v>
      </c>
      <c r="H119" s="197">
        <f t="shared" si="7"/>
        <v>617.50700000000006</v>
      </c>
      <c r="I119" s="145">
        <f>I118</f>
        <v>13050</v>
      </c>
      <c r="J119" s="146">
        <f t="shared" si="8"/>
        <v>7325878.5</v>
      </c>
      <c r="K119" s="147">
        <f t="shared" si="9"/>
        <v>7692172</v>
      </c>
      <c r="L119" s="156">
        <f t="shared" si="10"/>
        <v>16000</v>
      </c>
      <c r="M119" s="148">
        <f t="shared" si="11"/>
        <v>1605518.2000000002</v>
      </c>
    </row>
    <row r="120" spans="1:13" x14ac:dyDescent="0.25">
      <c r="A120" s="195">
        <v>119</v>
      </c>
      <c r="B120" s="201">
        <v>2404</v>
      </c>
      <c r="C120" s="201">
        <v>24</v>
      </c>
      <c r="D120" s="201" t="s">
        <v>14</v>
      </c>
      <c r="E120" s="196">
        <v>486.96</v>
      </c>
      <c r="F120" s="200">
        <v>161</v>
      </c>
      <c r="G120" s="196">
        <f t="shared" si="6"/>
        <v>647.96</v>
      </c>
      <c r="H120" s="197">
        <f t="shared" si="7"/>
        <v>712.75600000000009</v>
      </c>
      <c r="I120" s="145">
        <f>I119</f>
        <v>13050</v>
      </c>
      <c r="J120" s="146">
        <f t="shared" si="8"/>
        <v>8455878</v>
      </c>
      <c r="K120" s="147">
        <f t="shared" si="9"/>
        <v>8878672</v>
      </c>
      <c r="L120" s="156">
        <f t="shared" si="10"/>
        <v>18500</v>
      </c>
      <c r="M120" s="148">
        <f t="shared" si="11"/>
        <v>1853165.6000000003</v>
      </c>
    </row>
    <row r="121" spans="1:13" x14ac:dyDescent="0.25">
      <c r="A121" s="195">
        <v>120</v>
      </c>
      <c r="B121" s="201">
        <v>2405</v>
      </c>
      <c r="C121" s="201">
        <v>24</v>
      </c>
      <c r="D121" s="201" t="s">
        <v>14</v>
      </c>
      <c r="E121" s="196">
        <v>486.96</v>
      </c>
      <c r="F121" s="200">
        <v>161</v>
      </c>
      <c r="G121" s="196">
        <f t="shared" si="6"/>
        <v>647.96</v>
      </c>
      <c r="H121" s="197">
        <f t="shared" si="7"/>
        <v>712.75600000000009</v>
      </c>
      <c r="I121" s="145">
        <f>I120</f>
        <v>13050</v>
      </c>
      <c r="J121" s="146">
        <f t="shared" si="8"/>
        <v>8455878</v>
      </c>
      <c r="K121" s="147">
        <f t="shared" si="9"/>
        <v>8878672</v>
      </c>
      <c r="L121" s="156">
        <f t="shared" si="10"/>
        <v>18500</v>
      </c>
      <c r="M121" s="148">
        <f t="shared" si="11"/>
        <v>1853165.6000000003</v>
      </c>
    </row>
    <row r="122" spans="1:13" x14ac:dyDescent="0.25">
      <c r="A122" s="195">
        <v>121</v>
      </c>
      <c r="B122" s="201">
        <v>2501</v>
      </c>
      <c r="C122" s="201">
        <v>25</v>
      </c>
      <c r="D122" s="201" t="s">
        <v>14</v>
      </c>
      <c r="E122" s="196">
        <v>486.96</v>
      </c>
      <c r="F122" s="199">
        <v>161</v>
      </c>
      <c r="G122" s="196">
        <f t="shared" si="6"/>
        <v>647.96</v>
      </c>
      <c r="H122" s="197">
        <f t="shared" si="7"/>
        <v>712.75600000000009</v>
      </c>
      <c r="I122" s="145">
        <f>I121+250</f>
        <v>13300</v>
      </c>
      <c r="J122" s="146">
        <f t="shared" si="8"/>
        <v>8617868</v>
      </c>
      <c r="K122" s="147">
        <f t="shared" si="9"/>
        <v>9048761</v>
      </c>
      <c r="L122" s="156">
        <f t="shared" si="10"/>
        <v>19000</v>
      </c>
      <c r="M122" s="148">
        <f t="shared" si="11"/>
        <v>1853165.6000000003</v>
      </c>
    </row>
    <row r="123" spans="1:13" x14ac:dyDescent="0.25">
      <c r="A123" s="195">
        <v>122</v>
      </c>
      <c r="B123" s="201">
        <v>2502</v>
      </c>
      <c r="C123" s="201">
        <v>25</v>
      </c>
      <c r="D123" s="201" t="s">
        <v>14</v>
      </c>
      <c r="E123" s="196">
        <v>486.96</v>
      </c>
      <c r="F123" s="200">
        <v>161</v>
      </c>
      <c r="G123" s="196">
        <f t="shared" si="6"/>
        <v>647.96</v>
      </c>
      <c r="H123" s="197">
        <f t="shared" si="7"/>
        <v>712.75600000000009</v>
      </c>
      <c r="I123" s="145">
        <f>I122</f>
        <v>13300</v>
      </c>
      <c r="J123" s="146">
        <f t="shared" si="8"/>
        <v>8617868</v>
      </c>
      <c r="K123" s="147">
        <f t="shared" si="9"/>
        <v>9048761</v>
      </c>
      <c r="L123" s="156">
        <f t="shared" si="10"/>
        <v>19000</v>
      </c>
      <c r="M123" s="148">
        <f t="shared" si="11"/>
        <v>1853165.6000000003</v>
      </c>
    </row>
    <row r="124" spans="1:13" x14ac:dyDescent="0.25">
      <c r="A124" s="195">
        <v>123</v>
      </c>
      <c r="B124" s="201">
        <v>2503</v>
      </c>
      <c r="C124" s="201">
        <v>25</v>
      </c>
      <c r="D124" s="201" t="s">
        <v>14</v>
      </c>
      <c r="E124" s="196">
        <v>419.37</v>
      </c>
      <c r="F124" s="200">
        <v>142</v>
      </c>
      <c r="G124" s="196">
        <f t="shared" si="6"/>
        <v>561.37</v>
      </c>
      <c r="H124" s="197">
        <f t="shared" si="7"/>
        <v>617.50700000000006</v>
      </c>
      <c r="I124" s="145">
        <f>I123</f>
        <v>13300</v>
      </c>
      <c r="J124" s="146">
        <f t="shared" si="8"/>
        <v>7466221</v>
      </c>
      <c r="K124" s="147">
        <f t="shared" si="9"/>
        <v>7839532</v>
      </c>
      <c r="L124" s="156">
        <f t="shared" si="10"/>
        <v>16500</v>
      </c>
      <c r="M124" s="148">
        <f t="shared" si="11"/>
        <v>1605518.2000000002</v>
      </c>
    </row>
    <row r="125" spans="1:13" x14ac:dyDescent="0.25">
      <c r="A125" s="195">
        <v>124</v>
      </c>
      <c r="B125" s="201">
        <v>2504</v>
      </c>
      <c r="C125" s="201">
        <v>25</v>
      </c>
      <c r="D125" s="201" t="s">
        <v>14</v>
      </c>
      <c r="E125" s="196">
        <v>486.96</v>
      </c>
      <c r="F125" s="200">
        <v>161</v>
      </c>
      <c r="G125" s="196">
        <f t="shared" si="6"/>
        <v>647.96</v>
      </c>
      <c r="H125" s="197">
        <f t="shared" si="7"/>
        <v>712.75600000000009</v>
      </c>
      <c r="I125" s="145">
        <f>I124</f>
        <v>13300</v>
      </c>
      <c r="J125" s="146">
        <f t="shared" si="8"/>
        <v>8617868</v>
      </c>
      <c r="K125" s="147">
        <f t="shared" si="9"/>
        <v>9048761</v>
      </c>
      <c r="L125" s="156">
        <f t="shared" si="10"/>
        <v>19000</v>
      </c>
      <c r="M125" s="148">
        <f t="shared" si="11"/>
        <v>1853165.6000000003</v>
      </c>
    </row>
    <row r="126" spans="1:13" x14ac:dyDescent="0.25">
      <c r="A126" s="195">
        <v>125</v>
      </c>
      <c r="B126" s="201">
        <v>2505</v>
      </c>
      <c r="C126" s="201">
        <v>25</v>
      </c>
      <c r="D126" s="201" t="s">
        <v>14</v>
      </c>
      <c r="E126" s="196">
        <v>486.96</v>
      </c>
      <c r="F126" s="200">
        <v>161</v>
      </c>
      <c r="G126" s="196">
        <f t="shared" si="6"/>
        <v>647.96</v>
      </c>
      <c r="H126" s="197">
        <f t="shared" si="7"/>
        <v>712.75600000000009</v>
      </c>
      <c r="I126" s="145">
        <f>I125</f>
        <v>13300</v>
      </c>
      <c r="J126" s="146">
        <f t="shared" si="8"/>
        <v>8617868</v>
      </c>
      <c r="K126" s="147">
        <f t="shared" si="9"/>
        <v>9048761</v>
      </c>
      <c r="L126" s="156">
        <f t="shared" si="10"/>
        <v>19000</v>
      </c>
      <c r="M126" s="148">
        <f t="shared" si="11"/>
        <v>1853165.6000000003</v>
      </c>
    </row>
    <row r="127" spans="1:13" x14ac:dyDescent="0.25">
      <c r="A127" s="195">
        <v>126</v>
      </c>
      <c r="B127" s="201">
        <v>2601</v>
      </c>
      <c r="C127" s="201">
        <v>26</v>
      </c>
      <c r="D127" s="201" t="s">
        <v>14</v>
      </c>
      <c r="E127" s="196">
        <v>486.96</v>
      </c>
      <c r="F127" s="199">
        <v>161</v>
      </c>
      <c r="G127" s="196">
        <f t="shared" si="6"/>
        <v>647.96</v>
      </c>
      <c r="H127" s="197">
        <f t="shared" si="7"/>
        <v>712.75600000000009</v>
      </c>
      <c r="I127" s="145">
        <f>I126</f>
        <v>13300</v>
      </c>
      <c r="J127" s="146">
        <f t="shared" si="8"/>
        <v>8617868</v>
      </c>
      <c r="K127" s="147">
        <f t="shared" si="9"/>
        <v>9048761</v>
      </c>
      <c r="L127" s="156">
        <f t="shared" si="10"/>
        <v>19000</v>
      </c>
      <c r="M127" s="148">
        <f t="shared" si="11"/>
        <v>1853165.6000000003</v>
      </c>
    </row>
    <row r="128" spans="1:13" x14ac:dyDescent="0.25">
      <c r="A128" s="195">
        <v>127</v>
      </c>
      <c r="B128" s="201">
        <v>2602</v>
      </c>
      <c r="C128" s="201">
        <v>26</v>
      </c>
      <c r="D128" s="201" t="s">
        <v>14</v>
      </c>
      <c r="E128" s="196">
        <v>486.96</v>
      </c>
      <c r="F128" s="200">
        <v>161</v>
      </c>
      <c r="G128" s="196">
        <f t="shared" si="6"/>
        <v>647.96</v>
      </c>
      <c r="H128" s="197">
        <f t="shared" si="7"/>
        <v>712.75600000000009</v>
      </c>
      <c r="I128" s="145">
        <f>I127</f>
        <v>13300</v>
      </c>
      <c r="J128" s="146">
        <f t="shared" si="8"/>
        <v>8617868</v>
      </c>
      <c r="K128" s="147">
        <f t="shared" si="9"/>
        <v>9048761</v>
      </c>
      <c r="L128" s="156">
        <f t="shared" si="10"/>
        <v>19000</v>
      </c>
      <c r="M128" s="148">
        <f t="shared" si="11"/>
        <v>1853165.6000000003</v>
      </c>
    </row>
    <row r="129" spans="1:13" x14ac:dyDescent="0.25">
      <c r="A129" s="195">
        <v>128</v>
      </c>
      <c r="B129" s="201">
        <v>2603</v>
      </c>
      <c r="C129" s="201">
        <v>26</v>
      </c>
      <c r="D129" s="201" t="s">
        <v>35</v>
      </c>
      <c r="E129" s="196">
        <v>288.48</v>
      </c>
      <c r="F129" s="200">
        <v>108</v>
      </c>
      <c r="G129" s="196">
        <f t="shared" si="6"/>
        <v>396.48</v>
      </c>
      <c r="H129" s="197">
        <f t="shared" si="7"/>
        <v>436.12800000000004</v>
      </c>
      <c r="I129" s="145">
        <f>I128</f>
        <v>13300</v>
      </c>
      <c r="J129" s="146">
        <f t="shared" si="8"/>
        <v>5273184</v>
      </c>
      <c r="K129" s="147">
        <f t="shared" si="9"/>
        <v>5536843</v>
      </c>
      <c r="L129" s="156">
        <f t="shared" si="10"/>
        <v>11500</v>
      </c>
      <c r="M129" s="148">
        <f t="shared" si="11"/>
        <v>1133932.8</v>
      </c>
    </row>
    <row r="130" spans="1:13" x14ac:dyDescent="0.25">
      <c r="A130" s="195">
        <v>129</v>
      </c>
      <c r="B130" s="201">
        <v>2604</v>
      </c>
      <c r="C130" s="201">
        <v>26</v>
      </c>
      <c r="D130" s="201" t="s">
        <v>14</v>
      </c>
      <c r="E130" s="196">
        <v>486.96</v>
      </c>
      <c r="F130" s="200">
        <v>161</v>
      </c>
      <c r="G130" s="196">
        <f t="shared" si="6"/>
        <v>647.96</v>
      </c>
      <c r="H130" s="197">
        <f t="shared" si="7"/>
        <v>712.75600000000009</v>
      </c>
      <c r="I130" s="145">
        <f>I129</f>
        <v>13300</v>
      </c>
      <c r="J130" s="146">
        <f t="shared" si="8"/>
        <v>8617868</v>
      </c>
      <c r="K130" s="147">
        <f t="shared" si="9"/>
        <v>9048761</v>
      </c>
      <c r="L130" s="156">
        <f t="shared" si="10"/>
        <v>19000</v>
      </c>
      <c r="M130" s="148">
        <f t="shared" si="11"/>
        <v>1853165.6000000003</v>
      </c>
    </row>
    <row r="131" spans="1:13" x14ac:dyDescent="0.25">
      <c r="A131" s="195">
        <v>130</v>
      </c>
      <c r="B131" s="201">
        <v>2605</v>
      </c>
      <c r="C131" s="201">
        <v>26</v>
      </c>
      <c r="D131" s="201" t="s">
        <v>14</v>
      </c>
      <c r="E131" s="196">
        <v>486.96</v>
      </c>
      <c r="F131" s="200">
        <v>161</v>
      </c>
      <c r="G131" s="196">
        <f t="shared" ref="G131:G146" si="12">E131+F131</f>
        <v>647.96</v>
      </c>
      <c r="H131" s="197">
        <f t="shared" ref="H131:H146" si="13">G131*1.1</f>
        <v>712.75600000000009</v>
      </c>
      <c r="I131" s="145">
        <f>I130</f>
        <v>13300</v>
      </c>
      <c r="J131" s="146">
        <f t="shared" ref="J131:J146" si="14">G131*I131</f>
        <v>8617868</v>
      </c>
      <c r="K131" s="147">
        <f t="shared" ref="K131:K146" si="15">ROUND(J131*1.05,0)</f>
        <v>9048761</v>
      </c>
      <c r="L131" s="156">
        <f t="shared" ref="L131:L146" si="16">MROUND((K131*0.025/12),500)</f>
        <v>19000</v>
      </c>
      <c r="M131" s="148">
        <f t="shared" ref="M131:M146" si="17">H131*2600</f>
        <v>1853165.6000000003</v>
      </c>
    </row>
    <row r="132" spans="1:13" x14ac:dyDescent="0.25">
      <c r="A132" s="195">
        <v>131</v>
      </c>
      <c r="B132" s="201">
        <v>2701</v>
      </c>
      <c r="C132" s="201">
        <v>27</v>
      </c>
      <c r="D132" s="201" t="s">
        <v>14</v>
      </c>
      <c r="E132" s="196">
        <v>486.96</v>
      </c>
      <c r="F132" s="199">
        <v>161</v>
      </c>
      <c r="G132" s="196">
        <f t="shared" si="12"/>
        <v>647.96</v>
      </c>
      <c r="H132" s="197">
        <f t="shared" si="13"/>
        <v>712.75600000000009</v>
      </c>
      <c r="I132" s="145">
        <f>I131</f>
        <v>13300</v>
      </c>
      <c r="J132" s="146">
        <f t="shared" si="14"/>
        <v>8617868</v>
      </c>
      <c r="K132" s="147">
        <f t="shared" si="15"/>
        <v>9048761</v>
      </c>
      <c r="L132" s="156">
        <f t="shared" si="16"/>
        <v>19000</v>
      </c>
      <c r="M132" s="148">
        <f t="shared" si="17"/>
        <v>1853165.6000000003</v>
      </c>
    </row>
    <row r="133" spans="1:13" x14ac:dyDescent="0.25">
      <c r="A133" s="195">
        <v>132</v>
      </c>
      <c r="B133" s="201">
        <v>2702</v>
      </c>
      <c r="C133" s="201">
        <v>27</v>
      </c>
      <c r="D133" s="201" t="s">
        <v>14</v>
      </c>
      <c r="E133" s="196">
        <v>486.96</v>
      </c>
      <c r="F133" s="200">
        <v>161</v>
      </c>
      <c r="G133" s="196">
        <f t="shared" si="12"/>
        <v>647.96</v>
      </c>
      <c r="H133" s="197">
        <f t="shared" si="13"/>
        <v>712.75600000000009</v>
      </c>
      <c r="I133" s="145">
        <f>I132</f>
        <v>13300</v>
      </c>
      <c r="J133" s="146">
        <f t="shared" si="14"/>
        <v>8617868</v>
      </c>
      <c r="K133" s="147">
        <f t="shared" si="15"/>
        <v>9048761</v>
      </c>
      <c r="L133" s="156">
        <f t="shared" si="16"/>
        <v>19000</v>
      </c>
      <c r="M133" s="148">
        <f t="shared" si="17"/>
        <v>1853165.6000000003</v>
      </c>
    </row>
    <row r="134" spans="1:13" x14ac:dyDescent="0.25">
      <c r="A134" s="195">
        <v>133</v>
      </c>
      <c r="B134" s="201">
        <v>2703</v>
      </c>
      <c r="C134" s="201">
        <v>27</v>
      </c>
      <c r="D134" s="201" t="s">
        <v>14</v>
      </c>
      <c r="E134" s="196">
        <v>419.37</v>
      </c>
      <c r="F134" s="200">
        <v>142</v>
      </c>
      <c r="G134" s="196">
        <f t="shared" si="12"/>
        <v>561.37</v>
      </c>
      <c r="H134" s="197">
        <f t="shared" si="13"/>
        <v>617.50700000000006</v>
      </c>
      <c r="I134" s="145">
        <f>I133</f>
        <v>13300</v>
      </c>
      <c r="J134" s="146">
        <f t="shared" si="14"/>
        <v>7466221</v>
      </c>
      <c r="K134" s="147">
        <f t="shared" si="15"/>
        <v>7839532</v>
      </c>
      <c r="L134" s="156">
        <f t="shared" si="16"/>
        <v>16500</v>
      </c>
      <c r="M134" s="148">
        <f t="shared" si="17"/>
        <v>1605518.2000000002</v>
      </c>
    </row>
    <row r="135" spans="1:13" x14ac:dyDescent="0.25">
      <c r="A135" s="195">
        <v>134</v>
      </c>
      <c r="B135" s="201">
        <v>2704</v>
      </c>
      <c r="C135" s="201">
        <v>27</v>
      </c>
      <c r="D135" s="201" t="s">
        <v>14</v>
      </c>
      <c r="E135" s="196">
        <v>486.96</v>
      </c>
      <c r="F135" s="200">
        <v>161</v>
      </c>
      <c r="G135" s="196">
        <f t="shared" si="12"/>
        <v>647.96</v>
      </c>
      <c r="H135" s="197">
        <f t="shared" si="13"/>
        <v>712.75600000000009</v>
      </c>
      <c r="I135" s="145">
        <f>I134</f>
        <v>13300</v>
      </c>
      <c r="J135" s="146">
        <f t="shared" si="14"/>
        <v>8617868</v>
      </c>
      <c r="K135" s="147">
        <f t="shared" si="15"/>
        <v>9048761</v>
      </c>
      <c r="L135" s="156">
        <f t="shared" si="16"/>
        <v>19000</v>
      </c>
      <c r="M135" s="148">
        <f t="shared" si="17"/>
        <v>1853165.6000000003</v>
      </c>
    </row>
    <row r="136" spans="1:13" x14ac:dyDescent="0.25">
      <c r="A136" s="195">
        <v>135</v>
      </c>
      <c r="B136" s="201">
        <v>2705</v>
      </c>
      <c r="C136" s="201">
        <v>27</v>
      </c>
      <c r="D136" s="201" t="s">
        <v>14</v>
      </c>
      <c r="E136" s="196">
        <v>486.96</v>
      </c>
      <c r="F136" s="200">
        <v>161</v>
      </c>
      <c r="G136" s="196">
        <f t="shared" si="12"/>
        <v>647.96</v>
      </c>
      <c r="H136" s="197">
        <f t="shared" si="13"/>
        <v>712.75600000000009</v>
      </c>
      <c r="I136" s="145">
        <f>I135</f>
        <v>13300</v>
      </c>
      <c r="J136" s="146">
        <f t="shared" si="14"/>
        <v>8617868</v>
      </c>
      <c r="K136" s="147">
        <f t="shared" si="15"/>
        <v>9048761</v>
      </c>
      <c r="L136" s="156">
        <f t="shared" si="16"/>
        <v>19000</v>
      </c>
      <c r="M136" s="148">
        <f t="shared" si="17"/>
        <v>1853165.6000000003</v>
      </c>
    </row>
    <row r="137" spans="1:13" x14ac:dyDescent="0.25">
      <c r="A137" s="195">
        <v>136</v>
      </c>
      <c r="B137" s="201">
        <v>2801</v>
      </c>
      <c r="C137" s="201">
        <v>28</v>
      </c>
      <c r="D137" s="201" t="s">
        <v>14</v>
      </c>
      <c r="E137" s="196">
        <v>486.96</v>
      </c>
      <c r="F137" s="199">
        <v>161</v>
      </c>
      <c r="G137" s="196">
        <f t="shared" si="12"/>
        <v>647.96</v>
      </c>
      <c r="H137" s="197">
        <f t="shared" si="13"/>
        <v>712.75600000000009</v>
      </c>
      <c r="I137" s="145">
        <f>I136</f>
        <v>13300</v>
      </c>
      <c r="J137" s="146">
        <f t="shared" si="14"/>
        <v>8617868</v>
      </c>
      <c r="K137" s="147">
        <f t="shared" si="15"/>
        <v>9048761</v>
      </c>
      <c r="L137" s="156">
        <f t="shared" si="16"/>
        <v>19000</v>
      </c>
      <c r="M137" s="148">
        <f t="shared" si="17"/>
        <v>1853165.6000000003</v>
      </c>
    </row>
    <row r="138" spans="1:13" x14ac:dyDescent="0.25">
      <c r="A138" s="195">
        <v>137</v>
      </c>
      <c r="B138" s="201">
        <v>2802</v>
      </c>
      <c r="C138" s="201">
        <v>28</v>
      </c>
      <c r="D138" s="201" t="s">
        <v>14</v>
      </c>
      <c r="E138" s="196">
        <v>486.96</v>
      </c>
      <c r="F138" s="200">
        <v>161</v>
      </c>
      <c r="G138" s="196">
        <f t="shared" si="12"/>
        <v>647.96</v>
      </c>
      <c r="H138" s="197">
        <f t="shared" si="13"/>
        <v>712.75600000000009</v>
      </c>
      <c r="I138" s="145">
        <f>I137</f>
        <v>13300</v>
      </c>
      <c r="J138" s="146">
        <f t="shared" si="14"/>
        <v>8617868</v>
      </c>
      <c r="K138" s="147">
        <f t="shared" si="15"/>
        <v>9048761</v>
      </c>
      <c r="L138" s="156">
        <f t="shared" si="16"/>
        <v>19000</v>
      </c>
      <c r="M138" s="148">
        <f t="shared" si="17"/>
        <v>1853165.6000000003</v>
      </c>
    </row>
    <row r="139" spans="1:13" x14ac:dyDescent="0.25">
      <c r="A139" s="195">
        <v>138</v>
      </c>
      <c r="B139" s="201">
        <v>2803</v>
      </c>
      <c r="C139" s="201">
        <v>28</v>
      </c>
      <c r="D139" s="201" t="s">
        <v>14</v>
      </c>
      <c r="E139" s="196">
        <v>419.37</v>
      </c>
      <c r="F139" s="200">
        <v>142</v>
      </c>
      <c r="G139" s="196">
        <f t="shared" si="12"/>
        <v>561.37</v>
      </c>
      <c r="H139" s="197">
        <f t="shared" si="13"/>
        <v>617.50700000000006</v>
      </c>
      <c r="I139" s="145">
        <f>I138</f>
        <v>13300</v>
      </c>
      <c r="J139" s="146">
        <f t="shared" si="14"/>
        <v>7466221</v>
      </c>
      <c r="K139" s="147">
        <f t="shared" si="15"/>
        <v>7839532</v>
      </c>
      <c r="L139" s="156">
        <f t="shared" si="16"/>
        <v>16500</v>
      </c>
      <c r="M139" s="148">
        <f t="shared" si="17"/>
        <v>1605518.2000000002</v>
      </c>
    </row>
    <row r="140" spans="1:13" x14ac:dyDescent="0.25">
      <c r="A140" s="195">
        <v>139</v>
      </c>
      <c r="B140" s="201">
        <v>2804</v>
      </c>
      <c r="C140" s="201">
        <v>28</v>
      </c>
      <c r="D140" s="201" t="s">
        <v>14</v>
      </c>
      <c r="E140" s="196">
        <v>486.96</v>
      </c>
      <c r="F140" s="200">
        <v>161</v>
      </c>
      <c r="G140" s="196">
        <f t="shared" si="12"/>
        <v>647.96</v>
      </c>
      <c r="H140" s="197">
        <f t="shared" si="13"/>
        <v>712.75600000000009</v>
      </c>
      <c r="I140" s="145">
        <f>I139</f>
        <v>13300</v>
      </c>
      <c r="J140" s="146">
        <f t="shared" si="14"/>
        <v>8617868</v>
      </c>
      <c r="K140" s="147">
        <f t="shared" si="15"/>
        <v>9048761</v>
      </c>
      <c r="L140" s="156">
        <f t="shared" si="16"/>
        <v>19000</v>
      </c>
      <c r="M140" s="148">
        <f t="shared" si="17"/>
        <v>1853165.6000000003</v>
      </c>
    </row>
    <row r="141" spans="1:13" x14ac:dyDescent="0.25">
      <c r="A141" s="195">
        <v>140</v>
      </c>
      <c r="B141" s="201">
        <v>2805</v>
      </c>
      <c r="C141" s="201">
        <v>28</v>
      </c>
      <c r="D141" s="201" t="s">
        <v>14</v>
      </c>
      <c r="E141" s="196">
        <v>486.96</v>
      </c>
      <c r="F141" s="200">
        <v>161</v>
      </c>
      <c r="G141" s="196">
        <f t="shared" si="12"/>
        <v>647.96</v>
      </c>
      <c r="H141" s="197">
        <f t="shared" si="13"/>
        <v>712.75600000000009</v>
      </c>
      <c r="I141" s="145">
        <f>I140</f>
        <v>13300</v>
      </c>
      <c r="J141" s="146">
        <f t="shared" si="14"/>
        <v>8617868</v>
      </c>
      <c r="K141" s="147">
        <f t="shared" si="15"/>
        <v>9048761</v>
      </c>
      <c r="L141" s="156">
        <f t="shared" si="16"/>
        <v>19000</v>
      </c>
      <c r="M141" s="148">
        <f t="shared" si="17"/>
        <v>1853165.6000000003</v>
      </c>
    </row>
    <row r="142" spans="1:13" x14ac:dyDescent="0.25">
      <c r="A142" s="195">
        <v>141</v>
      </c>
      <c r="B142" s="201">
        <v>2901</v>
      </c>
      <c r="C142" s="201">
        <v>29</v>
      </c>
      <c r="D142" s="201" t="s">
        <v>14</v>
      </c>
      <c r="E142" s="196">
        <v>486.96</v>
      </c>
      <c r="F142" s="199">
        <v>161</v>
      </c>
      <c r="G142" s="196">
        <f t="shared" si="12"/>
        <v>647.96</v>
      </c>
      <c r="H142" s="197">
        <f t="shared" si="13"/>
        <v>712.75600000000009</v>
      </c>
      <c r="I142" s="145">
        <f>I141</f>
        <v>13300</v>
      </c>
      <c r="J142" s="146">
        <f t="shared" si="14"/>
        <v>8617868</v>
      </c>
      <c r="K142" s="147">
        <f t="shared" si="15"/>
        <v>9048761</v>
      </c>
      <c r="L142" s="156">
        <f t="shared" si="16"/>
        <v>19000</v>
      </c>
      <c r="M142" s="148">
        <f t="shared" si="17"/>
        <v>1853165.6000000003</v>
      </c>
    </row>
    <row r="143" spans="1:13" x14ac:dyDescent="0.25">
      <c r="A143" s="195">
        <v>142</v>
      </c>
      <c r="B143" s="201">
        <v>2902</v>
      </c>
      <c r="C143" s="201">
        <v>29</v>
      </c>
      <c r="D143" s="201" t="s">
        <v>14</v>
      </c>
      <c r="E143" s="196">
        <v>486.96</v>
      </c>
      <c r="F143" s="200">
        <v>161</v>
      </c>
      <c r="G143" s="196">
        <f t="shared" si="12"/>
        <v>647.96</v>
      </c>
      <c r="H143" s="197">
        <f t="shared" si="13"/>
        <v>712.75600000000009</v>
      </c>
      <c r="I143" s="145">
        <f>I142</f>
        <v>13300</v>
      </c>
      <c r="J143" s="146">
        <f t="shared" si="14"/>
        <v>8617868</v>
      </c>
      <c r="K143" s="147">
        <f t="shared" si="15"/>
        <v>9048761</v>
      </c>
      <c r="L143" s="156">
        <f t="shared" si="16"/>
        <v>19000</v>
      </c>
      <c r="M143" s="148">
        <f t="shared" si="17"/>
        <v>1853165.6000000003</v>
      </c>
    </row>
    <row r="144" spans="1:13" x14ac:dyDescent="0.25">
      <c r="A144" s="195">
        <v>143</v>
      </c>
      <c r="B144" s="201">
        <v>2903</v>
      </c>
      <c r="C144" s="201">
        <v>29</v>
      </c>
      <c r="D144" s="201" t="s">
        <v>14</v>
      </c>
      <c r="E144" s="196">
        <v>419.37</v>
      </c>
      <c r="F144" s="200">
        <v>142</v>
      </c>
      <c r="G144" s="196">
        <f t="shared" si="12"/>
        <v>561.37</v>
      </c>
      <c r="H144" s="197">
        <f t="shared" si="13"/>
        <v>617.50700000000006</v>
      </c>
      <c r="I144" s="145">
        <f>I143</f>
        <v>13300</v>
      </c>
      <c r="J144" s="146">
        <f t="shared" si="14"/>
        <v>7466221</v>
      </c>
      <c r="K144" s="147">
        <f t="shared" si="15"/>
        <v>7839532</v>
      </c>
      <c r="L144" s="156">
        <f t="shared" si="16"/>
        <v>16500</v>
      </c>
      <c r="M144" s="148">
        <f t="shared" si="17"/>
        <v>1605518.2000000002</v>
      </c>
    </row>
    <row r="145" spans="1:13" x14ac:dyDescent="0.25">
      <c r="A145" s="195">
        <v>144</v>
      </c>
      <c r="B145" s="201">
        <v>2904</v>
      </c>
      <c r="C145" s="201">
        <v>29</v>
      </c>
      <c r="D145" s="201" t="s">
        <v>14</v>
      </c>
      <c r="E145" s="196">
        <v>486.96</v>
      </c>
      <c r="F145" s="200">
        <v>161</v>
      </c>
      <c r="G145" s="196">
        <f t="shared" si="12"/>
        <v>647.96</v>
      </c>
      <c r="H145" s="197">
        <f t="shared" si="13"/>
        <v>712.75600000000009</v>
      </c>
      <c r="I145" s="145">
        <f>I144</f>
        <v>13300</v>
      </c>
      <c r="J145" s="146">
        <f t="shared" si="14"/>
        <v>8617868</v>
      </c>
      <c r="K145" s="147">
        <f t="shared" si="15"/>
        <v>9048761</v>
      </c>
      <c r="L145" s="156">
        <f t="shared" si="16"/>
        <v>19000</v>
      </c>
      <c r="M145" s="148">
        <f t="shared" si="17"/>
        <v>1853165.6000000003</v>
      </c>
    </row>
    <row r="146" spans="1:13" x14ac:dyDescent="0.25">
      <c r="A146" s="195">
        <v>145</v>
      </c>
      <c r="B146" s="201">
        <v>2905</v>
      </c>
      <c r="C146" s="201">
        <v>29</v>
      </c>
      <c r="D146" s="201" t="s">
        <v>14</v>
      </c>
      <c r="E146" s="196">
        <v>486.96</v>
      </c>
      <c r="F146" s="200">
        <v>161</v>
      </c>
      <c r="G146" s="196">
        <f t="shared" si="12"/>
        <v>647.96</v>
      </c>
      <c r="H146" s="197">
        <f t="shared" si="13"/>
        <v>712.75600000000009</v>
      </c>
      <c r="I146" s="145">
        <f>I145</f>
        <v>13300</v>
      </c>
      <c r="J146" s="146">
        <f t="shared" si="14"/>
        <v>8617868</v>
      </c>
      <c r="K146" s="147">
        <f t="shared" si="15"/>
        <v>9048761</v>
      </c>
      <c r="L146" s="156">
        <f t="shared" si="16"/>
        <v>19000</v>
      </c>
      <c r="M146" s="148">
        <f t="shared" si="17"/>
        <v>1853165.6000000003</v>
      </c>
    </row>
    <row r="147" spans="1:13" s="76" customFormat="1" ht="16.5" x14ac:dyDescent="0.25">
      <c r="A147" s="203" t="s">
        <v>3</v>
      </c>
      <c r="B147" s="204"/>
      <c r="C147" s="204"/>
      <c r="D147" s="205"/>
      <c r="E147" s="206">
        <f t="shared" ref="E147:H147" si="18">SUM(E2:E146)</f>
        <v>67994.63999999997</v>
      </c>
      <c r="F147" s="206">
        <f t="shared" si="18"/>
        <v>22627</v>
      </c>
      <c r="G147" s="206">
        <f t="shared" si="18"/>
        <v>90621.64000000013</v>
      </c>
      <c r="H147" s="206">
        <f t="shared" si="18"/>
        <v>99683.803999999785</v>
      </c>
      <c r="I147" s="109"/>
      <c r="J147" s="113">
        <f t="shared" ref="J147:M147" si="19">SUM(J2:J146)</f>
        <v>1158378887</v>
      </c>
      <c r="K147" s="157">
        <f t="shared" si="19"/>
        <v>1216297808</v>
      </c>
      <c r="L147" s="110"/>
      <c r="M147" s="113">
        <f t="shared" si="19"/>
        <v>259177890.39999944</v>
      </c>
    </row>
  </sheetData>
  <mergeCells count="1">
    <mergeCell ref="A147:D14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D3432-7D9F-4331-8B0A-7729FC84CAC4}">
  <dimension ref="A1:W176"/>
  <sheetViews>
    <sheetView topLeftCell="A150" zoomScale="130" zoomScaleNormal="130" workbookViewId="0">
      <selection sqref="A1:M176"/>
    </sheetView>
  </sheetViews>
  <sheetFormatPr defaultRowHeight="15" x14ac:dyDescent="0.25"/>
  <cols>
    <col min="1" max="1" width="4" style="106" customWidth="1"/>
    <col min="2" max="3" width="5.140625" style="105" customWidth="1"/>
    <col min="4" max="4" width="6.42578125" style="39" customWidth="1"/>
    <col min="5" max="6" width="8.42578125" style="40" customWidth="1"/>
    <col min="7" max="7" width="6.42578125" style="40" customWidth="1"/>
    <col min="8" max="8" width="7.5703125" style="27" customWidth="1"/>
    <col min="9" max="9" width="7.140625" style="151" customWidth="1"/>
    <col min="10" max="10" width="12.85546875" style="27" customWidth="1"/>
    <col min="11" max="11" width="13.7109375" style="27" customWidth="1"/>
    <col min="12" max="12" width="9" style="176" customWidth="1"/>
    <col min="13" max="13" width="11.5703125" style="27" customWidth="1"/>
    <col min="15" max="15" width="11.7109375" customWidth="1"/>
    <col min="16" max="16" width="11.28515625" customWidth="1"/>
    <col min="17" max="17" width="9.5703125" customWidth="1"/>
    <col min="18" max="18" width="9.28515625" style="1" customWidth="1"/>
    <col min="21" max="22" width="14.85546875" customWidth="1"/>
    <col min="28" max="28" width="16.140625" customWidth="1"/>
  </cols>
  <sheetData>
    <row r="1" spans="1:23" ht="62.25" customHeight="1" thickBot="1" x14ac:dyDescent="0.3">
      <c r="A1" s="24" t="s">
        <v>1</v>
      </c>
      <c r="B1" s="24" t="s">
        <v>0</v>
      </c>
      <c r="C1" s="25" t="s">
        <v>2</v>
      </c>
      <c r="D1" s="25" t="s">
        <v>63</v>
      </c>
      <c r="E1" s="25" t="s">
        <v>60</v>
      </c>
      <c r="F1" s="25" t="s">
        <v>61</v>
      </c>
      <c r="G1" s="25" t="s">
        <v>62</v>
      </c>
      <c r="H1" s="25" t="s">
        <v>11</v>
      </c>
      <c r="I1" s="140" t="s">
        <v>64</v>
      </c>
      <c r="J1" s="141" t="s">
        <v>65</v>
      </c>
      <c r="K1" s="142" t="s">
        <v>66</v>
      </c>
      <c r="L1" s="177" t="s">
        <v>67</v>
      </c>
      <c r="M1" s="144" t="s">
        <v>68</v>
      </c>
      <c r="N1" s="5"/>
    </row>
    <row r="2" spans="1:23" ht="17.25" thickBot="1" x14ac:dyDescent="0.35">
      <c r="A2" s="195">
        <v>1</v>
      </c>
      <c r="B2" s="196">
        <v>101</v>
      </c>
      <c r="C2" s="197">
        <v>1</v>
      </c>
      <c r="D2" s="198" t="s">
        <v>14</v>
      </c>
      <c r="E2" s="198">
        <v>463.07</v>
      </c>
      <c r="F2" s="199">
        <v>152</v>
      </c>
      <c r="G2" s="198">
        <f>E2+F2</f>
        <v>615.06999999999994</v>
      </c>
      <c r="H2" s="197">
        <f>G2*1.1</f>
        <v>676.577</v>
      </c>
      <c r="I2" s="145">
        <v>12300</v>
      </c>
      <c r="J2" s="146">
        <f>G2*I2</f>
        <v>7565360.9999999991</v>
      </c>
      <c r="K2" s="147">
        <f>ROUND(J2*1.05,0)</f>
        <v>7943629</v>
      </c>
      <c r="L2" s="156">
        <f>MROUND((K2*0.025/12),500)</f>
        <v>16500</v>
      </c>
      <c r="M2" s="148">
        <f>H2*2600</f>
        <v>1759100.2</v>
      </c>
      <c r="N2" s="4"/>
      <c r="O2" s="18"/>
      <c r="R2" s="9"/>
      <c r="S2" s="3"/>
      <c r="T2" s="3"/>
      <c r="U2" s="6"/>
      <c r="W2" s="11"/>
    </row>
    <row r="3" spans="1:23" ht="17.25" thickBot="1" x14ac:dyDescent="0.35">
      <c r="A3" s="195">
        <v>2</v>
      </c>
      <c r="B3" s="196">
        <v>102</v>
      </c>
      <c r="C3" s="197">
        <v>1</v>
      </c>
      <c r="D3" s="98" t="s">
        <v>14</v>
      </c>
      <c r="E3" s="198">
        <v>468.99</v>
      </c>
      <c r="F3" s="200">
        <v>155</v>
      </c>
      <c r="G3" s="198">
        <f t="shared" ref="G3:G66" si="0">E3+F3</f>
        <v>623.99</v>
      </c>
      <c r="H3" s="197">
        <f t="shared" ref="H3:H66" si="1">G3*1.1</f>
        <v>686.38900000000001</v>
      </c>
      <c r="I3" s="145">
        <f>I2</f>
        <v>12300</v>
      </c>
      <c r="J3" s="146">
        <f t="shared" ref="J3:J66" si="2">G3*I3</f>
        <v>7675077</v>
      </c>
      <c r="K3" s="147">
        <f t="shared" ref="K3:K66" si="3">ROUND(J3*1.05,0)</f>
        <v>8058831</v>
      </c>
      <c r="L3" s="156">
        <f t="shared" ref="L3:L66" si="4">MROUND((K3*0.025/12),500)</f>
        <v>17000</v>
      </c>
      <c r="M3" s="148">
        <f t="shared" ref="M3:M66" si="5">H3*2600</f>
        <v>1784611.4000000001</v>
      </c>
      <c r="N3" s="4"/>
      <c r="P3" s="14"/>
      <c r="R3" s="9"/>
      <c r="S3" s="3"/>
      <c r="T3" s="10"/>
      <c r="U3" s="12"/>
      <c r="W3" s="11"/>
    </row>
    <row r="4" spans="1:23" ht="16.5" x14ac:dyDescent="0.3">
      <c r="A4" s="195">
        <v>3</v>
      </c>
      <c r="B4" s="196">
        <v>103</v>
      </c>
      <c r="C4" s="197">
        <v>1</v>
      </c>
      <c r="D4" s="98" t="s">
        <v>14</v>
      </c>
      <c r="E4" s="198">
        <v>462.85</v>
      </c>
      <c r="F4" s="200">
        <v>160</v>
      </c>
      <c r="G4" s="198">
        <f t="shared" si="0"/>
        <v>622.85</v>
      </c>
      <c r="H4" s="197">
        <f t="shared" si="1"/>
        <v>685.1350000000001</v>
      </c>
      <c r="I4" s="145">
        <f>I3</f>
        <v>12300</v>
      </c>
      <c r="J4" s="146">
        <f t="shared" si="2"/>
        <v>7661055</v>
      </c>
      <c r="K4" s="147">
        <f t="shared" si="3"/>
        <v>8044108</v>
      </c>
      <c r="L4" s="156">
        <f t="shared" si="4"/>
        <v>17000</v>
      </c>
      <c r="M4" s="148">
        <f t="shared" si="5"/>
        <v>1781351.0000000002</v>
      </c>
      <c r="N4" s="4"/>
      <c r="P4" s="14"/>
      <c r="R4" s="9"/>
      <c r="S4" s="3"/>
      <c r="T4" s="10"/>
      <c r="U4" s="12"/>
      <c r="W4" s="46"/>
    </row>
    <row r="5" spans="1:23" s="41" customFormat="1" ht="16.5" x14ac:dyDescent="0.3">
      <c r="A5" s="195">
        <v>4</v>
      </c>
      <c r="B5" s="196">
        <v>104</v>
      </c>
      <c r="C5" s="197">
        <v>1</v>
      </c>
      <c r="D5" s="198" t="s">
        <v>12</v>
      </c>
      <c r="E5" s="198">
        <v>537.12</v>
      </c>
      <c r="F5" s="200">
        <v>178</v>
      </c>
      <c r="G5" s="198">
        <f t="shared" si="0"/>
        <v>715.12</v>
      </c>
      <c r="H5" s="197">
        <f t="shared" si="1"/>
        <v>786.63200000000006</v>
      </c>
      <c r="I5" s="145">
        <f>I4</f>
        <v>12300</v>
      </c>
      <c r="J5" s="146">
        <f t="shared" si="2"/>
        <v>8795976</v>
      </c>
      <c r="K5" s="147">
        <f t="shared" si="3"/>
        <v>9235775</v>
      </c>
      <c r="L5" s="156">
        <f t="shared" si="4"/>
        <v>19000</v>
      </c>
      <c r="M5" s="148">
        <f t="shared" si="5"/>
        <v>2045243.2000000002</v>
      </c>
      <c r="N5" s="42"/>
      <c r="O5" s="43"/>
      <c r="P5" s="44"/>
      <c r="R5" s="10"/>
      <c r="S5" s="10"/>
    </row>
    <row r="6" spans="1:23" s="41" customFormat="1" ht="16.5" x14ac:dyDescent="0.3">
      <c r="A6" s="195">
        <v>5</v>
      </c>
      <c r="B6" s="196">
        <v>105</v>
      </c>
      <c r="C6" s="197">
        <v>1</v>
      </c>
      <c r="D6" s="198" t="s">
        <v>14</v>
      </c>
      <c r="E6" s="198">
        <v>486.96</v>
      </c>
      <c r="F6" s="200">
        <v>162</v>
      </c>
      <c r="G6" s="198">
        <f t="shared" si="0"/>
        <v>648.96</v>
      </c>
      <c r="H6" s="197">
        <f t="shared" si="1"/>
        <v>713.85600000000011</v>
      </c>
      <c r="I6" s="145">
        <f>I5</f>
        <v>12300</v>
      </c>
      <c r="J6" s="146">
        <f t="shared" si="2"/>
        <v>7982208</v>
      </c>
      <c r="K6" s="147">
        <f t="shared" si="3"/>
        <v>8381318</v>
      </c>
      <c r="L6" s="156">
        <f t="shared" si="4"/>
        <v>17500</v>
      </c>
      <c r="M6" s="148">
        <f t="shared" si="5"/>
        <v>1856025.6000000003</v>
      </c>
      <c r="N6" s="42"/>
      <c r="O6" s="43"/>
      <c r="P6" s="44"/>
      <c r="R6" s="10"/>
      <c r="S6" s="10"/>
    </row>
    <row r="7" spans="1:23" ht="16.5" x14ac:dyDescent="0.3">
      <c r="A7" s="195">
        <v>6</v>
      </c>
      <c r="B7" s="196">
        <v>106</v>
      </c>
      <c r="C7" s="197">
        <v>1</v>
      </c>
      <c r="D7" s="198" t="s">
        <v>14</v>
      </c>
      <c r="E7" s="198">
        <v>490.08</v>
      </c>
      <c r="F7" s="200">
        <v>157</v>
      </c>
      <c r="G7" s="198">
        <f t="shared" si="0"/>
        <v>647.07999999999993</v>
      </c>
      <c r="H7" s="197">
        <f t="shared" si="1"/>
        <v>711.78800000000001</v>
      </c>
      <c r="I7" s="145">
        <f>I6</f>
        <v>12300</v>
      </c>
      <c r="J7" s="146">
        <f t="shared" si="2"/>
        <v>7959083.9999999991</v>
      </c>
      <c r="K7" s="147">
        <f t="shared" si="3"/>
        <v>8357038</v>
      </c>
      <c r="L7" s="156">
        <f t="shared" si="4"/>
        <v>17500</v>
      </c>
      <c r="M7" s="148">
        <f t="shared" si="5"/>
        <v>1850648.8</v>
      </c>
      <c r="N7" s="4"/>
      <c r="O7" s="13"/>
      <c r="P7" s="14"/>
      <c r="R7" s="3"/>
      <c r="S7" s="3"/>
    </row>
    <row r="8" spans="1:23" ht="16.5" x14ac:dyDescent="0.3">
      <c r="A8" s="195">
        <v>7</v>
      </c>
      <c r="B8" s="196">
        <v>201</v>
      </c>
      <c r="C8" s="197">
        <v>2</v>
      </c>
      <c r="D8" s="198" t="s">
        <v>14</v>
      </c>
      <c r="E8" s="198">
        <v>463.07</v>
      </c>
      <c r="F8" s="199">
        <v>152</v>
      </c>
      <c r="G8" s="198">
        <f t="shared" si="0"/>
        <v>615.06999999999994</v>
      </c>
      <c r="H8" s="197">
        <f t="shared" si="1"/>
        <v>676.577</v>
      </c>
      <c r="I8" s="145">
        <f>I7</f>
        <v>12300</v>
      </c>
      <c r="J8" s="146">
        <f t="shared" si="2"/>
        <v>7565360.9999999991</v>
      </c>
      <c r="K8" s="147">
        <f t="shared" si="3"/>
        <v>7943629</v>
      </c>
      <c r="L8" s="156">
        <f t="shared" si="4"/>
        <v>16500</v>
      </c>
      <c r="M8" s="148">
        <f t="shared" si="5"/>
        <v>1759100.2</v>
      </c>
      <c r="N8" s="4"/>
      <c r="O8" s="13"/>
      <c r="P8" s="14"/>
      <c r="R8" s="3"/>
      <c r="S8" s="3"/>
    </row>
    <row r="9" spans="1:23" ht="16.5" x14ac:dyDescent="0.3">
      <c r="A9" s="195">
        <v>8</v>
      </c>
      <c r="B9" s="196">
        <v>202</v>
      </c>
      <c r="C9" s="197">
        <v>2</v>
      </c>
      <c r="D9" s="98" t="s">
        <v>14</v>
      </c>
      <c r="E9" s="198">
        <v>468.99</v>
      </c>
      <c r="F9" s="200">
        <v>155</v>
      </c>
      <c r="G9" s="198">
        <f t="shared" si="0"/>
        <v>623.99</v>
      </c>
      <c r="H9" s="197">
        <f t="shared" si="1"/>
        <v>686.38900000000001</v>
      </c>
      <c r="I9" s="145">
        <f>I8</f>
        <v>12300</v>
      </c>
      <c r="J9" s="146">
        <f t="shared" si="2"/>
        <v>7675077</v>
      </c>
      <c r="K9" s="147">
        <f t="shared" si="3"/>
        <v>8058831</v>
      </c>
      <c r="L9" s="156">
        <f t="shared" si="4"/>
        <v>17000</v>
      </c>
      <c r="M9" s="148">
        <f t="shared" si="5"/>
        <v>1784611.4000000001</v>
      </c>
      <c r="N9" s="4"/>
      <c r="O9" s="13"/>
      <c r="P9" s="14"/>
      <c r="R9" s="3"/>
      <c r="S9" s="3"/>
    </row>
    <row r="10" spans="1:23" ht="16.5" x14ac:dyDescent="0.3">
      <c r="A10" s="195">
        <v>9</v>
      </c>
      <c r="B10" s="196">
        <v>203</v>
      </c>
      <c r="C10" s="197">
        <v>2</v>
      </c>
      <c r="D10" s="98" t="s">
        <v>14</v>
      </c>
      <c r="E10" s="198">
        <v>462.85</v>
      </c>
      <c r="F10" s="200">
        <v>159</v>
      </c>
      <c r="G10" s="198">
        <f t="shared" si="0"/>
        <v>621.85</v>
      </c>
      <c r="H10" s="197">
        <f t="shared" si="1"/>
        <v>684.03500000000008</v>
      </c>
      <c r="I10" s="145">
        <f>I9</f>
        <v>12300</v>
      </c>
      <c r="J10" s="146">
        <f t="shared" si="2"/>
        <v>7648755</v>
      </c>
      <c r="K10" s="147">
        <f t="shared" si="3"/>
        <v>8031193</v>
      </c>
      <c r="L10" s="156">
        <f t="shared" si="4"/>
        <v>16500</v>
      </c>
      <c r="M10" s="148">
        <f t="shared" si="5"/>
        <v>1778491.0000000002</v>
      </c>
      <c r="N10" s="4"/>
      <c r="O10" s="13"/>
      <c r="P10" s="14"/>
      <c r="R10" s="3"/>
      <c r="S10" s="3"/>
    </row>
    <row r="11" spans="1:23" ht="16.5" x14ac:dyDescent="0.3">
      <c r="A11" s="195">
        <v>10</v>
      </c>
      <c r="B11" s="196">
        <v>204</v>
      </c>
      <c r="C11" s="197">
        <v>2</v>
      </c>
      <c r="D11" s="198" t="s">
        <v>12</v>
      </c>
      <c r="E11" s="198">
        <v>537.12</v>
      </c>
      <c r="F11" s="200">
        <v>177</v>
      </c>
      <c r="G11" s="198">
        <f t="shared" si="0"/>
        <v>714.12</v>
      </c>
      <c r="H11" s="197">
        <f t="shared" si="1"/>
        <v>785.53200000000004</v>
      </c>
      <c r="I11" s="145">
        <f>I10</f>
        <v>12300</v>
      </c>
      <c r="J11" s="146">
        <f t="shared" si="2"/>
        <v>8783676</v>
      </c>
      <c r="K11" s="147">
        <f t="shared" si="3"/>
        <v>9222860</v>
      </c>
      <c r="L11" s="156">
        <f t="shared" si="4"/>
        <v>19000</v>
      </c>
      <c r="M11" s="148">
        <f t="shared" si="5"/>
        <v>2042383.2000000002</v>
      </c>
      <c r="N11" s="4"/>
      <c r="O11" s="13"/>
      <c r="P11" s="14"/>
      <c r="R11" s="3"/>
      <c r="S11" s="3"/>
    </row>
    <row r="12" spans="1:23" ht="16.5" x14ac:dyDescent="0.3">
      <c r="A12" s="195">
        <v>11</v>
      </c>
      <c r="B12" s="196">
        <v>205</v>
      </c>
      <c r="C12" s="197">
        <v>2</v>
      </c>
      <c r="D12" s="198" t="s">
        <v>14</v>
      </c>
      <c r="E12" s="198">
        <v>486.96</v>
      </c>
      <c r="F12" s="200">
        <v>161</v>
      </c>
      <c r="G12" s="198">
        <f t="shared" si="0"/>
        <v>647.96</v>
      </c>
      <c r="H12" s="197">
        <f t="shared" si="1"/>
        <v>712.75600000000009</v>
      </c>
      <c r="I12" s="145">
        <f>I11</f>
        <v>12300</v>
      </c>
      <c r="J12" s="146">
        <f t="shared" si="2"/>
        <v>7969908</v>
      </c>
      <c r="K12" s="147">
        <f t="shared" si="3"/>
        <v>8368403</v>
      </c>
      <c r="L12" s="156">
        <f t="shared" si="4"/>
        <v>17500</v>
      </c>
      <c r="M12" s="148">
        <f t="shared" si="5"/>
        <v>1853165.6000000003</v>
      </c>
      <c r="N12" s="4"/>
      <c r="O12" s="13"/>
      <c r="P12" s="14"/>
      <c r="R12" s="3"/>
      <c r="S12" s="3"/>
    </row>
    <row r="13" spans="1:23" ht="16.5" x14ac:dyDescent="0.3">
      <c r="A13" s="195">
        <v>12</v>
      </c>
      <c r="B13" s="196">
        <v>206</v>
      </c>
      <c r="C13" s="197">
        <v>2</v>
      </c>
      <c r="D13" s="198" t="s">
        <v>14</v>
      </c>
      <c r="E13" s="198">
        <v>490.08</v>
      </c>
      <c r="F13" s="200">
        <v>157</v>
      </c>
      <c r="G13" s="198">
        <f t="shared" si="0"/>
        <v>647.07999999999993</v>
      </c>
      <c r="H13" s="197">
        <f t="shared" si="1"/>
        <v>711.78800000000001</v>
      </c>
      <c r="I13" s="145">
        <f>I12</f>
        <v>12300</v>
      </c>
      <c r="J13" s="146">
        <f t="shared" si="2"/>
        <v>7959083.9999999991</v>
      </c>
      <c r="K13" s="147">
        <f t="shared" si="3"/>
        <v>8357038</v>
      </c>
      <c r="L13" s="156">
        <f t="shared" si="4"/>
        <v>17500</v>
      </c>
      <c r="M13" s="148">
        <f t="shared" si="5"/>
        <v>1850648.8</v>
      </c>
      <c r="N13" s="4"/>
      <c r="O13" s="13"/>
      <c r="P13" s="14"/>
      <c r="R13" s="3"/>
      <c r="S13" s="3"/>
    </row>
    <row r="14" spans="1:23" ht="16.5" x14ac:dyDescent="0.3">
      <c r="A14" s="195">
        <v>13</v>
      </c>
      <c r="B14" s="196">
        <v>301</v>
      </c>
      <c r="C14" s="197">
        <v>3</v>
      </c>
      <c r="D14" s="198" t="s">
        <v>14</v>
      </c>
      <c r="E14" s="198">
        <v>463.07</v>
      </c>
      <c r="F14" s="199">
        <v>152</v>
      </c>
      <c r="G14" s="198">
        <f t="shared" si="0"/>
        <v>615.06999999999994</v>
      </c>
      <c r="H14" s="197">
        <f t="shared" si="1"/>
        <v>676.577</v>
      </c>
      <c r="I14" s="145">
        <f>I13</f>
        <v>12300</v>
      </c>
      <c r="J14" s="146">
        <f t="shared" si="2"/>
        <v>7565360.9999999991</v>
      </c>
      <c r="K14" s="147">
        <f t="shared" si="3"/>
        <v>7943629</v>
      </c>
      <c r="L14" s="156">
        <f t="shared" si="4"/>
        <v>16500</v>
      </c>
      <c r="M14" s="148">
        <f t="shared" si="5"/>
        <v>1759100.2</v>
      </c>
      <c r="N14" s="4"/>
      <c r="O14" s="13"/>
      <c r="P14" s="14"/>
      <c r="R14" s="3"/>
      <c r="S14" s="3"/>
    </row>
    <row r="15" spans="1:23" ht="16.5" x14ac:dyDescent="0.3">
      <c r="A15" s="195">
        <v>14</v>
      </c>
      <c r="B15" s="196">
        <v>302</v>
      </c>
      <c r="C15" s="197">
        <v>3</v>
      </c>
      <c r="D15" s="98" t="s">
        <v>14</v>
      </c>
      <c r="E15" s="198">
        <v>468.99</v>
      </c>
      <c r="F15" s="200">
        <v>155</v>
      </c>
      <c r="G15" s="198">
        <f t="shared" si="0"/>
        <v>623.99</v>
      </c>
      <c r="H15" s="197">
        <f t="shared" si="1"/>
        <v>686.38900000000001</v>
      </c>
      <c r="I15" s="145">
        <f>I14</f>
        <v>12300</v>
      </c>
      <c r="J15" s="146">
        <f t="shared" si="2"/>
        <v>7675077</v>
      </c>
      <c r="K15" s="147">
        <f t="shared" si="3"/>
        <v>8058831</v>
      </c>
      <c r="L15" s="156">
        <f t="shared" si="4"/>
        <v>17000</v>
      </c>
      <c r="M15" s="148">
        <f t="shared" si="5"/>
        <v>1784611.4000000001</v>
      </c>
      <c r="N15" s="4"/>
      <c r="O15" s="13"/>
      <c r="P15" s="14"/>
      <c r="R15" s="3"/>
      <c r="S15" s="3"/>
    </row>
    <row r="16" spans="1:23" s="41" customFormat="1" ht="16.5" x14ac:dyDescent="0.3">
      <c r="A16" s="195">
        <v>15</v>
      </c>
      <c r="B16" s="196">
        <v>303</v>
      </c>
      <c r="C16" s="197">
        <v>3</v>
      </c>
      <c r="D16" s="98" t="s">
        <v>14</v>
      </c>
      <c r="E16" s="198">
        <v>462.85</v>
      </c>
      <c r="F16" s="200">
        <v>159</v>
      </c>
      <c r="G16" s="198">
        <f t="shared" si="0"/>
        <v>621.85</v>
      </c>
      <c r="H16" s="197">
        <f t="shared" si="1"/>
        <v>684.03500000000008</v>
      </c>
      <c r="I16" s="145">
        <f>I15</f>
        <v>12300</v>
      </c>
      <c r="J16" s="146">
        <f t="shared" si="2"/>
        <v>7648755</v>
      </c>
      <c r="K16" s="147">
        <f t="shared" si="3"/>
        <v>8031193</v>
      </c>
      <c r="L16" s="156">
        <f t="shared" si="4"/>
        <v>16500</v>
      </c>
      <c r="M16" s="148">
        <f t="shared" si="5"/>
        <v>1778491.0000000002</v>
      </c>
      <c r="N16" s="42"/>
      <c r="O16" s="43"/>
      <c r="P16" s="44"/>
      <c r="R16" s="10"/>
      <c r="S16" s="10"/>
    </row>
    <row r="17" spans="1:19" ht="16.5" x14ac:dyDescent="0.25">
      <c r="A17" s="195">
        <v>16</v>
      </c>
      <c r="B17" s="196">
        <v>304</v>
      </c>
      <c r="C17" s="197">
        <v>3</v>
      </c>
      <c r="D17" s="198" t="s">
        <v>12</v>
      </c>
      <c r="E17" s="198">
        <v>465.33</v>
      </c>
      <c r="F17" s="200">
        <v>144</v>
      </c>
      <c r="G17" s="198">
        <f t="shared" si="0"/>
        <v>609.32999999999993</v>
      </c>
      <c r="H17" s="197">
        <f t="shared" si="1"/>
        <v>670.26299999999992</v>
      </c>
      <c r="I17" s="145">
        <f>I16</f>
        <v>12300</v>
      </c>
      <c r="J17" s="146">
        <f t="shared" si="2"/>
        <v>7494758.9999999991</v>
      </c>
      <c r="K17" s="147">
        <f t="shared" si="3"/>
        <v>7869497</v>
      </c>
      <c r="L17" s="156">
        <f t="shared" si="4"/>
        <v>16500</v>
      </c>
      <c r="M17" s="148">
        <f t="shared" si="5"/>
        <v>1742683.7999999998</v>
      </c>
      <c r="P17" s="15"/>
      <c r="S17" s="16"/>
    </row>
    <row r="18" spans="1:19" ht="16.5" x14ac:dyDescent="0.25">
      <c r="A18" s="195">
        <v>17</v>
      </c>
      <c r="B18" s="196">
        <v>305</v>
      </c>
      <c r="C18" s="197">
        <v>3</v>
      </c>
      <c r="D18" s="198" t="s">
        <v>14</v>
      </c>
      <c r="E18" s="198">
        <v>486.96</v>
      </c>
      <c r="F18" s="200">
        <v>161</v>
      </c>
      <c r="G18" s="198">
        <f t="shared" si="0"/>
        <v>647.96</v>
      </c>
      <c r="H18" s="197">
        <f t="shared" si="1"/>
        <v>712.75600000000009</v>
      </c>
      <c r="I18" s="145">
        <f>I17</f>
        <v>12300</v>
      </c>
      <c r="J18" s="146">
        <f t="shared" si="2"/>
        <v>7969908</v>
      </c>
      <c r="K18" s="147">
        <f t="shared" si="3"/>
        <v>8368403</v>
      </c>
      <c r="L18" s="156">
        <f t="shared" si="4"/>
        <v>17500</v>
      </c>
      <c r="M18" s="148">
        <f t="shared" si="5"/>
        <v>1853165.6000000003</v>
      </c>
      <c r="P18" s="15"/>
      <c r="S18" s="16"/>
    </row>
    <row r="19" spans="1:19" ht="16.5" x14ac:dyDescent="0.25">
      <c r="A19" s="195">
        <v>18</v>
      </c>
      <c r="B19" s="196">
        <v>306</v>
      </c>
      <c r="C19" s="197">
        <v>3</v>
      </c>
      <c r="D19" s="198" t="s">
        <v>14</v>
      </c>
      <c r="E19" s="198">
        <v>490.08</v>
      </c>
      <c r="F19" s="200">
        <v>157</v>
      </c>
      <c r="G19" s="198">
        <f t="shared" si="0"/>
        <v>647.07999999999993</v>
      </c>
      <c r="H19" s="197">
        <f t="shared" si="1"/>
        <v>711.78800000000001</v>
      </c>
      <c r="I19" s="145">
        <f>I18</f>
        <v>12300</v>
      </c>
      <c r="J19" s="146">
        <f t="shared" si="2"/>
        <v>7959083.9999999991</v>
      </c>
      <c r="K19" s="147">
        <f t="shared" si="3"/>
        <v>8357038</v>
      </c>
      <c r="L19" s="156">
        <f t="shared" si="4"/>
        <v>17500</v>
      </c>
      <c r="M19" s="148">
        <f t="shared" si="5"/>
        <v>1850648.8</v>
      </c>
      <c r="P19" s="15"/>
      <c r="S19" s="16"/>
    </row>
    <row r="20" spans="1:19" ht="16.5" x14ac:dyDescent="0.25">
      <c r="A20" s="195">
        <v>19</v>
      </c>
      <c r="B20" s="201">
        <v>401</v>
      </c>
      <c r="C20" s="201">
        <v>4</v>
      </c>
      <c r="D20" s="198" t="s">
        <v>14</v>
      </c>
      <c r="E20" s="198">
        <v>463.07</v>
      </c>
      <c r="F20" s="199">
        <v>152</v>
      </c>
      <c r="G20" s="198">
        <f t="shared" si="0"/>
        <v>615.06999999999994</v>
      </c>
      <c r="H20" s="197">
        <f t="shared" si="1"/>
        <v>676.577</v>
      </c>
      <c r="I20" s="145">
        <f>I19</f>
        <v>12300</v>
      </c>
      <c r="J20" s="146">
        <f t="shared" si="2"/>
        <v>7565360.9999999991</v>
      </c>
      <c r="K20" s="147">
        <f t="shared" si="3"/>
        <v>7943629</v>
      </c>
      <c r="L20" s="156">
        <f t="shared" si="4"/>
        <v>16500</v>
      </c>
      <c r="M20" s="148">
        <f t="shared" si="5"/>
        <v>1759100.2</v>
      </c>
      <c r="S20" s="16"/>
    </row>
    <row r="21" spans="1:19" ht="16.5" x14ac:dyDescent="0.25">
      <c r="A21" s="195">
        <v>20</v>
      </c>
      <c r="B21" s="201">
        <v>402</v>
      </c>
      <c r="C21" s="201">
        <v>4</v>
      </c>
      <c r="D21" s="98" t="s">
        <v>14</v>
      </c>
      <c r="E21" s="198">
        <v>468.99</v>
      </c>
      <c r="F21" s="200">
        <v>155</v>
      </c>
      <c r="G21" s="198">
        <f t="shared" si="0"/>
        <v>623.99</v>
      </c>
      <c r="H21" s="197">
        <f t="shared" si="1"/>
        <v>686.38900000000001</v>
      </c>
      <c r="I21" s="145">
        <f>I20</f>
        <v>12300</v>
      </c>
      <c r="J21" s="146">
        <f t="shared" si="2"/>
        <v>7675077</v>
      </c>
      <c r="K21" s="147">
        <f t="shared" si="3"/>
        <v>8058831</v>
      </c>
      <c r="L21" s="156">
        <f t="shared" si="4"/>
        <v>17000</v>
      </c>
      <c r="M21" s="148">
        <f t="shared" si="5"/>
        <v>1784611.4000000001</v>
      </c>
      <c r="S21" s="16"/>
    </row>
    <row r="22" spans="1:19" ht="16.5" x14ac:dyDescent="0.25">
      <c r="A22" s="195">
        <v>21</v>
      </c>
      <c r="B22" s="201">
        <v>403</v>
      </c>
      <c r="C22" s="201">
        <v>4</v>
      </c>
      <c r="D22" s="98" t="s">
        <v>14</v>
      </c>
      <c r="E22" s="198">
        <v>462.85</v>
      </c>
      <c r="F22" s="200">
        <v>159</v>
      </c>
      <c r="G22" s="198">
        <f t="shared" si="0"/>
        <v>621.85</v>
      </c>
      <c r="H22" s="197">
        <f t="shared" si="1"/>
        <v>684.03500000000008</v>
      </c>
      <c r="I22" s="145">
        <f>I21</f>
        <v>12300</v>
      </c>
      <c r="J22" s="146">
        <f t="shared" si="2"/>
        <v>7648755</v>
      </c>
      <c r="K22" s="147">
        <f t="shared" si="3"/>
        <v>8031193</v>
      </c>
      <c r="L22" s="156">
        <f t="shared" si="4"/>
        <v>16500</v>
      </c>
      <c r="M22" s="148">
        <f t="shared" si="5"/>
        <v>1778491.0000000002</v>
      </c>
      <c r="S22" s="16"/>
    </row>
    <row r="23" spans="1:19" ht="16.5" x14ac:dyDescent="0.25">
      <c r="A23" s="195">
        <v>22</v>
      </c>
      <c r="B23" s="201">
        <v>404</v>
      </c>
      <c r="C23" s="201">
        <v>4</v>
      </c>
      <c r="D23" s="198" t="s">
        <v>12</v>
      </c>
      <c r="E23" s="198">
        <v>537.12</v>
      </c>
      <c r="F23" s="200">
        <v>177</v>
      </c>
      <c r="G23" s="198">
        <f t="shared" si="0"/>
        <v>714.12</v>
      </c>
      <c r="H23" s="197">
        <f t="shared" si="1"/>
        <v>785.53200000000004</v>
      </c>
      <c r="I23" s="145">
        <f>I22</f>
        <v>12300</v>
      </c>
      <c r="J23" s="146">
        <f t="shared" si="2"/>
        <v>8783676</v>
      </c>
      <c r="K23" s="147">
        <f t="shared" si="3"/>
        <v>9222860</v>
      </c>
      <c r="L23" s="156">
        <f t="shared" si="4"/>
        <v>19000</v>
      </c>
      <c r="M23" s="148">
        <f t="shared" si="5"/>
        <v>2042383.2000000002</v>
      </c>
      <c r="S23" s="16"/>
    </row>
    <row r="24" spans="1:19" x14ac:dyDescent="0.25">
      <c r="A24" s="195">
        <v>23</v>
      </c>
      <c r="B24" s="201">
        <v>405</v>
      </c>
      <c r="C24" s="201">
        <v>4</v>
      </c>
      <c r="D24" s="198" t="s">
        <v>14</v>
      </c>
      <c r="E24" s="198">
        <v>486.96</v>
      </c>
      <c r="F24" s="200">
        <v>161</v>
      </c>
      <c r="G24" s="198">
        <f t="shared" si="0"/>
        <v>647.96</v>
      </c>
      <c r="H24" s="197">
        <f t="shared" si="1"/>
        <v>712.75600000000009</v>
      </c>
      <c r="I24" s="145">
        <f>I23</f>
        <v>12300</v>
      </c>
      <c r="J24" s="146">
        <f t="shared" si="2"/>
        <v>7969908</v>
      </c>
      <c r="K24" s="147">
        <f t="shared" si="3"/>
        <v>8368403</v>
      </c>
      <c r="L24" s="156">
        <f t="shared" si="4"/>
        <v>17500</v>
      </c>
      <c r="M24" s="148">
        <f t="shared" si="5"/>
        <v>1853165.6000000003</v>
      </c>
    </row>
    <row r="25" spans="1:19" x14ac:dyDescent="0.25">
      <c r="A25" s="195">
        <v>24</v>
      </c>
      <c r="B25" s="201">
        <v>406</v>
      </c>
      <c r="C25" s="201">
        <v>4</v>
      </c>
      <c r="D25" s="198" t="s">
        <v>14</v>
      </c>
      <c r="E25" s="198">
        <v>490.08</v>
      </c>
      <c r="F25" s="200">
        <v>157</v>
      </c>
      <c r="G25" s="198">
        <f t="shared" si="0"/>
        <v>647.07999999999993</v>
      </c>
      <c r="H25" s="197">
        <f t="shared" si="1"/>
        <v>711.78800000000001</v>
      </c>
      <c r="I25" s="145">
        <f>I24</f>
        <v>12300</v>
      </c>
      <c r="J25" s="146">
        <f t="shared" si="2"/>
        <v>7959083.9999999991</v>
      </c>
      <c r="K25" s="147">
        <f t="shared" si="3"/>
        <v>8357038</v>
      </c>
      <c r="L25" s="156">
        <f t="shared" si="4"/>
        <v>17500</v>
      </c>
      <c r="M25" s="148">
        <f t="shared" si="5"/>
        <v>1850648.8</v>
      </c>
    </row>
    <row r="26" spans="1:19" x14ac:dyDescent="0.25">
      <c r="A26" s="195">
        <v>25</v>
      </c>
      <c r="B26" s="201">
        <v>501</v>
      </c>
      <c r="C26" s="201">
        <v>5</v>
      </c>
      <c r="D26" s="198" t="s">
        <v>14</v>
      </c>
      <c r="E26" s="198">
        <v>463.07</v>
      </c>
      <c r="F26" s="199">
        <v>152</v>
      </c>
      <c r="G26" s="198">
        <f t="shared" si="0"/>
        <v>615.06999999999994</v>
      </c>
      <c r="H26" s="197">
        <f t="shared" si="1"/>
        <v>676.577</v>
      </c>
      <c r="I26" s="145">
        <f>I25</f>
        <v>12300</v>
      </c>
      <c r="J26" s="146">
        <f t="shared" si="2"/>
        <v>7565360.9999999991</v>
      </c>
      <c r="K26" s="147">
        <f t="shared" si="3"/>
        <v>7943629</v>
      </c>
      <c r="L26" s="156">
        <f t="shared" si="4"/>
        <v>16500</v>
      </c>
      <c r="M26" s="148">
        <f t="shared" si="5"/>
        <v>1759100.2</v>
      </c>
    </row>
    <row r="27" spans="1:19" x14ac:dyDescent="0.25">
      <c r="A27" s="195">
        <v>26</v>
      </c>
      <c r="B27" s="201">
        <v>502</v>
      </c>
      <c r="C27" s="201">
        <v>5</v>
      </c>
      <c r="D27" s="98" t="s">
        <v>14</v>
      </c>
      <c r="E27" s="198">
        <v>468.99</v>
      </c>
      <c r="F27" s="200">
        <v>155</v>
      </c>
      <c r="G27" s="198">
        <f t="shared" si="0"/>
        <v>623.99</v>
      </c>
      <c r="H27" s="197">
        <f t="shared" si="1"/>
        <v>686.38900000000001</v>
      </c>
      <c r="I27" s="145">
        <f>I26</f>
        <v>12300</v>
      </c>
      <c r="J27" s="146">
        <f t="shared" si="2"/>
        <v>7675077</v>
      </c>
      <c r="K27" s="147">
        <f t="shared" si="3"/>
        <v>8058831</v>
      </c>
      <c r="L27" s="156">
        <f t="shared" si="4"/>
        <v>17000</v>
      </c>
      <c r="M27" s="148">
        <f t="shared" si="5"/>
        <v>1784611.4000000001</v>
      </c>
    </row>
    <row r="28" spans="1:19" ht="16.5" x14ac:dyDescent="0.3">
      <c r="A28" s="195">
        <v>27</v>
      </c>
      <c r="B28" s="201">
        <v>503</v>
      </c>
      <c r="C28" s="201">
        <v>5</v>
      </c>
      <c r="D28" s="98" t="s">
        <v>14</v>
      </c>
      <c r="E28" s="198">
        <v>462.85</v>
      </c>
      <c r="F28" s="200">
        <v>159</v>
      </c>
      <c r="G28" s="198">
        <f t="shared" si="0"/>
        <v>621.85</v>
      </c>
      <c r="H28" s="197">
        <f t="shared" si="1"/>
        <v>684.03500000000008</v>
      </c>
      <c r="I28" s="145">
        <f>I27</f>
        <v>12300</v>
      </c>
      <c r="J28" s="146">
        <f t="shared" si="2"/>
        <v>7648755</v>
      </c>
      <c r="K28" s="147">
        <f t="shared" si="3"/>
        <v>8031193</v>
      </c>
      <c r="L28" s="156">
        <f t="shared" si="4"/>
        <v>16500</v>
      </c>
      <c r="M28" s="148">
        <f t="shared" si="5"/>
        <v>1778491.0000000002</v>
      </c>
      <c r="N28" s="4"/>
      <c r="R28" s="2"/>
    </row>
    <row r="29" spans="1:19" ht="16.5" x14ac:dyDescent="0.3">
      <c r="A29" s="195">
        <v>28</v>
      </c>
      <c r="B29" s="201">
        <v>504</v>
      </c>
      <c r="C29" s="201">
        <v>5</v>
      </c>
      <c r="D29" s="198" t="s">
        <v>12</v>
      </c>
      <c r="E29" s="198">
        <v>537.12</v>
      </c>
      <c r="F29" s="200">
        <v>177</v>
      </c>
      <c r="G29" s="198">
        <f t="shared" si="0"/>
        <v>714.12</v>
      </c>
      <c r="H29" s="197">
        <f t="shared" si="1"/>
        <v>785.53200000000004</v>
      </c>
      <c r="I29" s="145">
        <f>I28</f>
        <v>12300</v>
      </c>
      <c r="J29" s="146">
        <f t="shared" si="2"/>
        <v>8783676</v>
      </c>
      <c r="K29" s="147">
        <f t="shared" si="3"/>
        <v>9222860</v>
      </c>
      <c r="L29" s="156">
        <f t="shared" si="4"/>
        <v>19000</v>
      </c>
      <c r="M29" s="148">
        <f t="shared" si="5"/>
        <v>2042383.2000000002</v>
      </c>
      <c r="N29" s="4"/>
      <c r="R29" s="2"/>
    </row>
    <row r="30" spans="1:19" ht="16.5" x14ac:dyDescent="0.3">
      <c r="A30" s="195">
        <v>29</v>
      </c>
      <c r="B30" s="201">
        <v>505</v>
      </c>
      <c r="C30" s="201">
        <v>5</v>
      </c>
      <c r="D30" s="198" t="s">
        <v>14</v>
      </c>
      <c r="E30" s="198">
        <v>486.96</v>
      </c>
      <c r="F30" s="200">
        <v>161</v>
      </c>
      <c r="G30" s="198">
        <f t="shared" si="0"/>
        <v>647.96</v>
      </c>
      <c r="H30" s="197">
        <f t="shared" si="1"/>
        <v>712.75600000000009</v>
      </c>
      <c r="I30" s="145">
        <f>I29</f>
        <v>12300</v>
      </c>
      <c r="J30" s="146">
        <f t="shared" si="2"/>
        <v>7969908</v>
      </c>
      <c r="K30" s="147">
        <f t="shared" si="3"/>
        <v>8368403</v>
      </c>
      <c r="L30" s="156">
        <f t="shared" si="4"/>
        <v>17500</v>
      </c>
      <c r="M30" s="148">
        <f t="shared" si="5"/>
        <v>1853165.6000000003</v>
      </c>
      <c r="N30" s="4"/>
      <c r="R30" s="2"/>
    </row>
    <row r="31" spans="1:19" ht="16.5" x14ac:dyDescent="0.3">
      <c r="A31" s="195">
        <v>30</v>
      </c>
      <c r="B31" s="201">
        <v>506</v>
      </c>
      <c r="C31" s="201">
        <v>5</v>
      </c>
      <c r="D31" s="198" t="s">
        <v>14</v>
      </c>
      <c r="E31" s="198">
        <v>490.08</v>
      </c>
      <c r="F31" s="200">
        <v>157</v>
      </c>
      <c r="G31" s="198">
        <f t="shared" si="0"/>
        <v>647.07999999999993</v>
      </c>
      <c r="H31" s="197">
        <f t="shared" si="1"/>
        <v>711.78800000000001</v>
      </c>
      <c r="I31" s="145">
        <f>I30</f>
        <v>12300</v>
      </c>
      <c r="J31" s="146">
        <f t="shared" si="2"/>
        <v>7959083.9999999991</v>
      </c>
      <c r="K31" s="147">
        <f t="shared" si="3"/>
        <v>8357038</v>
      </c>
      <c r="L31" s="156">
        <f t="shared" si="4"/>
        <v>17500</v>
      </c>
      <c r="M31" s="148">
        <f t="shared" si="5"/>
        <v>1850648.8</v>
      </c>
      <c r="N31" s="4"/>
      <c r="R31" s="2"/>
    </row>
    <row r="32" spans="1:19" ht="16.5" x14ac:dyDescent="0.3">
      <c r="A32" s="195">
        <v>31</v>
      </c>
      <c r="B32" s="201">
        <v>601</v>
      </c>
      <c r="C32" s="201">
        <v>6</v>
      </c>
      <c r="D32" s="198" t="s">
        <v>14</v>
      </c>
      <c r="E32" s="198">
        <v>463.07</v>
      </c>
      <c r="F32" s="199">
        <v>152</v>
      </c>
      <c r="G32" s="198">
        <f t="shared" si="0"/>
        <v>615.06999999999994</v>
      </c>
      <c r="H32" s="197">
        <f t="shared" si="1"/>
        <v>676.577</v>
      </c>
      <c r="I32" s="145">
        <f>I31</f>
        <v>12300</v>
      </c>
      <c r="J32" s="146">
        <f t="shared" si="2"/>
        <v>7565360.9999999991</v>
      </c>
      <c r="K32" s="147">
        <f t="shared" si="3"/>
        <v>7943629</v>
      </c>
      <c r="L32" s="156">
        <f t="shared" si="4"/>
        <v>16500</v>
      </c>
      <c r="M32" s="148">
        <f t="shared" si="5"/>
        <v>1759100.2</v>
      </c>
      <c r="N32" s="4"/>
      <c r="R32" s="2"/>
    </row>
    <row r="33" spans="1:22" ht="16.5" x14ac:dyDescent="0.3">
      <c r="A33" s="195">
        <v>32</v>
      </c>
      <c r="B33" s="201">
        <v>602</v>
      </c>
      <c r="C33" s="201">
        <v>6</v>
      </c>
      <c r="D33" s="98" t="s">
        <v>14</v>
      </c>
      <c r="E33" s="198">
        <v>468.99</v>
      </c>
      <c r="F33" s="200">
        <v>155</v>
      </c>
      <c r="G33" s="198">
        <f t="shared" si="0"/>
        <v>623.99</v>
      </c>
      <c r="H33" s="197">
        <f t="shared" si="1"/>
        <v>686.38900000000001</v>
      </c>
      <c r="I33" s="145">
        <f>I32</f>
        <v>12300</v>
      </c>
      <c r="J33" s="146">
        <f t="shared" si="2"/>
        <v>7675077</v>
      </c>
      <c r="K33" s="147">
        <f t="shared" si="3"/>
        <v>8058831</v>
      </c>
      <c r="L33" s="156">
        <f t="shared" si="4"/>
        <v>17000</v>
      </c>
      <c r="M33" s="148">
        <f t="shared" si="5"/>
        <v>1784611.4000000001</v>
      </c>
      <c r="N33" s="4"/>
      <c r="R33" s="2"/>
    </row>
    <row r="34" spans="1:22" ht="16.5" x14ac:dyDescent="0.3">
      <c r="A34" s="195">
        <v>33</v>
      </c>
      <c r="B34" s="201">
        <v>603</v>
      </c>
      <c r="C34" s="201">
        <v>6</v>
      </c>
      <c r="D34" s="98" t="s">
        <v>14</v>
      </c>
      <c r="E34" s="198">
        <v>462.85</v>
      </c>
      <c r="F34" s="200">
        <v>159</v>
      </c>
      <c r="G34" s="198">
        <f t="shared" si="0"/>
        <v>621.85</v>
      </c>
      <c r="H34" s="197">
        <f t="shared" si="1"/>
        <v>684.03500000000008</v>
      </c>
      <c r="I34" s="145">
        <f>I33</f>
        <v>12300</v>
      </c>
      <c r="J34" s="146">
        <f t="shared" si="2"/>
        <v>7648755</v>
      </c>
      <c r="K34" s="147">
        <f t="shared" si="3"/>
        <v>8031193</v>
      </c>
      <c r="L34" s="156">
        <f t="shared" si="4"/>
        <v>16500</v>
      </c>
      <c r="M34" s="148">
        <f t="shared" si="5"/>
        <v>1778491.0000000002</v>
      </c>
      <c r="N34" s="4"/>
      <c r="R34" s="2"/>
    </row>
    <row r="35" spans="1:22" ht="16.5" x14ac:dyDescent="0.3">
      <c r="A35" s="195">
        <v>34</v>
      </c>
      <c r="B35" s="201">
        <v>604</v>
      </c>
      <c r="C35" s="201">
        <v>6</v>
      </c>
      <c r="D35" s="198" t="s">
        <v>12</v>
      </c>
      <c r="E35" s="198">
        <v>537.12</v>
      </c>
      <c r="F35" s="200">
        <v>177</v>
      </c>
      <c r="G35" s="198">
        <f t="shared" si="0"/>
        <v>714.12</v>
      </c>
      <c r="H35" s="197">
        <f t="shared" si="1"/>
        <v>785.53200000000004</v>
      </c>
      <c r="I35" s="145">
        <f>I34</f>
        <v>12300</v>
      </c>
      <c r="J35" s="146">
        <f t="shared" si="2"/>
        <v>8783676</v>
      </c>
      <c r="K35" s="147">
        <f t="shared" si="3"/>
        <v>9222860</v>
      </c>
      <c r="L35" s="156">
        <f t="shared" si="4"/>
        <v>19000</v>
      </c>
      <c r="M35" s="148">
        <f t="shared" si="5"/>
        <v>2042383.2000000002</v>
      </c>
      <c r="N35" s="4"/>
      <c r="R35" s="2"/>
    </row>
    <row r="36" spans="1:22" ht="16.5" x14ac:dyDescent="0.3">
      <c r="A36" s="195">
        <v>35</v>
      </c>
      <c r="B36" s="201">
        <v>605</v>
      </c>
      <c r="C36" s="201">
        <v>6</v>
      </c>
      <c r="D36" s="198" t="s">
        <v>14</v>
      </c>
      <c r="E36" s="198">
        <v>486.96</v>
      </c>
      <c r="F36" s="200">
        <v>161</v>
      </c>
      <c r="G36" s="198">
        <f t="shared" si="0"/>
        <v>647.96</v>
      </c>
      <c r="H36" s="197">
        <f t="shared" si="1"/>
        <v>712.75600000000009</v>
      </c>
      <c r="I36" s="145">
        <f>I35</f>
        <v>12300</v>
      </c>
      <c r="J36" s="146">
        <f t="shared" si="2"/>
        <v>7969908</v>
      </c>
      <c r="K36" s="147">
        <f t="shared" si="3"/>
        <v>8368403</v>
      </c>
      <c r="L36" s="156">
        <f t="shared" si="4"/>
        <v>17500</v>
      </c>
      <c r="M36" s="148">
        <f t="shared" si="5"/>
        <v>1853165.6000000003</v>
      </c>
      <c r="N36" s="4"/>
      <c r="R36" s="2"/>
    </row>
    <row r="37" spans="1:22" ht="16.5" x14ac:dyDescent="0.3">
      <c r="A37" s="195">
        <v>36</v>
      </c>
      <c r="B37" s="201">
        <v>606</v>
      </c>
      <c r="C37" s="201">
        <v>6</v>
      </c>
      <c r="D37" s="198" t="s">
        <v>14</v>
      </c>
      <c r="E37" s="198">
        <v>490.08</v>
      </c>
      <c r="F37" s="200">
        <v>157</v>
      </c>
      <c r="G37" s="198">
        <f t="shared" si="0"/>
        <v>647.07999999999993</v>
      </c>
      <c r="H37" s="197">
        <f t="shared" si="1"/>
        <v>711.78800000000001</v>
      </c>
      <c r="I37" s="145">
        <f>I36</f>
        <v>12300</v>
      </c>
      <c r="J37" s="146">
        <f t="shared" si="2"/>
        <v>7959083.9999999991</v>
      </c>
      <c r="K37" s="147">
        <f t="shared" si="3"/>
        <v>8357038</v>
      </c>
      <c r="L37" s="156">
        <f t="shared" si="4"/>
        <v>17500</v>
      </c>
      <c r="M37" s="148">
        <f t="shared" si="5"/>
        <v>1850648.8</v>
      </c>
      <c r="N37" s="4"/>
      <c r="R37" s="2"/>
    </row>
    <row r="38" spans="1:22" ht="16.5" x14ac:dyDescent="0.3">
      <c r="A38" s="195">
        <v>37</v>
      </c>
      <c r="B38" s="201">
        <v>701</v>
      </c>
      <c r="C38" s="201">
        <v>7</v>
      </c>
      <c r="D38" s="198" t="s">
        <v>14</v>
      </c>
      <c r="E38" s="198">
        <v>463.07</v>
      </c>
      <c r="F38" s="199">
        <v>152</v>
      </c>
      <c r="G38" s="198">
        <f t="shared" si="0"/>
        <v>615.06999999999994</v>
      </c>
      <c r="H38" s="197">
        <f t="shared" si="1"/>
        <v>676.577</v>
      </c>
      <c r="I38" s="145">
        <f>I37+250</f>
        <v>12550</v>
      </c>
      <c r="J38" s="146">
        <f t="shared" si="2"/>
        <v>7719128.4999999991</v>
      </c>
      <c r="K38" s="147">
        <f t="shared" si="3"/>
        <v>8105085</v>
      </c>
      <c r="L38" s="156">
        <f t="shared" si="4"/>
        <v>17000</v>
      </c>
      <c r="M38" s="148">
        <f t="shared" si="5"/>
        <v>1759100.2</v>
      </c>
      <c r="N38" s="4"/>
      <c r="R38" s="2"/>
    </row>
    <row r="39" spans="1:22" ht="16.5" x14ac:dyDescent="0.3">
      <c r="A39" s="195">
        <v>38</v>
      </c>
      <c r="B39" s="201">
        <v>702</v>
      </c>
      <c r="C39" s="201">
        <v>7</v>
      </c>
      <c r="D39" s="98" t="s">
        <v>14</v>
      </c>
      <c r="E39" s="198">
        <v>468.99</v>
      </c>
      <c r="F39" s="200">
        <v>155</v>
      </c>
      <c r="G39" s="198">
        <f t="shared" si="0"/>
        <v>623.99</v>
      </c>
      <c r="H39" s="197">
        <f t="shared" si="1"/>
        <v>686.38900000000001</v>
      </c>
      <c r="I39" s="145">
        <f>I38</f>
        <v>12550</v>
      </c>
      <c r="J39" s="146">
        <f t="shared" si="2"/>
        <v>7831074.5</v>
      </c>
      <c r="K39" s="147">
        <f t="shared" si="3"/>
        <v>8222628</v>
      </c>
      <c r="L39" s="156">
        <f t="shared" si="4"/>
        <v>17000</v>
      </c>
      <c r="M39" s="148">
        <f t="shared" si="5"/>
        <v>1784611.4000000001</v>
      </c>
      <c r="N39" s="4"/>
      <c r="R39" s="2"/>
    </row>
    <row r="40" spans="1:22" ht="16.5" x14ac:dyDescent="0.3">
      <c r="A40" s="195">
        <v>39</v>
      </c>
      <c r="B40" s="201">
        <v>703</v>
      </c>
      <c r="C40" s="201">
        <v>7</v>
      </c>
      <c r="D40" s="98" t="s">
        <v>14</v>
      </c>
      <c r="E40" s="198">
        <v>462.85</v>
      </c>
      <c r="F40" s="200">
        <v>159</v>
      </c>
      <c r="G40" s="198">
        <f t="shared" si="0"/>
        <v>621.85</v>
      </c>
      <c r="H40" s="197">
        <f t="shared" si="1"/>
        <v>684.03500000000008</v>
      </c>
      <c r="I40" s="145">
        <f>I39</f>
        <v>12550</v>
      </c>
      <c r="J40" s="146">
        <f t="shared" si="2"/>
        <v>7804217.5</v>
      </c>
      <c r="K40" s="147">
        <f t="shared" si="3"/>
        <v>8194428</v>
      </c>
      <c r="L40" s="156">
        <f t="shared" si="4"/>
        <v>17000</v>
      </c>
      <c r="M40" s="148">
        <f t="shared" si="5"/>
        <v>1778491.0000000002</v>
      </c>
      <c r="N40" s="4"/>
      <c r="R40" s="2"/>
    </row>
    <row r="41" spans="1:22" s="20" customFormat="1" ht="16.5" x14ac:dyDescent="0.25">
      <c r="A41" s="195">
        <v>40</v>
      </c>
      <c r="B41" s="201">
        <v>704</v>
      </c>
      <c r="C41" s="201">
        <v>7</v>
      </c>
      <c r="D41" s="198" t="s">
        <v>12</v>
      </c>
      <c r="E41" s="198">
        <v>537.12</v>
      </c>
      <c r="F41" s="200">
        <v>177</v>
      </c>
      <c r="G41" s="198">
        <f t="shared" si="0"/>
        <v>714.12</v>
      </c>
      <c r="H41" s="197">
        <f t="shared" si="1"/>
        <v>785.53200000000004</v>
      </c>
      <c r="I41" s="145">
        <f>I40</f>
        <v>12550</v>
      </c>
      <c r="J41" s="146">
        <f t="shared" si="2"/>
        <v>8962206</v>
      </c>
      <c r="K41" s="147">
        <f t="shared" si="3"/>
        <v>9410316</v>
      </c>
      <c r="L41" s="156">
        <f t="shared" si="4"/>
        <v>19500</v>
      </c>
      <c r="M41" s="148">
        <f t="shared" si="5"/>
        <v>2042383.2000000002</v>
      </c>
      <c r="N41" s="51"/>
      <c r="R41" s="104"/>
      <c r="U41" s="51"/>
      <c r="V41" s="51"/>
    </row>
    <row r="42" spans="1:22" ht="16.5" x14ac:dyDescent="0.3">
      <c r="A42" s="195">
        <v>41</v>
      </c>
      <c r="B42" s="196">
        <v>705</v>
      </c>
      <c r="C42" s="197">
        <v>7</v>
      </c>
      <c r="D42" s="198" t="s">
        <v>14</v>
      </c>
      <c r="E42" s="198">
        <v>486.96</v>
      </c>
      <c r="F42" s="200">
        <v>161</v>
      </c>
      <c r="G42" s="198">
        <f t="shared" si="0"/>
        <v>647.96</v>
      </c>
      <c r="H42" s="197">
        <f t="shared" si="1"/>
        <v>712.75600000000009</v>
      </c>
      <c r="I42" s="145">
        <f>I41</f>
        <v>12550</v>
      </c>
      <c r="J42" s="146">
        <f t="shared" si="2"/>
        <v>8131898</v>
      </c>
      <c r="K42" s="147">
        <f t="shared" si="3"/>
        <v>8538493</v>
      </c>
      <c r="L42" s="156">
        <f t="shared" si="4"/>
        <v>18000</v>
      </c>
      <c r="M42" s="148">
        <f t="shared" si="5"/>
        <v>1853165.6000000003</v>
      </c>
      <c r="N42" s="4"/>
      <c r="R42" s="2"/>
    </row>
    <row r="43" spans="1:22" ht="16.5" x14ac:dyDescent="0.3">
      <c r="A43" s="195">
        <v>42</v>
      </c>
      <c r="B43" s="196">
        <v>706</v>
      </c>
      <c r="C43" s="197">
        <v>7</v>
      </c>
      <c r="D43" s="198" t="s">
        <v>14</v>
      </c>
      <c r="E43" s="198">
        <v>490.08</v>
      </c>
      <c r="F43" s="200">
        <v>157</v>
      </c>
      <c r="G43" s="198">
        <f t="shared" si="0"/>
        <v>647.07999999999993</v>
      </c>
      <c r="H43" s="197">
        <f t="shared" si="1"/>
        <v>711.78800000000001</v>
      </c>
      <c r="I43" s="145">
        <f>I42</f>
        <v>12550</v>
      </c>
      <c r="J43" s="146">
        <f t="shared" si="2"/>
        <v>8120853.9999999991</v>
      </c>
      <c r="K43" s="147">
        <f t="shared" si="3"/>
        <v>8526897</v>
      </c>
      <c r="L43" s="156">
        <f t="shared" si="4"/>
        <v>18000</v>
      </c>
      <c r="M43" s="148">
        <f t="shared" si="5"/>
        <v>1850648.8</v>
      </c>
      <c r="N43" s="4"/>
      <c r="R43" s="2"/>
    </row>
    <row r="44" spans="1:22" ht="16.5" x14ac:dyDescent="0.3">
      <c r="A44" s="195">
        <v>43</v>
      </c>
      <c r="B44" s="196">
        <v>801</v>
      </c>
      <c r="C44" s="197">
        <v>8</v>
      </c>
      <c r="D44" s="198" t="s">
        <v>14</v>
      </c>
      <c r="E44" s="198">
        <v>463.07</v>
      </c>
      <c r="F44" s="199">
        <v>152</v>
      </c>
      <c r="G44" s="198">
        <f t="shared" si="0"/>
        <v>615.06999999999994</v>
      </c>
      <c r="H44" s="197">
        <f t="shared" si="1"/>
        <v>676.577</v>
      </c>
      <c r="I44" s="145">
        <f>I43</f>
        <v>12550</v>
      </c>
      <c r="J44" s="146">
        <f t="shared" si="2"/>
        <v>7719128.4999999991</v>
      </c>
      <c r="K44" s="147">
        <f t="shared" si="3"/>
        <v>8105085</v>
      </c>
      <c r="L44" s="156">
        <f t="shared" si="4"/>
        <v>17000</v>
      </c>
      <c r="M44" s="148">
        <f t="shared" si="5"/>
        <v>1759100.2</v>
      </c>
      <c r="N44" s="4"/>
      <c r="R44" s="2"/>
    </row>
    <row r="45" spans="1:22" ht="16.5" x14ac:dyDescent="0.3">
      <c r="A45" s="195">
        <v>44</v>
      </c>
      <c r="B45" s="196">
        <v>802</v>
      </c>
      <c r="C45" s="197">
        <v>8</v>
      </c>
      <c r="D45" s="98" t="s">
        <v>14</v>
      </c>
      <c r="E45" s="198">
        <v>468.99</v>
      </c>
      <c r="F45" s="200">
        <v>155</v>
      </c>
      <c r="G45" s="198">
        <f t="shared" si="0"/>
        <v>623.99</v>
      </c>
      <c r="H45" s="197">
        <f t="shared" si="1"/>
        <v>686.38900000000001</v>
      </c>
      <c r="I45" s="145">
        <f>I44</f>
        <v>12550</v>
      </c>
      <c r="J45" s="146">
        <f t="shared" si="2"/>
        <v>7831074.5</v>
      </c>
      <c r="K45" s="147">
        <f t="shared" si="3"/>
        <v>8222628</v>
      </c>
      <c r="L45" s="156">
        <f t="shared" si="4"/>
        <v>17000</v>
      </c>
      <c r="M45" s="148">
        <f t="shared" si="5"/>
        <v>1784611.4000000001</v>
      </c>
      <c r="N45" s="4"/>
      <c r="R45" s="2"/>
    </row>
    <row r="46" spans="1:22" ht="16.5" x14ac:dyDescent="0.3">
      <c r="A46" s="195">
        <v>45</v>
      </c>
      <c r="B46" s="196">
        <v>803</v>
      </c>
      <c r="C46" s="197">
        <v>8</v>
      </c>
      <c r="D46" s="98" t="s">
        <v>14</v>
      </c>
      <c r="E46" s="198">
        <v>462.85</v>
      </c>
      <c r="F46" s="200">
        <v>159</v>
      </c>
      <c r="G46" s="198">
        <f t="shared" si="0"/>
        <v>621.85</v>
      </c>
      <c r="H46" s="197">
        <f t="shared" si="1"/>
        <v>684.03500000000008</v>
      </c>
      <c r="I46" s="145">
        <f>I45</f>
        <v>12550</v>
      </c>
      <c r="J46" s="146">
        <f t="shared" si="2"/>
        <v>7804217.5</v>
      </c>
      <c r="K46" s="147">
        <f t="shared" si="3"/>
        <v>8194428</v>
      </c>
      <c r="L46" s="156">
        <f t="shared" si="4"/>
        <v>17000</v>
      </c>
      <c r="M46" s="148">
        <f t="shared" si="5"/>
        <v>1778491.0000000002</v>
      </c>
      <c r="N46" s="4"/>
      <c r="R46" s="2"/>
    </row>
    <row r="47" spans="1:22" ht="16.5" x14ac:dyDescent="0.3">
      <c r="A47" s="195">
        <v>46</v>
      </c>
      <c r="B47" s="196">
        <v>804</v>
      </c>
      <c r="C47" s="197">
        <v>8</v>
      </c>
      <c r="D47" s="198" t="s">
        <v>12</v>
      </c>
      <c r="E47" s="198">
        <v>465.33</v>
      </c>
      <c r="F47" s="200">
        <v>144</v>
      </c>
      <c r="G47" s="198">
        <f t="shared" si="0"/>
        <v>609.32999999999993</v>
      </c>
      <c r="H47" s="197">
        <f t="shared" si="1"/>
        <v>670.26299999999992</v>
      </c>
      <c r="I47" s="145">
        <f>I46</f>
        <v>12550</v>
      </c>
      <c r="J47" s="146">
        <f t="shared" si="2"/>
        <v>7647091.4999999991</v>
      </c>
      <c r="K47" s="147">
        <f t="shared" si="3"/>
        <v>8029446</v>
      </c>
      <c r="L47" s="156">
        <f t="shared" si="4"/>
        <v>16500</v>
      </c>
      <c r="M47" s="148">
        <f t="shared" si="5"/>
        <v>1742683.7999999998</v>
      </c>
      <c r="N47" s="4"/>
      <c r="R47" s="2"/>
    </row>
    <row r="48" spans="1:22" ht="16.5" x14ac:dyDescent="0.3">
      <c r="A48" s="195">
        <v>47</v>
      </c>
      <c r="B48" s="196">
        <v>805</v>
      </c>
      <c r="C48" s="197">
        <v>8</v>
      </c>
      <c r="D48" s="198" t="s">
        <v>14</v>
      </c>
      <c r="E48" s="198">
        <v>486.96</v>
      </c>
      <c r="F48" s="200">
        <v>161</v>
      </c>
      <c r="G48" s="198">
        <f t="shared" si="0"/>
        <v>647.96</v>
      </c>
      <c r="H48" s="197">
        <f t="shared" si="1"/>
        <v>712.75600000000009</v>
      </c>
      <c r="I48" s="145">
        <f>I47</f>
        <v>12550</v>
      </c>
      <c r="J48" s="146">
        <f t="shared" si="2"/>
        <v>8131898</v>
      </c>
      <c r="K48" s="147">
        <f t="shared" si="3"/>
        <v>8538493</v>
      </c>
      <c r="L48" s="156">
        <f t="shared" si="4"/>
        <v>18000</v>
      </c>
      <c r="M48" s="148">
        <f t="shared" si="5"/>
        <v>1853165.6000000003</v>
      </c>
      <c r="N48" s="4"/>
      <c r="R48" s="2"/>
    </row>
    <row r="49" spans="1:18" ht="16.5" x14ac:dyDescent="0.3">
      <c r="A49" s="195">
        <v>48</v>
      </c>
      <c r="B49" s="196">
        <v>806</v>
      </c>
      <c r="C49" s="197">
        <v>8</v>
      </c>
      <c r="D49" s="198" t="s">
        <v>14</v>
      </c>
      <c r="E49" s="198">
        <v>490.08</v>
      </c>
      <c r="F49" s="200">
        <v>157</v>
      </c>
      <c r="G49" s="198">
        <f t="shared" si="0"/>
        <v>647.07999999999993</v>
      </c>
      <c r="H49" s="197">
        <f t="shared" si="1"/>
        <v>711.78800000000001</v>
      </c>
      <c r="I49" s="145">
        <f>I48</f>
        <v>12550</v>
      </c>
      <c r="J49" s="146">
        <f t="shared" si="2"/>
        <v>8120853.9999999991</v>
      </c>
      <c r="K49" s="147">
        <f t="shared" si="3"/>
        <v>8526897</v>
      </c>
      <c r="L49" s="156">
        <f t="shared" si="4"/>
        <v>18000</v>
      </c>
      <c r="M49" s="148">
        <f t="shared" si="5"/>
        <v>1850648.8</v>
      </c>
      <c r="N49" s="4"/>
      <c r="O49" s="7"/>
      <c r="P49" s="7"/>
      <c r="R49" s="2"/>
    </row>
    <row r="50" spans="1:18" ht="16.5" x14ac:dyDescent="0.3">
      <c r="A50" s="195">
        <v>49</v>
      </c>
      <c r="B50" s="196">
        <v>901</v>
      </c>
      <c r="C50" s="197">
        <v>9</v>
      </c>
      <c r="D50" s="198" t="s">
        <v>14</v>
      </c>
      <c r="E50" s="198">
        <v>463.07</v>
      </c>
      <c r="F50" s="199">
        <v>152</v>
      </c>
      <c r="G50" s="198">
        <f t="shared" si="0"/>
        <v>615.06999999999994</v>
      </c>
      <c r="H50" s="197">
        <f t="shared" si="1"/>
        <v>676.577</v>
      </c>
      <c r="I50" s="145">
        <f>I49</f>
        <v>12550</v>
      </c>
      <c r="J50" s="146">
        <f t="shared" si="2"/>
        <v>7719128.4999999991</v>
      </c>
      <c r="K50" s="147">
        <f t="shared" si="3"/>
        <v>8105085</v>
      </c>
      <c r="L50" s="156">
        <f t="shared" si="4"/>
        <v>17000</v>
      </c>
      <c r="M50" s="148">
        <f t="shared" si="5"/>
        <v>1759100.2</v>
      </c>
      <c r="N50" s="4"/>
      <c r="O50" s="7"/>
      <c r="P50" s="7"/>
      <c r="R50" s="2"/>
    </row>
    <row r="51" spans="1:18" x14ac:dyDescent="0.25">
      <c r="A51" s="195">
        <v>50</v>
      </c>
      <c r="B51" s="196">
        <v>902</v>
      </c>
      <c r="C51" s="197">
        <v>9</v>
      </c>
      <c r="D51" s="98" t="s">
        <v>14</v>
      </c>
      <c r="E51" s="198">
        <v>468.99</v>
      </c>
      <c r="F51" s="200">
        <v>155</v>
      </c>
      <c r="G51" s="198">
        <f t="shared" si="0"/>
        <v>623.99</v>
      </c>
      <c r="H51" s="197">
        <f t="shared" si="1"/>
        <v>686.38900000000001</v>
      </c>
      <c r="I51" s="145">
        <f>I50</f>
        <v>12550</v>
      </c>
      <c r="J51" s="146">
        <f t="shared" si="2"/>
        <v>7831074.5</v>
      </c>
      <c r="K51" s="147">
        <f t="shared" si="3"/>
        <v>8222628</v>
      </c>
      <c r="L51" s="156">
        <f t="shared" si="4"/>
        <v>17000</v>
      </c>
      <c r="M51" s="148">
        <f t="shared" si="5"/>
        <v>1784611.4000000001</v>
      </c>
    </row>
    <row r="52" spans="1:18" x14ac:dyDescent="0.25">
      <c r="A52" s="195">
        <v>51</v>
      </c>
      <c r="B52" s="196">
        <v>903</v>
      </c>
      <c r="C52" s="197">
        <v>9</v>
      </c>
      <c r="D52" s="98" t="s">
        <v>14</v>
      </c>
      <c r="E52" s="198">
        <v>462.85</v>
      </c>
      <c r="F52" s="200">
        <v>159</v>
      </c>
      <c r="G52" s="198">
        <f t="shared" si="0"/>
        <v>621.85</v>
      </c>
      <c r="H52" s="197">
        <f t="shared" si="1"/>
        <v>684.03500000000008</v>
      </c>
      <c r="I52" s="145">
        <f>I51</f>
        <v>12550</v>
      </c>
      <c r="J52" s="146">
        <f t="shared" si="2"/>
        <v>7804217.5</v>
      </c>
      <c r="K52" s="147">
        <f t="shared" si="3"/>
        <v>8194428</v>
      </c>
      <c r="L52" s="156">
        <f t="shared" si="4"/>
        <v>17000</v>
      </c>
      <c r="M52" s="148">
        <f t="shared" si="5"/>
        <v>1778491.0000000002</v>
      </c>
    </row>
    <row r="53" spans="1:18" x14ac:dyDescent="0.25">
      <c r="A53" s="195">
        <v>52</v>
      </c>
      <c r="B53" s="196">
        <v>904</v>
      </c>
      <c r="C53" s="197">
        <v>9</v>
      </c>
      <c r="D53" s="198" t="s">
        <v>12</v>
      </c>
      <c r="E53" s="198">
        <v>537.12</v>
      </c>
      <c r="F53" s="200">
        <v>177</v>
      </c>
      <c r="G53" s="198">
        <f t="shared" si="0"/>
        <v>714.12</v>
      </c>
      <c r="H53" s="197">
        <f t="shared" si="1"/>
        <v>785.53200000000004</v>
      </c>
      <c r="I53" s="145">
        <f>I52</f>
        <v>12550</v>
      </c>
      <c r="J53" s="146">
        <f t="shared" si="2"/>
        <v>8962206</v>
      </c>
      <c r="K53" s="147">
        <f t="shared" si="3"/>
        <v>9410316</v>
      </c>
      <c r="L53" s="156">
        <f t="shared" si="4"/>
        <v>19500</v>
      </c>
      <c r="M53" s="148">
        <f t="shared" si="5"/>
        <v>2042383.2000000002</v>
      </c>
    </row>
    <row r="54" spans="1:18" x14ac:dyDescent="0.25">
      <c r="A54" s="195">
        <v>53</v>
      </c>
      <c r="B54" s="196">
        <v>905</v>
      </c>
      <c r="C54" s="197">
        <v>9</v>
      </c>
      <c r="D54" s="198" t="s">
        <v>14</v>
      </c>
      <c r="E54" s="198">
        <v>486.96</v>
      </c>
      <c r="F54" s="200">
        <v>161</v>
      </c>
      <c r="G54" s="198">
        <f t="shared" si="0"/>
        <v>647.96</v>
      </c>
      <c r="H54" s="197">
        <f t="shared" si="1"/>
        <v>712.75600000000009</v>
      </c>
      <c r="I54" s="145">
        <f>I53</f>
        <v>12550</v>
      </c>
      <c r="J54" s="146">
        <f t="shared" si="2"/>
        <v>8131898</v>
      </c>
      <c r="K54" s="147">
        <f t="shared" si="3"/>
        <v>8538493</v>
      </c>
      <c r="L54" s="156">
        <f t="shared" si="4"/>
        <v>18000</v>
      </c>
      <c r="M54" s="148">
        <f t="shared" si="5"/>
        <v>1853165.6000000003</v>
      </c>
    </row>
    <row r="55" spans="1:18" x14ac:dyDescent="0.25">
      <c r="A55" s="195">
        <v>54</v>
      </c>
      <c r="B55" s="196">
        <v>906</v>
      </c>
      <c r="C55" s="197">
        <v>9</v>
      </c>
      <c r="D55" s="198" t="s">
        <v>14</v>
      </c>
      <c r="E55" s="198">
        <v>490.08</v>
      </c>
      <c r="F55" s="200">
        <v>157</v>
      </c>
      <c r="G55" s="198">
        <f t="shared" si="0"/>
        <v>647.07999999999993</v>
      </c>
      <c r="H55" s="197">
        <f t="shared" si="1"/>
        <v>711.78800000000001</v>
      </c>
      <c r="I55" s="145">
        <f>I54</f>
        <v>12550</v>
      </c>
      <c r="J55" s="146">
        <f t="shared" si="2"/>
        <v>8120853.9999999991</v>
      </c>
      <c r="K55" s="147">
        <f t="shared" si="3"/>
        <v>8526897</v>
      </c>
      <c r="L55" s="156">
        <f t="shared" si="4"/>
        <v>18000</v>
      </c>
      <c r="M55" s="148">
        <f t="shared" si="5"/>
        <v>1850648.8</v>
      </c>
    </row>
    <row r="56" spans="1:18" x14ac:dyDescent="0.25">
      <c r="A56" s="195">
        <v>55</v>
      </c>
      <c r="B56" s="196">
        <v>1001</v>
      </c>
      <c r="C56" s="197">
        <v>10</v>
      </c>
      <c r="D56" s="198" t="s">
        <v>14</v>
      </c>
      <c r="E56" s="198">
        <v>463.07</v>
      </c>
      <c r="F56" s="199">
        <v>152</v>
      </c>
      <c r="G56" s="198">
        <f t="shared" si="0"/>
        <v>615.06999999999994</v>
      </c>
      <c r="H56" s="197">
        <f t="shared" si="1"/>
        <v>676.577</v>
      </c>
      <c r="I56" s="145">
        <f>I55</f>
        <v>12550</v>
      </c>
      <c r="J56" s="146">
        <f t="shared" si="2"/>
        <v>7719128.4999999991</v>
      </c>
      <c r="K56" s="147">
        <f t="shared" si="3"/>
        <v>8105085</v>
      </c>
      <c r="L56" s="156">
        <f t="shared" si="4"/>
        <v>17000</v>
      </c>
      <c r="M56" s="148">
        <f t="shared" si="5"/>
        <v>1759100.2</v>
      </c>
    </row>
    <row r="57" spans="1:18" x14ac:dyDescent="0.25">
      <c r="A57" s="195">
        <v>56</v>
      </c>
      <c r="B57" s="196">
        <v>1002</v>
      </c>
      <c r="C57" s="197">
        <v>10</v>
      </c>
      <c r="D57" s="98" t="s">
        <v>14</v>
      </c>
      <c r="E57" s="198">
        <v>468.99</v>
      </c>
      <c r="F57" s="200">
        <v>155</v>
      </c>
      <c r="G57" s="198">
        <f t="shared" si="0"/>
        <v>623.99</v>
      </c>
      <c r="H57" s="197">
        <f t="shared" si="1"/>
        <v>686.38900000000001</v>
      </c>
      <c r="I57" s="145">
        <f>I56</f>
        <v>12550</v>
      </c>
      <c r="J57" s="146">
        <f t="shared" si="2"/>
        <v>7831074.5</v>
      </c>
      <c r="K57" s="147">
        <f t="shared" si="3"/>
        <v>8222628</v>
      </c>
      <c r="L57" s="156">
        <f t="shared" si="4"/>
        <v>17000</v>
      </c>
      <c r="M57" s="148">
        <f t="shared" si="5"/>
        <v>1784611.4000000001</v>
      </c>
    </row>
    <row r="58" spans="1:18" x14ac:dyDescent="0.25">
      <c r="A58" s="195">
        <v>57</v>
      </c>
      <c r="B58" s="202">
        <v>1003</v>
      </c>
      <c r="C58" s="197">
        <v>10</v>
      </c>
      <c r="D58" s="98" t="s">
        <v>14</v>
      </c>
      <c r="E58" s="198">
        <v>462.85</v>
      </c>
      <c r="F58" s="200">
        <v>159</v>
      </c>
      <c r="G58" s="198">
        <f t="shared" si="0"/>
        <v>621.85</v>
      </c>
      <c r="H58" s="197">
        <f t="shared" si="1"/>
        <v>684.03500000000008</v>
      </c>
      <c r="I58" s="145">
        <f>I57</f>
        <v>12550</v>
      </c>
      <c r="J58" s="146">
        <f t="shared" si="2"/>
        <v>7804217.5</v>
      </c>
      <c r="K58" s="147">
        <f t="shared" si="3"/>
        <v>8194428</v>
      </c>
      <c r="L58" s="156">
        <f t="shared" si="4"/>
        <v>17000</v>
      </c>
      <c r="M58" s="148">
        <f t="shared" si="5"/>
        <v>1778491.0000000002</v>
      </c>
    </row>
    <row r="59" spans="1:18" x14ac:dyDescent="0.25">
      <c r="A59" s="195">
        <v>58</v>
      </c>
      <c r="B59" s="201">
        <v>1004</v>
      </c>
      <c r="C59" s="197">
        <v>10</v>
      </c>
      <c r="D59" s="198" t="s">
        <v>12</v>
      </c>
      <c r="E59" s="198">
        <v>537.12</v>
      </c>
      <c r="F59" s="200">
        <v>177</v>
      </c>
      <c r="G59" s="198">
        <f t="shared" si="0"/>
        <v>714.12</v>
      </c>
      <c r="H59" s="197">
        <f t="shared" si="1"/>
        <v>785.53200000000004</v>
      </c>
      <c r="I59" s="145">
        <f>I58</f>
        <v>12550</v>
      </c>
      <c r="J59" s="146">
        <f t="shared" si="2"/>
        <v>8962206</v>
      </c>
      <c r="K59" s="147">
        <f t="shared" si="3"/>
        <v>9410316</v>
      </c>
      <c r="L59" s="156">
        <f t="shared" si="4"/>
        <v>19500</v>
      </c>
      <c r="M59" s="148">
        <f t="shared" si="5"/>
        <v>2042383.2000000002</v>
      </c>
    </row>
    <row r="60" spans="1:18" x14ac:dyDescent="0.25">
      <c r="A60" s="195">
        <v>59</v>
      </c>
      <c r="B60" s="201">
        <v>1005</v>
      </c>
      <c r="C60" s="197">
        <v>10</v>
      </c>
      <c r="D60" s="198" t="s">
        <v>14</v>
      </c>
      <c r="E60" s="198">
        <v>486.96</v>
      </c>
      <c r="F60" s="200">
        <v>161</v>
      </c>
      <c r="G60" s="198">
        <f t="shared" si="0"/>
        <v>647.96</v>
      </c>
      <c r="H60" s="197">
        <f t="shared" si="1"/>
        <v>712.75600000000009</v>
      </c>
      <c r="I60" s="145">
        <f>I59</f>
        <v>12550</v>
      </c>
      <c r="J60" s="146">
        <f t="shared" si="2"/>
        <v>8131898</v>
      </c>
      <c r="K60" s="147">
        <f t="shared" si="3"/>
        <v>8538493</v>
      </c>
      <c r="L60" s="156">
        <f t="shared" si="4"/>
        <v>18000</v>
      </c>
      <c r="M60" s="148">
        <f t="shared" si="5"/>
        <v>1853165.6000000003</v>
      </c>
    </row>
    <row r="61" spans="1:18" x14ac:dyDescent="0.25">
      <c r="A61" s="195">
        <v>60</v>
      </c>
      <c r="B61" s="201">
        <v>1006</v>
      </c>
      <c r="C61" s="197">
        <v>10</v>
      </c>
      <c r="D61" s="198" t="s">
        <v>14</v>
      </c>
      <c r="E61" s="198">
        <v>490.08</v>
      </c>
      <c r="F61" s="200">
        <v>157</v>
      </c>
      <c r="G61" s="198">
        <f t="shared" si="0"/>
        <v>647.07999999999993</v>
      </c>
      <c r="H61" s="197">
        <f t="shared" si="1"/>
        <v>711.78800000000001</v>
      </c>
      <c r="I61" s="145">
        <f>I60</f>
        <v>12550</v>
      </c>
      <c r="J61" s="146">
        <f t="shared" si="2"/>
        <v>8120853.9999999991</v>
      </c>
      <c r="K61" s="147">
        <f t="shared" si="3"/>
        <v>8526897</v>
      </c>
      <c r="L61" s="156">
        <f t="shared" si="4"/>
        <v>18000</v>
      </c>
      <c r="M61" s="148">
        <f t="shared" si="5"/>
        <v>1850648.8</v>
      </c>
    </row>
    <row r="62" spans="1:18" x14ac:dyDescent="0.25">
      <c r="A62" s="195">
        <v>61</v>
      </c>
      <c r="B62" s="201">
        <v>1101</v>
      </c>
      <c r="C62" s="201">
        <v>11</v>
      </c>
      <c r="D62" s="198" t="s">
        <v>14</v>
      </c>
      <c r="E62" s="198">
        <v>463.07</v>
      </c>
      <c r="F62" s="199">
        <v>152</v>
      </c>
      <c r="G62" s="198">
        <f t="shared" si="0"/>
        <v>615.06999999999994</v>
      </c>
      <c r="H62" s="197">
        <f t="shared" si="1"/>
        <v>676.577</v>
      </c>
      <c r="I62" s="145">
        <f>I61</f>
        <v>12550</v>
      </c>
      <c r="J62" s="146">
        <f t="shared" si="2"/>
        <v>7719128.4999999991</v>
      </c>
      <c r="K62" s="147">
        <f t="shared" si="3"/>
        <v>8105085</v>
      </c>
      <c r="L62" s="156">
        <f t="shared" si="4"/>
        <v>17000</v>
      </c>
      <c r="M62" s="148">
        <f t="shared" si="5"/>
        <v>1759100.2</v>
      </c>
    </row>
    <row r="63" spans="1:18" x14ac:dyDescent="0.25">
      <c r="A63" s="195">
        <v>62</v>
      </c>
      <c r="B63" s="201">
        <v>1102</v>
      </c>
      <c r="C63" s="201">
        <v>11</v>
      </c>
      <c r="D63" s="98" t="s">
        <v>14</v>
      </c>
      <c r="E63" s="198">
        <v>468.99</v>
      </c>
      <c r="F63" s="200">
        <v>155</v>
      </c>
      <c r="G63" s="198">
        <f t="shared" si="0"/>
        <v>623.99</v>
      </c>
      <c r="H63" s="197">
        <f t="shared" si="1"/>
        <v>686.38900000000001</v>
      </c>
      <c r="I63" s="145">
        <f>I62</f>
        <v>12550</v>
      </c>
      <c r="J63" s="146">
        <f t="shared" si="2"/>
        <v>7831074.5</v>
      </c>
      <c r="K63" s="147">
        <f t="shared" si="3"/>
        <v>8222628</v>
      </c>
      <c r="L63" s="156">
        <f t="shared" si="4"/>
        <v>17000</v>
      </c>
      <c r="M63" s="148">
        <f t="shared" si="5"/>
        <v>1784611.4000000001</v>
      </c>
    </row>
    <row r="64" spans="1:18" x14ac:dyDescent="0.25">
      <c r="A64" s="195">
        <v>63</v>
      </c>
      <c r="B64" s="201">
        <v>1103</v>
      </c>
      <c r="C64" s="201">
        <v>11</v>
      </c>
      <c r="D64" s="98" t="s">
        <v>14</v>
      </c>
      <c r="E64" s="198">
        <v>462.85</v>
      </c>
      <c r="F64" s="200">
        <v>159</v>
      </c>
      <c r="G64" s="198">
        <f t="shared" si="0"/>
        <v>621.85</v>
      </c>
      <c r="H64" s="197">
        <f t="shared" si="1"/>
        <v>684.03500000000008</v>
      </c>
      <c r="I64" s="145">
        <f>I63</f>
        <v>12550</v>
      </c>
      <c r="J64" s="146">
        <f t="shared" si="2"/>
        <v>7804217.5</v>
      </c>
      <c r="K64" s="147">
        <f t="shared" si="3"/>
        <v>8194428</v>
      </c>
      <c r="L64" s="156">
        <f t="shared" si="4"/>
        <v>17000</v>
      </c>
      <c r="M64" s="148">
        <f t="shared" si="5"/>
        <v>1778491.0000000002</v>
      </c>
    </row>
    <row r="65" spans="1:13" x14ac:dyDescent="0.25">
      <c r="A65" s="195">
        <v>64</v>
      </c>
      <c r="B65" s="196">
        <v>1104</v>
      </c>
      <c r="C65" s="201">
        <v>11</v>
      </c>
      <c r="D65" s="198" t="s">
        <v>12</v>
      </c>
      <c r="E65" s="198">
        <v>537.12</v>
      </c>
      <c r="F65" s="200">
        <v>177</v>
      </c>
      <c r="G65" s="198">
        <f t="shared" si="0"/>
        <v>714.12</v>
      </c>
      <c r="H65" s="197">
        <f t="shared" si="1"/>
        <v>785.53200000000004</v>
      </c>
      <c r="I65" s="145">
        <f>I64</f>
        <v>12550</v>
      </c>
      <c r="J65" s="146">
        <f t="shared" si="2"/>
        <v>8962206</v>
      </c>
      <c r="K65" s="147">
        <f t="shared" si="3"/>
        <v>9410316</v>
      </c>
      <c r="L65" s="156">
        <f t="shared" si="4"/>
        <v>19500</v>
      </c>
      <c r="M65" s="148">
        <f t="shared" si="5"/>
        <v>2042383.2000000002</v>
      </c>
    </row>
    <row r="66" spans="1:13" x14ac:dyDescent="0.25">
      <c r="A66" s="195">
        <v>65</v>
      </c>
      <c r="B66" s="196">
        <v>1105</v>
      </c>
      <c r="C66" s="201">
        <v>11</v>
      </c>
      <c r="D66" s="198" t="s">
        <v>14</v>
      </c>
      <c r="E66" s="198">
        <v>486.96</v>
      </c>
      <c r="F66" s="200">
        <v>161</v>
      </c>
      <c r="G66" s="198">
        <f t="shared" si="0"/>
        <v>647.96</v>
      </c>
      <c r="H66" s="197">
        <f t="shared" si="1"/>
        <v>712.75600000000009</v>
      </c>
      <c r="I66" s="145">
        <f>I65</f>
        <v>12550</v>
      </c>
      <c r="J66" s="146">
        <f t="shared" si="2"/>
        <v>8131898</v>
      </c>
      <c r="K66" s="147">
        <f t="shared" si="3"/>
        <v>8538493</v>
      </c>
      <c r="L66" s="156">
        <f t="shared" si="4"/>
        <v>18000</v>
      </c>
      <c r="M66" s="148">
        <f t="shared" si="5"/>
        <v>1853165.6000000003</v>
      </c>
    </row>
    <row r="67" spans="1:13" x14ac:dyDescent="0.25">
      <c r="A67" s="195">
        <v>66</v>
      </c>
      <c r="B67" s="196">
        <v>1106</v>
      </c>
      <c r="C67" s="201">
        <v>11</v>
      </c>
      <c r="D67" s="198" t="s">
        <v>14</v>
      </c>
      <c r="E67" s="198">
        <v>490.08</v>
      </c>
      <c r="F67" s="200">
        <v>157</v>
      </c>
      <c r="G67" s="198">
        <f t="shared" ref="G67:G130" si="6">E67+F67</f>
        <v>647.07999999999993</v>
      </c>
      <c r="H67" s="197">
        <f t="shared" ref="H67:H130" si="7">G67*1.1</f>
        <v>711.78800000000001</v>
      </c>
      <c r="I67" s="145">
        <f>I66</f>
        <v>12550</v>
      </c>
      <c r="J67" s="146">
        <f t="shared" ref="J67:J130" si="8">G67*I67</f>
        <v>8120853.9999999991</v>
      </c>
      <c r="K67" s="147">
        <f t="shared" ref="K67:K130" si="9">ROUND(J67*1.05,0)</f>
        <v>8526897</v>
      </c>
      <c r="L67" s="156">
        <f t="shared" ref="L67:L130" si="10">MROUND((K67*0.025/12),500)</f>
        <v>18000</v>
      </c>
      <c r="M67" s="148">
        <f t="shared" ref="M67:M130" si="11">H67*2600</f>
        <v>1850648.8</v>
      </c>
    </row>
    <row r="68" spans="1:13" x14ac:dyDescent="0.25">
      <c r="A68" s="195">
        <v>67</v>
      </c>
      <c r="B68" s="196">
        <v>1201</v>
      </c>
      <c r="C68" s="196">
        <v>12</v>
      </c>
      <c r="D68" s="198" t="s">
        <v>14</v>
      </c>
      <c r="E68" s="198">
        <v>463.07</v>
      </c>
      <c r="F68" s="199">
        <v>152</v>
      </c>
      <c r="G68" s="198">
        <f t="shared" si="6"/>
        <v>615.06999999999994</v>
      </c>
      <c r="H68" s="197">
        <f t="shared" si="7"/>
        <v>676.577</v>
      </c>
      <c r="I68" s="145">
        <f>I67</f>
        <v>12550</v>
      </c>
      <c r="J68" s="146">
        <f t="shared" si="8"/>
        <v>7719128.4999999991</v>
      </c>
      <c r="K68" s="147">
        <f t="shared" si="9"/>
        <v>8105085</v>
      </c>
      <c r="L68" s="156">
        <f t="shared" si="10"/>
        <v>17000</v>
      </c>
      <c r="M68" s="148">
        <f t="shared" si="11"/>
        <v>1759100.2</v>
      </c>
    </row>
    <row r="69" spans="1:13" x14ac:dyDescent="0.25">
      <c r="A69" s="195">
        <v>68</v>
      </c>
      <c r="B69" s="196">
        <v>1202</v>
      </c>
      <c r="C69" s="196">
        <v>12</v>
      </c>
      <c r="D69" s="98" t="s">
        <v>14</v>
      </c>
      <c r="E69" s="198">
        <v>468.99</v>
      </c>
      <c r="F69" s="200">
        <v>155</v>
      </c>
      <c r="G69" s="198">
        <f t="shared" si="6"/>
        <v>623.99</v>
      </c>
      <c r="H69" s="197">
        <f t="shared" si="7"/>
        <v>686.38900000000001</v>
      </c>
      <c r="I69" s="145">
        <f>I68</f>
        <v>12550</v>
      </c>
      <c r="J69" s="146">
        <f t="shared" si="8"/>
        <v>7831074.5</v>
      </c>
      <c r="K69" s="147">
        <f t="shared" si="9"/>
        <v>8222628</v>
      </c>
      <c r="L69" s="156">
        <f t="shared" si="10"/>
        <v>17000</v>
      </c>
      <c r="M69" s="148">
        <f t="shared" si="11"/>
        <v>1784611.4000000001</v>
      </c>
    </row>
    <row r="70" spans="1:13" x14ac:dyDescent="0.25">
      <c r="A70" s="195">
        <v>69</v>
      </c>
      <c r="B70" s="196">
        <v>1203</v>
      </c>
      <c r="C70" s="196">
        <v>12</v>
      </c>
      <c r="D70" s="98" t="s">
        <v>14</v>
      </c>
      <c r="E70" s="198">
        <v>462.85</v>
      </c>
      <c r="F70" s="200">
        <v>159</v>
      </c>
      <c r="G70" s="198">
        <f t="shared" si="6"/>
        <v>621.85</v>
      </c>
      <c r="H70" s="197">
        <f t="shared" si="7"/>
        <v>684.03500000000008</v>
      </c>
      <c r="I70" s="145">
        <f>I69</f>
        <v>12550</v>
      </c>
      <c r="J70" s="146">
        <f t="shared" si="8"/>
        <v>7804217.5</v>
      </c>
      <c r="K70" s="147">
        <f t="shared" si="9"/>
        <v>8194428</v>
      </c>
      <c r="L70" s="156">
        <f t="shared" si="10"/>
        <v>17000</v>
      </c>
      <c r="M70" s="148">
        <f t="shared" si="11"/>
        <v>1778491.0000000002</v>
      </c>
    </row>
    <row r="71" spans="1:13" x14ac:dyDescent="0.25">
      <c r="A71" s="195">
        <v>70</v>
      </c>
      <c r="B71" s="196">
        <v>1204</v>
      </c>
      <c r="C71" s="196">
        <v>12</v>
      </c>
      <c r="D71" s="198" t="s">
        <v>12</v>
      </c>
      <c r="E71" s="198">
        <v>537.12</v>
      </c>
      <c r="F71" s="200">
        <v>177</v>
      </c>
      <c r="G71" s="198">
        <f t="shared" si="6"/>
        <v>714.12</v>
      </c>
      <c r="H71" s="197">
        <f t="shared" si="7"/>
        <v>785.53200000000004</v>
      </c>
      <c r="I71" s="145">
        <f>I70</f>
        <v>12550</v>
      </c>
      <c r="J71" s="146">
        <f t="shared" si="8"/>
        <v>8962206</v>
      </c>
      <c r="K71" s="147">
        <f t="shared" si="9"/>
        <v>9410316</v>
      </c>
      <c r="L71" s="156">
        <f t="shared" si="10"/>
        <v>19500</v>
      </c>
      <c r="M71" s="148">
        <f t="shared" si="11"/>
        <v>2042383.2000000002</v>
      </c>
    </row>
    <row r="72" spans="1:13" x14ac:dyDescent="0.25">
      <c r="A72" s="195">
        <v>71</v>
      </c>
      <c r="B72" s="196">
        <v>1205</v>
      </c>
      <c r="C72" s="196">
        <v>12</v>
      </c>
      <c r="D72" s="198" t="s">
        <v>14</v>
      </c>
      <c r="E72" s="198">
        <v>486.96</v>
      </c>
      <c r="F72" s="200">
        <v>161</v>
      </c>
      <c r="G72" s="198">
        <f t="shared" si="6"/>
        <v>647.96</v>
      </c>
      <c r="H72" s="197">
        <f t="shared" si="7"/>
        <v>712.75600000000009</v>
      </c>
      <c r="I72" s="145">
        <f>I71</f>
        <v>12550</v>
      </c>
      <c r="J72" s="146">
        <f t="shared" si="8"/>
        <v>8131898</v>
      </c>
      <c r="K72" s="147">
        <f t="shared" si="9"/>
        <v>8538493</v>
      </c>
      <c r="L72" s="156">
        <f t="shared" si="10"/>
        <v>18000</v>
      </c>
      <c r="M72" s="148">
        <f t="shared" si="11"/>
        <v>1853165.6000000003</v>
      </c>
    </row>
    <row r="73" spans="1:13" x14ac:dyDescent="0.25">
      <c r="A73" s="195">
        <v>72</v>
      </c>
      <c r="B73" s="196">
        <v>1206</v>
      </c>
      <c r="C73" s="196">
        <v>12</v>
      </c>
      <c r="D73" s="198" t="s">
        <v>14</v>
      </c>
      <c r="E73" s="198">
        <v>490.08</v>
      </c>
      <c r="F73" s="200">
        <v>157</v>
      </c>
      <c r="G73" s="198">
        <f t="shared" si="6"/>
        <v>647.07999999999993</v>
      </c>
      <c r="H73" s="197">
        <f t="shared" si="7"/>
        <v>711.78800000000001</v>
      </c>
      <c r="I73" s="145">
        <f>I72</f>
        <v>12550</v>
      </c>
      <c r="J73" s="146">
        <f t="shared" si="8"/>
        <v>8120853.9999999991</v>
      </c>
      <c r="K73" s="147">
        <f t="shared" si="9"/>
        <v>8526897</v>
      </c>
      <c r="L73" s="156">
        <f t="shared" si="10"/>
        <v>18000</v>
      </c>
      <c r="M73" s="148">
        <f t="shared" si="11"/>
        <v>1850648.8</v>
      </c>
    </row>
    <row r="74" spans="1:13" x14ac:dyDescent="0.25">
      <c r="A74" s="195">
        <v>73</v>
      </c>
      <c r="B74" s="196">
        <v>1301</v>
      </c>
      <c r="C74" s="196">
        <v>13</v>
      </c>
      <c r="D74" s="198" t="s">
        <v>14</v>
      </c>
      <c r="E74" s="198">
        <v>463.07</v>
      </c>
      <c r="F74" s="199">
        <v>152</v>
      </c>
      <c r="G74" s="198">
        <f t="shared" si="6"/>
        <v>615.06999999999994</v>
      </c>
      <c r="H74" s="197">
        <f t="shared" si="7"/>
        <v>676.577</v>
      </c>
      <c r="I74" s="145">
        <f>I73+250</f>
        <v>12800</v>
      </c>
      <c r="J74" s="146">
        <f t="shared" si="8"/>
        <v>7872895.9999999991</v>
      </c>
      <c r="K74" s="147">
        <f t="shared" si="9"/>
        <v>8266541</v>
      </c>
      <c r="L74" s="156">
        <f t="shared" si="10"/>
        <v>17000</v>
      </c>
      <c r="M74" s="148">
        <f t="shared" si="11"/>
        <v>1759100.2</v>
      </c>
    </row>
    <row r="75" spans="1:13" x14ac:dyDescent="0.25">
      <c r="A75" s="195">
        <v>74</v>
      </c>
      <c r="B75" s="196">
        <v>1302</v>
      </c>
      <c r="C75" s="196">
        <v>13</v>
      </c>
      <c r="D75" s="98" t="s">
        <v>14</v>
      </c>
      <c r="E75" s="198">
        <v>468.99</v>
      </c>
      <c r="F75" s="200">
        <v>155</v>
      </c>
      <c r="G75" s="198">
        <f t="shared" si="6"/>
        <v>623.99</v>
      </c>
      <c r="H75" s="197">
        <f t="shared" si="7"/>
        <v>686.38900000000001</v>
      </c>
      <c r="I75" s="145">
        <f>I74</f>
        <v>12800</v>
      </c>
      <c r="J75" s="146">
        <f t="shared" si="8"/>
        <v>7987072</v>
      </c>
      <c r="K75" s="147">
        <f t="shared" si="9"/>
        <v>8386426</v>
      </c>
      <c r="L75" s="156">
        <f t="shared" si="10"/>
        <v>17500</v>
      </c>
      <c r="M75" s="148">
        <f t="shared" si="11"/>
        <v>1784611.4000000001</v>
      </c>
    </row>
    <row r="76" spans="1:13" x14ac:dyDescent="0.25">
      <c r="A76" s="195">
        <v>75</v>
      </c>
      <c r="B76" s="201">
        <v>1303</v>
      </c>
      <c r="C76" s="196">
        <v>13</v>
      </c>
      <c r="D76" s="98" t="s">
        <v>14</v>
      </c>
      <c r="E76" s="198">
        <v>462.85</v>
      </c>
      <c r="F76" s="200">
        <v>159</v>
      </c>
      <c r="G76" s="198">
        <f t="shared" si="6"/>
        <v>621.85</v>
      </c>
      <c r="H76" s="197">
        <f t="shared" si="7"/>
        <v>684.03500000000008</v>
      </c>
      <c r="I76" s="145">
        <f>I75</f>
        <v>12800</v>
      </c>
      <c r="J76" s="146">
        <f t="shared" si="8"/>
        <v>7959680</v>
      </c>
      <c r="K76" s="147">
        <f t="shared" si="9"/>
        <v>8357664</v>
      </c>
      <c r="L76" s="156">
        <f t="shared" si="10"/>
        <v>17500</v>
      </c>
      <c r="M76" s="148">
        <f t="shared" si="11"/>
        <v>1778491.0000000002</v>
      </c>
    </row>
    <row r="77" spans="1:13" x14ac:dyDescent="0.25">
      <c r="A77" s="195">
        <v>76</v>
      </c>
      <c r="B77" s="201">
        <v>1304</v>
      </c>
      <c r="C77" s="196">
        <v>13</v>
      </c>
      <c r="D77" s="198" t="s">
        <v>12</v>
      </c>
      <c r="E77" s="198">
        <v>537.12</v>
      </c>
      <c r="F77" s="200">
        <v>177</v>
      </c>
      <c r="G77" s="198">
        <f t="shared" si="6"/>
        <v>714.12</v>
      </c>
      <c r="H77" s="197">
        <f t="shared" si="7"/>
        <v>785.53200000000004</v>
      </c>
      <c r="I77" s="145">
        <f>I76</f>
        <v>12800</v>
      </c>
      <c r="J77" s="146">
        <f t="shared" si="8"/>
        <v>9140736</v>
      </c>
      <c r="K77" s="147">
        <f t="shared" si="9"/>
        <v>9597773</v>
      </c>
      <c r="L77" s="156">
        <f t="shared" si="10"/>
        <v>20000</v>
      </c>
      <c r="M77" s="148">
        <f t="shared" si="11"/>
        <v>2042383.2000000002</v>
      </c>
    </row>
    <row r="78" spans="1:13" x14ac:dyDescent="0.25">
      <c r="A78" s="195">
        <v>77</v>
      </c>
      <c r="B78" s="201">
        <v>1305</v>
      </c>
      <c r="C78" s="196">
        <v>13</v>
      </c>
      <c r="D78" s="198" t="s">
        <v>14</v>
      </c>
      <c r="E78" s="198">
        <v>486.96</v>
      </c>
      <c r="F78" s="200">
        <v>161</v>
      </c>
      <c r="G78" s="198">
        <f t="shared" si="6"/>
        <v>647.96</v>
      </c>
      <c r="H78" s="197">
        <f t="shared" si="7"/>
        <v>712.75600000000009</v>
      </c>
      <c r="I78" s="145">
        <f>I77</f>
        <v>12800</v>
      </c>
      <c r="J78" s="146">
        <f t="shared" si="8"/>
        <v>8293888</v>
      </c>
      <c r="K78" s="147">
        <f t="shared" si="9"/>
        <v>8708582</v>
      </c>
      <c r="L78" s="156">
        <f t="shared" si="10"/>
        <v>18000</v>
      </c>
      <c r="M78" s="148">
        <f t="shared" si="11"/>
        <v>1853165.6000000003</v>
      </c>
    </row>
    <row r="79" spans="1:13" x14ac:dyDescent="0.25">
      <c r="A79" s="195">
        <v>78</v>
      </c>
      <c r="B79" s="201">
        <v>1306</v>
      </c>
      <c r="C79" s="196">
        <v>13</v>
      </c>
      <c r="D79" s="198" t="s">
        <v>14</v>
      </c>
      <c r="E79" s="198">
        <v>490.08</v>
      </c>
      <c r="F79" s="200">
        <v>157</v>
      </c>
      <c r="G79" s="198">
        <f t="shared" si="6"/>
        <v>647.07999999999993</v>
      </c>
      <c r="H79" s="197">
        <f t="shared" si="7"/>
        <v>711.78800000000001</v>
      </c>
      <c r="I79" s="145">
        <f>I78</f>
        <v>12800</v>
      </c>
      <c r="J79" s="146">
        <f t="shared" si="8"/>
        <v>8282623.9999999991</v>
      </c>
      <c r="K79" s="147">
        <f t="shared" si="9"/>
        <v>8696755</v>
      </c>
      <c r="L79" s="156">
        <f t="shared" si="10"/>
        <v>18000</v>
      </c>
      <c r="M79" s="148">
        <f t="shared" si="11"/>
        <v>1850648.8</v>
      </c>
    </row>
    <row r="80" spans="1:13" x14ac:dyDescent="0.25">
      <c r="A80" s="195">
        <v>79</v>
      </c>
      <c r="B80" s="201">
        <v>1401</v>
      </c>
      <c r="C80" s="201">
        <v>14</v>
      </c>
      <c r="D80" s="198" t="s">
        <v>14</v>
      </c>
      <c r="E80" s="198">
        <v>463.07</v>
      </c>
      <c r="F80" s="199">
        <v>152</v>
      </c>
      <c r="G80" s="198">
        <f t="shared" si="6"/>
        <v>615.06999999999994</v>
      </c>
      <c r="H80" s="197">
        <f t="shared" si="7"/>
        <v>676.577</v>
      </c>
      <c r="I80" s="145">
        <f>I79</f>
        <v>12800</v>
      </c>
      <c r="J80" s="146">
        <f t="shared" si="8"/>
        <v>7872895.9999999991</v>
      </c>
      <c r="K80" s="147">
        <f t="shared" si="9"/>
        <v>8266541</v>
      </c>
      <c r="L80" s="156">
        <f t="shared" si="10"/>
        <v>17000</v>
      </c>
      <c r="M80" s="148">
        <f t="shared" si="11"/>
        <v>1759100.2</v>
      </c>
    </row>
    <row r="81" spans="1:13" x14ac:dyDescent="0.25">
      <c r="A81" s="195">
        <v>80</v>
      </c>
      <c r="B81" s="201">
        <v>1402</v>
      </c>
      <c r="C81" s="201">
        <v>14</v>
      </c>
      <c r="D81" s="98" t="s">
        <v>14</v>
      </c>
      <c r="E81" s="198">
        <v>468.99</v>
      </c>
      <c r="F81" s="200">
        <v>155</v>
      </c>
      <c r="G81" s="198">
        <f t="shared" si="6"/>
        <v>623.99</v>
      </c>
      <c r="H81" s="197">
        <f t="shared" si="7"/>
        <v>686.38900000000001</v>
      </c>
      <c r="I81" s="145">
        <f>I80</f>
        <v>12800</v>
      </c>
      <c r="J81" s="146">
        <f t="shared" si="8"/>
        <v>7987072</v>
      </c>
      <c r="K81" s="147">
        <f t="shared" si="9"/>
        <v>8386426</v>
      </c>
      <c r="L81" s="156">
        <f t="shared" si="10"/>
        <v>17500</v>
      </c>
      <c r="M81" s="148">
        <f t="shared" si="11"/>
        <v>1784611.4000000001</v>
      </c>
    </row>
    <row r="82" spans="1:13" x14ac:dyDescent="0.25">
      <c r="A82" s="195">
        <v>81</v>
      </c>
      <c r="B82" s="201">
        <v>1403</v>
      </c>
      <c r="C82" s="201">
        <v>14</v>
      </c>
      <c r="D82" s="98" t="s">
        <v>14</v>
      </c>
      <c r="E82" s="198">
        <v>462.85</v>
      </c>
      <c r="F82" s="200">
        <v>159</v>
      </c>
      <c r="G82" s="198">
        <f t="shared" si="6"/>
        <v>621.85</v>
      </c>
      <c r="H82" s="197">
        <f t="shared" si="7"/>
        <v>684.03500000000008</v>
      </c>
      <c r="I82" s="145">
        <f>I81</f>
        <v>12800</v>
      </c>
      <c r="J82" s="146">
        <f t="shared" si="8"/>
        <v>7959680</v>
      </c>
      <c r="K82" s="147">
        <f t="shared" si="9"/>
        <v>8357664</v>
      </c>
      <c r="L82" s="156">
        <f t="shared" si="10"/>
        <v>17500</v>
      </c>
      <c r="M82" s="148">
        <f t="shared" si="11"/>
        <v>1778491.0000000002</v>
      </c>
    </row>
    <row r="83" spans="1:13" x14ac:dyDescent="0.25">
      <c r="A83" s="195">
        <v>82</v>
      </c>
      <c r="B83" s="201">
        <v>1404</v>
      </c>
      <c r="C83" s="201">
        <v>14</v>
      </c>
      <c r="D83" s="198" t="s">
        <v>12</v>
      </c>
      <c r="E83" s="198">
        <v>465.33</v>
      </c>
      <c r="F83" s="200">
        <v>144</v>
      </c>
      <c r="G83" s="198">
        <f t="shared" si="6"/>
        <v>609.32999999999993</v>
      </c>
      <c r="H83" s="197">
        <f t="shared" si="7"/>
        <v>670.26299999999992</v>
      </c>
      <c r="I83" s="145">
        <f>I82</f>
        <v>12800</v>
      </c>
      <c r="J83" s="146">
        <f t="shared" si="8"/>
        <v>7799423.9999999991</v>
      </c>
      <c r="K83" s="147">
        <f t="shared" si="9"/>
        <v>8189395</v>
      </c>
      <c r="L83" s="156">
        <f t="shared" si="10"/>
        <v>17000</v>
      </c>
      <c r="M83" s="148">
        <f t="shared" si="11"/>
        <v>1742683.7999999998</v>
      </c>
    </row>
    <row r="84" spans="1:13" x14ac:dyDescent="0.25">
      <c r="A84" s="195">
        <v>83</v>
      </c>
      <c r="B84" s="201">
        <v>1405</v>
      </c>
      <c r="C84" s="201">
        <v>14</v>
      </c>
      <c r="D84" s="198" t="s">
        <v>14</v>
      </c>
      <c r="E84" s="198">
        <v>486.96</v>
      </c>
      <c r="F84" s="200">
        <v>161</v>
      </c>
      <c r="G84" s="198">
        <f t="shared" si="6"/>
        <v>647.96</v>
      </c>
      <c r="H84" s="197">
        <f t="shared" si="7"/>
        <v>712.75600000000009</v>
      </c>
      <c r="I84" s="145">
        <f>I83</f>
        <v>12800</v>
      </c>
      <c r="J84" s="146">
        <f t="shared" si="8"/>
        <v>8293888</v>
      </c>
      <c r="K84" s="147">
        <f t="shared" si="9"/>
        <v>8708582</v>
      </c>
      <c r="L84" s="156">
        <f t="shared" si="10"/>
        <v>18000</v>
      </c>
      <c r="M84" s="148">
        <f t="shared" si="11"/>
        <v>1853165.6000000003</v>
      </c>
    </row>
    <row r="85" spans="1:13" x14ac:dyDescent="0.25">
      <c r="A85" s="195">
        <v>84</v>
      </c>
      <c r="B85" s="201">
        <v>1406</v>
      </c>
      <c r="C85" s="201">
        <v>14</v>
      </c>
      <c r="D85" s="198" t="s">
        <v>14</v>
      </c>
      <c r="E85" s="198">
        <v>490.08</v>
      </c>
      <c r="F85" s="200">
        <v>157</v>
      </c>
      <c r="G85" s="198">
        <f t="shared" si="6"/>
        <v>647.07999999999993</v>
      </c>
      <c r="H85" s="197">
        <f t="shared" si="7"/>
        <v>711.78800000000001</v>
      </c>
      <c r="I85" s="145">
        <f>I84</f>
        <v>12800</v>
      </c>
      <c r="J85" s="146">
        <f t="shared" si="8"/>
        <v>8282623.9999999991</v>
      </c>
      <c r="K85" s="147">
        <f t="shared" si="9"/>
        <v>8696755</v>
      </c>
      <c r="L85" s="156">
        <f t="shared" si="10"/>
        <v>18000</v>
      </c>
      <c r="M85" s="148">
        <f t="shared" si="11"/>
        <v>1850648.8</v>
      </c>
    </row>
    <row r="86" spans="1:13" x14ac:dyDescent="0.25">
      <c r="A86" s="195">
        <v>85</v>
      </c>
      <c r="B86" s="201">
        <v>1501</v>
      </c>
      <c r="C86" s="201">
        <v>15</v>
      </c>
      <c r="D86" s="198" t="s">
        <v>14</v>
      </c>
      <c r="E86" s="198">
        <v>463.07</v>
      </c>
      <c r="F86" s="199">
        <v>152</v>
      </c>
      <c r="G86" s="198">
        <f t="shared" si="6"/>
        <v>615.06999999999994</v>
      </c>
      <c r="H86" s="197">
        <f t="shared" si="7"/>
        <v>676.577</v>
      </c>
      <c r="I86" s="145">
        <f>I85</f>
        <v>12800</v>
      </c>
      <c r="J86" s="146">
        <f t="shared" si="8"/>
        <v>7872895.9999999991</v>
      </c>
      <c r="K86" s="147">
        <f t="shared" si="9"/>
        <v>8266541</v>
      </c>
      <c r="L86" s="156">
        <f t="shared" si="10"/>
        <v>17000</v>
      </c>
      <c r="M86" s="148">
        <f t="shared" si="11"/>
        <v>1759100.2</v>
      </c>
    </row>
    <row r="87" spans="1:13" x14ac:dyDescent="0.25">
      <c r="A87" s="195">
        <v>86</v>
      </c>
      <c r="B87" s="201">
        <v>1502</v>
      </c>
      <c r="C87" s="201">
        <v>15</v>
      </c>
      <c r="D87" s="98" t="s">
        <v>14</v>
      </c>
      <c r="E87" s="198">
        <v>468.99</v>
      </c>
      <c r="F87" s="200">
        <v>155</v>
      </c>
      <c r="G87" s="198">
        <f t="shared" si="6"/>
        <v>623.99</v>
      </c>
      <c r="H87" s="197">
        <f t="shared" si="7"/>
        <v>686.38900000000001</v>
      </c>
      <c r="I87" s="145">
        <f>I86</f>
        <v>12800</v>
      </c>
      <c r="J87" s="146">
        <f t="shared" si="8"/>
        <v>7987072</v>
      </c>
      <c r="K87" s="147">
        <f t="shared" si="9"/>
        <v>8386426</v>
      </c>
      <c r="L87" s="156">
        <f t="shared" si="10"/>
        <v>17500</v>
      </c>
      <c r="M87" s="148">
        <f t="shared" si="11"/>
        <v>1784611.4000000001</v>
      </c>
    </row>
    <row r="88" spans="1:13" x14ac:dyDescent="0.25">
      <c r="A88" s="195">
        <v>87</v>
      </c>
      <c r="B88" s="201">
        <v>1503</v>
      </c>
      <c r="C88" s="201">
        <v>15</v>
      </c>
      <c r="D88" s="98" t="s">
        <v>14</v>
      </c>
      <c r="E88" s="198">
        <v>462.85</v>
      </c>
      <c r="F88" s="200">
        <v>159</v>
      </c>
      <c r="G88" s="198">
        <f t="shared" si="6"/>
        <v>621.85</v>
      </c>
      <c r="H88" s="197">
        <f t="shared" si="7"/>
        <v>684.03500000000008</v>
      </c>
      <c r="I88" s="145">
        <f>I87</f>
        <v>12800</v>
      </c>
      <c r="J88" s="146">
        <f t="shared" si="8"/>
        <v>7959680</v>
      </c>
      <c r="K88" s="147">
        <f t="shared" si="9"/>
        <v>8357664</v>
      </c>
      <c r="L88" s="156">
        <f t="shared" si="10"/>
        <v>17500</v>
      </c>
      <c r="M88" s="148">
        <f t="shared" si="11"/>
        <v>1778491.0000000002</v>
      </c>
    </row>
    <row r="89" spans="1:13" x14ac:dyDescent="0.25">
      <c r="A89" s="195">
        <v>88</v>
      </c>
      <c r="B89" s="201">
        <v>1504</v>
      </c>
      <c r="C89" s="201">
        <v>15</v>
      </c>
      <c r="D89" s="198" t="s">
        <v>12</v>
      </c>
      <c r="E89" s="198">
        <v>537.12</v>
      </c>
      <c r="F89" s="200">
        <v>177</v>
      </c>
      <c r="G89" s="198">
        <f t="shared" si="6"/>
        <v>714.12</v>
      </c>
      <c r="H89" s="197">
        <f t="shared" si="7"/>
        <v>785.53200000000004</v>
      </c>
      <c r="I89" s="145">
        <f>I88</f>
        <v>12800</v>
      </c>
      <c r="J89" s="146">
        <f t="shared" si="8"/>
        <v>9140736</v>
      </c>
      <c r="K89" s="147">
        <f t="shared" si="9"/>
        <v>9597773</v>
      </c>
      <c r="L89" s="156">
        <f t="shared" si="10"/>
        <v>20000</v>
      </c>
      <c r="M89" s="148">
        <f t="shared" si="11"/>
        <v>2042383.2000000002</v>
      </c>
    </row>
    <row r="90" spans="1:13" x14ac:dyDescent="0.25">
      <c r="A90" s="195">
        <v>89</v>
      </c>
      <c r="B90" s="201">
        <v>1505</v>
      </c>
      <c r="C90" s="201">
        <v>15</v>
      </c>
      <c r="D90" s="198" t="s">
        <v>14</v>
      </c>
      <c r="E90" s="198">
        <v>486.96</v>
      </c>
      <c r="F90" s="200">
        <v>161</v>
      </c>
      <c r="G90" s="198">
        <f t="shared" si="6"/>
        <v>647.96</v>
      </c>
      <c r="H90" s="197">
        <f t="shared" si="7"/>
        <v>712.75600000000009</v>
      </c>
      <c r="I90" s="145">
        <f>I89</f>
        <v>12800</v>
      </c>
      <c r="J90" s="146">
        <f t="shared" si="8"/>
        <v>8293888</v>
      </c>
      <c r="K90" s="147">
        <f t="shared" si="9"/>
        <v>8708582</v>
      </c>
      <c r="L90" s="156">
        <f t="shared" si="10"/>
        <v>18000</v>
      </c>
      <c r="M90" s="148">
        <f t="shared" si="11"/>
        <v>1853165.6000000003</v>
      </c>
    </row>
    <row r="91" spans="1:13" x14ac:dyDescent="0.25">
      <c r="A91" s="195">
        <v>90</v>
      </c>
      <c r="B91" s="201">
        <v>1506</v>
      </c>
      <c r="C91" s="201">
        <v>15</v>
      </c>
      <c r="D91" s="198" t="s">
        <v>14</v>
      </c>
      <c r="E91" s="198">
        <v>490.08</v>
      </c>
      <c r="F91" s="200">
        <v>157</v>
      </c>
      <c r="G91" s="198">
        <f t="shared" si="6"/>
        <v>647.07999999999993</v>
      </c>
      <c r="H91" s="197">
        <f t="shared" si="7"/>
        <v>711.78800000000001</v>
      </c>
      <c r="I91" s="145">
        <f>I90</f>
        <v>12800</v>
      </c>
      <c r="J91" s="146">
        <f t="shared" si="8"/>
        <v>8282623.9999999991</v>
      </c>
      <c r="K91" s="147">
        <f t="shared" si="9"/>
        <v>8696755</v>
      </c>
      <c r="L91" s="156">
        <f t="shared" si="10"/>
        <v>18000</v>
      </c>
      <c r="M91" s="148">
        <f t="shared" si="11"/>
        <v>1850648.8</v>
      </c>
    </row>
    <row r="92" spans="1:13" x14ac:dyDescent="0.25">
      <c r="A92" s="195">
        <v>91</v>
      </c>
      <c r="B92" s="201">
        <v>1601</v>
      </c>
      <c r="C92" s="201">
        <v>16</v>
      </c>
      <c r="D92" s="198" t="s">
        <v>14</v>
      </c>
      <c r="E92" s="198">
        <v>463.07</v>
      </c>
      <c r="F92" s="199">
        <v>152</v>
      </c>
      <c r="G92" s="198">
        <f t="shared" si="6"/>
        <v>615.06999999999994</v>
      </c>
      <c r="H92" s="197">
        <f t="shared" si="7"/>
        <v>676.577</v>
      </c>
      <c r="I92" s="145">
        <f>I91</f>
        <v>12800</v>
      </c>
      <c r="J92" s="146">
        <f t="shared" si="8"/>
        <v>7872895.9999999991</v>
      </c>
      <c r="K92" s="147">
        <f t="shared" si="9"/>
        <v>8266541</v>
      </c>
      <c r="L92" s="156">
        <f t="shared" si="10"/>
        <v>17000</v>
      </c>
      <c r="M92" s="148">
        <f t="shared" si="11"/>
        <v>1759100.2</v>
      </c>
    </row>
    <row r="93" spans="1:13" x14ac:dyDescent="0.25">
      <c r="A93" s="195">
        <v>92</v>
      </c>
      <c r="B93" s="201">
        <v>1602</v>
      </c>
      <c r="C93" s="201">
        <v>16</v>
      </c>
      <c r="D93" s="98" t="s">
        <v>14</v>
      </c>
      <c r="E93" s="198">
        <v>468.99</v>
      </c>
      <c r="F93" s="200">
        <v>155</v>
      </c>
      <c r="G93" s="198">
        <f t="shared" si="6"/>
        <v>623.99</v>
      </c>
      <c r="H93" s="197">
        <f t="shared" si="7"/>
        <v>686.38900000000001</v>
      </c>
      <c r="I93" s="145">
        <f>I92</f>
        <v>12800</v>
      </c>
      <c r="J93" s="146">
        <f t="shared" si="8"/>
        <v>7987072</v>
      </c>
      <c r="K93" s="147">
        <f t="shared" si="9"/>
        <v>8386426</v>
      </c>
      <c r="L93" s="156">
        <f t="shared" si="10"/>
        <v>17500</v>
      </c>
      <c r="M93" s="148">
        <f t="shared" si="11"/>
        <v>1784611.4000000001</v>
      </c>
    </row>
    <row r="94" spans="1:13" x14ac:dyDescent="0.25">
      <c r="A94" s="195">
        <v>93</v>
      </c>
      <c r="B94" s="201">
        <v>1603</v>
      </c>
      <c r="C94" s="201">
        <v>16</v>
      </c>
      <c r="D94" s="98" t="s">
        <v>14</v>
      </c>
      <c r="E94" s="198">
        <v>462.85</v>
      </c>
      <c r="F94" s="200">
        <v>159</v>
      </c>
      <c r="G94" s="198">
        <f t="shared" si="6"/>
        <v>621.85</v>
      </c>
      <c r="H94" s="197">
        <f t="shared" si="7"/>
        <v>684.03500000000008</v>
      </c>
      <c r="I94" s="145">
        <f>I93</f>
        <v>12800</v>
      </c>
      <c r="J94" s="146">
        <f t="shared" si="8"/>
        <v>7959680</v>
      </c>
      <c r="K94" s="147">
        <f t="shared" si="9"/>
        <v>8357664</v>
      </c>
      <c r="L94" s="156">
        <f t="shared" si="10"/>
        <v>17500</v>
      </c>
      <c r="M94" s="148">
        <f t="shared" si="11"/>
        <v>1778491.0000000002</v>
      </c>
    </row>
    <row r="95" spans="1:13" x14ac:dyDescent="0.25">
      <c r="A95" s="195">
        <v>94</v>
      </c>
      <c r="B95" s="201">
        <v>1604</v>
      </c>
      <c r="C95" s="201">
        <v>16</v>
      </c>
      <c r="D95" s="198" t="s">
        <v>12</v>
      </c>
      <c r="E95" s="198">
        <v>537.12</v>
      </c>
      <c r="F95" s="200">
        <v>177</v>
      </c>
      <c r="G95" s="198">
        <f t="shared" si="6"/>
        <v>714.12</v>
      </c>
      <c r="H95" s="197">
        <f t="shared" si="7"/>
        <v>785.53200000000004</v>
      </c>
      <c r="I95" s="145">
        <f>I94</f>
        <v>12800</v>
      </c>
      <c r="J95" s="146">
        <f t="shared" si="8"/>
        <v>9140736</v>
      </c>
      <c r="K95" s="147">
        <f t="shared" si="9"/>
        <v>9597773</v>
      </c>
      <c r="L95" s="156">
        <f t="shared" si="10"/>
        <v>20000</v>
      </c>
      <c r="M95" s="148">
        <f t="shared" si="11"/>
        <v>2042383.2000000002</v>
      </c>
    </row>
    <row r="96" spans="1:13" x14ac:dyDescent="0.25">
      <c r="A96" s="195">
        <v>95</v>
      </c>
      <c r="B96" s="201">
        <v>1605</v>
      </c>
      <c r="C96" s="201">
        <v>16</v>
      </c>
      <c r="D96" s="198" t="s">
        <v>14</v>
      </c>
      <c r="E96" s="198">
        <v>486.96</v>
      </c>
      <c r="F96" s="200">
        <v>161</v>
      </c>
      <c r="G96" s="198">
        <f t="shared" si="6"/>
        <v>647.96</v>
      </c>
      <c r="H96" s="197">
        <f t="shared" si="7"/>
        <v>712.75600000000009</v>
      </c>
      <c r="I96" s="145">
        <f>I95</f>
        <v>12800</v>
      </c>
      <c r="J96" s="146">
        <f t="shared" si="8"/>
        <v>8293888</v>
      </c>
      <c r="K96" s="147">
        <f t="shared" si="9"/>
        <v>8708582</v>
      </c>
      <c r="L96" s="156">
        <f t="shared" si="10"/>
        <v>18000</v>
      </c>
      <c r="M96" s="148">
        <f t="shared" si="11"/>
        <v>1853165.6000000003</v>
      </c>
    </row>
    <row r="97" spans="1:13" x14ac:dyDescent="0.25">
      <c r="A97" s="195">
        <v>96</v>
      </c>
      <c r="B97" s="201">
        <v>1606</v>
      </c>
      <c r="C97" s="201">
        <v>16</v>
      </c>
      <c r="D97" s="198" t="s">
        <v>14</v>
      </c>
      <c r="E97" s="198">
        <v>490.08</v>
      </c>
      <c r="F97" s="200">
        <v>157</v>
      </c>
      <c r="G97" s="198">
        <f t="shared" si="6"/>
        <v>647.07999999999993</v>
      </c>
      <c r="H97" s="197">
        <f t="shared" si="7"/>
        <v>711.78800000000001</v>
      </c>
      <c r="I97" s="145">
        <f>I96</f>
        <v>12800</v>
      </c>
      <c r="J97" s="146">
        <f t="shared" si="8"/>
        <v>8282623.9999999991</v>
      </c>
      <c r="K97" s="147">
        <f t="shared" si="9"/>
        <v>8696755</v>
      </c>
      <c r="L97" s="156">
        <f t="shared" si="10"/>
        <v>18000</v>
      </c>
      <c r="M97" s="148">
        <f t="shared" si="11"/>
        <v>1850648.8</v>
      </c>
    </row>
    <row r="98" spans="1:13" x14ac:dyDescent="0.25">
      <c r="A98" s="195">
        <v>97</v>
      </c>
      <c r="B98" s="201">
        <v>1701</v>
      </c>
      <c r="C98" s="201">
        <v>17</v>
      </c>
      <c r="D98" s="198" t="s">
        <v>14</v>
      </c>
      <c r="E98" s="198">
        <v>463.07</v>
      </c>
      <c r="F98" s="199">
        <v>152</v>
      </c>
      <c r="G98" s="198">
        <f t="shared" si="6"/>
        <v>615.06999999999994</v>
      </c>
      <c r="H98" s="197">
        <f t="shared" si="7"/>
        <v>676.577</v>
      </c>
      <c r="I98" s="145">
        <f>I97</f>
        <v>12800</v>
      </c>
      <c r="J98" s="146">
        <f t="shared" si="8"/>
        <v>7872895.9999999991</v>
      </c>
      <c r="K98" s="147">
        <f t="shared" si="9"/>
        <v>8266541</v>
      </c>
      <c r="L98" s="156">
        <f t="shared" si="10"/>
        <v>17000</v>
      </c>
      <c r="M98" s="148">
        <f t="shared" si="11"/>
        <v>1759100.2</v>
      </c>
    </row>
    <row r="99" spans="1:13" x14ac:dyDescent="0.25">
      <c r="A99" s="195">
        <v>98</v>
      </c>
      <c r="B99" s="201">
        <v>1702</v>
      </c>
      <c r="C99" s="201">
        <v>17</v>
      </c>
      <c r="D99" s="98" t="s">
        <v>14</v>
      </c>
      <c r="E99" s="198">
        <v>468.99</v>
      </c>
      <c r="F99" s="200">
        <v>155</v>
      </c>
      <c r="G99" s="198">
        <f t="shared" si="6"/>
        <v>623.99</v>
      </c>
      <c r="H99" s="197">
        <f t="shared" si="7"/>
        <v>686.38900000000001</v>
      </c>
      <c r="I99" s="145">
        <f>I98</f>
        <v>12800</v>
      </c>
      <c r="J99" s="146">
        <f t="shared" si="8"/>
        <v>7987072</v>
      </c>
      <c r="K99" s="147">
        <f t="shared" si="9"/>
        <v>8386426</v>
      </c>
      <c r="L99" s="156">
        <f t="shared" si="10"/>
        <v>17500</v>
      </c>
      <c r="M99" s="148">
        <f t="shared" si="11"/>
        <v>1784611.4000000001</v>
      </c>
    </row>
    <row r="100" spans="1:13" x14ac:dyDescent="0.25">
      <c r="A100" s="195">
        <v>99</v>
      </c>
      <c r="B100" s="201">
        <v>1703</v>
      </c>
      <c r="C100" s="201">
        <v>17</v>
      </c>
      <c r="D100" s="98" t="s">
        <v>14</v>
      </c>
      <c r="E100" s="198">
        <v>462.85</v>
      </c>
      <c r="F100" s="200">
        <v>159</v>
      </c>
      <c r="G100" s="198">
        <f t="shared" si="6"/>
        <v>621.85</v>
      </c>
      <c r="H100" s="197">
        <f t="shared" si="7"/>
        <v>684.03500000000008</v>
      </c>
      <c r="I100" s="145">
        <f>I99</f>
        <v>12800</v>
      </c>
      <c r="J100" s="146">
        <f t="shared" si="8"/>
        <v>7959680</v>
      </c>
      <c r="K100" s="147">
        <f t="shared" si="9"/>
        <v>8357664</v>
      </c>
      <c r="L100" s="156">
        <f t="shared" si="10"/>
        <v>17500</v>
      </c>
      <c r="M100" s="148">
        <f t="shared" si="11"/>
        <v>1778491.0000000002</v>
      </c>
    </row>
    <row r="101" spans="1:13" x14ac:dyDescent="0.25">
      <c r="A101" s="195">
        <v>100</v>
      </c>
      <c r="B101" s="201">
        <v>1704</v>
      </c>
      <c r="C101" s="201">
        <v>17</v>
      </c>
      <c r="D101" s="198" t="s">
        <v>12</v>
      </c>
      <c r="E101" s="198">
        <v>537.12</v>
      </c>
      <c r="F101" s="200">
        <v>177</v>
      </c>
      <c r="G101" s="198">
        <f t="shared" si="6"/>
        <v>714.12</v>
      </c>
      <c r="H101" s="197">
        <f t="shared" si="7"/>
        <v>785.53200000000004</v>
      </c>
      <c r="I101" s="145">
        <f>I100</f>
        <v>12800</v>
      </c>
      <c r="J101" s="146">
        <f t="shared" si="8"/>
        <v>9140736</v>
      </c>
      <c r="K101" s="147">
        <f t="shared" si="9"/>
        <v>9597773</v>
      </c>
      <c r="L101" s="156">
        <f t="shared" si="10"/>
        <v>20000</v>
      </c>
      <c r="M101" s="148">
        <f t="shared" si="11"/>
        <v>2042383.2000000002</v>
      </c>
    </row>
    <row r="102" spans="1:13" x14ac:dyDescent="0.25">
      <c r="A102" s="195">
        <v>101</v>
      </c>
      <c r="B102" s="201">
        <v>1705</v>
      </c>
      <c r="C102" s="201">
        <v>17</v>
      </c>
      <c r="D102" s="198" t="s">
        <v>14</v>
      </c>
      <c r="E102" s="198">
        <v>486.96</v>
      </c>
      <c r="F102" s="200">
        <v>161</v>
      </c>
      <c r="G102" s="198">
        <f t="shared" si="6"/>
        <v>647.96</v>
      </c>
      <c r="H102" s="197">
        <f t="shared" si="7"/>
        <v>712.75600000000009</v>
      </c>
      <c r="I102" s="145">
        <f>I101</f>
        <v>12800</v>
      </c>
      <c r="J102" s="146">
        <f t="shared" si="8"/>
        <v>8293888</v>
      </c>
      <c r="K102" s="147">
        <f t="shared" si="9"/>
        <v>8708582</v>
      </c>
      <c r="L102" s="156">
        <f t="shared" si="10"/>
        <v>18000</v>
      </c>
      <c r="M102" s="148">
        <f t="shared" si="11"/>
        <v>1853165.6000000003</v>
      </c>
    </row>
    <row r="103" spans="1:13" x14ac:dyDescent="0.25">
      <c r="A103" s="195">
        <v>102</v>
      </c>
      <c r="B103" s="201">
        <v>1706</v>
      </c>
      <c r="C103" s="201">
        <v>17</v>
      </c>
      <c r="D103" s="198" t="s">
        <v>14</v>
      </c>
      <c r="E103" s="198">
        <v>490.08</v>
      </c>
      <c r="F103" s="200">
        <v>157</v>
      </c>
      <c r="G103" s="198">
        <f t="shared" si="6"/>
        <v>647.07999999999993</v>
      </c>
      <c r="H103" s="197">
        <f t="shared" si="7"/>
        <v>711.78800000000001</v>
      </c>
      <c r="I103" s="145">
        <f>I102</f>
        <v>12800</v>
      </c>
      <c r="J103" s="146">
        <f t="shared" si="8"/>
        <v>8282623.9999999991</v>
      </c>
      <c r="K103" s="147">
        <f t="shared" si="9"/>
        <v>8696755</v>
      </c>
      <c r="L103" s="156">
        <f t="shared" si="10"/>
        <v>18000</v>
      </c>
      <c r="M103" s="148">
        <f t="shared" si="11"/>
        <v>1850648.8</v>
      </c>
    </row>
    <row r="104" spans="1:13" x14ac:dyDescent="0.25">
      <c r="A104" s="195">
        <v>103</v>
      </c>
      <c r="B104" s="201">
        <v>1801</v>
      </c>
      <c r="C104" s="201">
        <v>18</v>
      </c>
      <c r="D104" s="198" t="s">
        <v>14</v>
      </c>
      <c r="E104" s="198">
        <v>463.07</v>
      </c>
      <c r="F104" s="199">
        <v>152</v>
      </c>
      <c r="G104" s="198">
        <f t="shared" si="6"/>
        <v>615.06999999999994</v>
      </c>
      <c r="H104" s="197">
        <f t="shared" si="7"/>
        <v>676.577</v>
      </c>
      <c r="I104" s="145">
        <f>I103</f>
        <v>12800</v>
      </c>
      <c r="J104" s="146">
        <f t="shared" si="8"/>
        <v>7872895.9999999991</v>
      </c>
      <c r="K104" s="147">
        <f t="shared" si="9"/>
        <v>8266541</v>
      </c>
      <c r="L104" s="156">
        <f t="shared" si="10"/>
        <v>17000</v>
      </c>
      <c r="M104" s="148">
        <f t="shared" si="11"/>
        <v>1759100.2</v>
      </c>
    </row>
    <row r="105" spans="1:13" x14ac:dyDescent="0.25">
      <c r="A105" s="195">
        <v>104</v>
      </c>
      <c r="B105" s="201">
        <v>1802</v>
      </c>
      <c r="C105" s="201">
        <v>18</v>
      </c>
      <c r="D105" s="98" t="s">
        <v>14</v>
      </c>
      <c r="E105" s="198">
        <v>468.99</v>
      </c>
      <c r="F105" s="200">
        <v>155</v>
      </c>
      <c r="G105" s="198">
        <f t="shared" si="6"/>
        <v>623.99</v>
      </c>
      <c r="H105" s="197">
        <f t="shared" si="7"/>
        <v>686.38900000000001</v>
      </c>
      <c r="I105" s="145">
        <f>I104</f>
        <v>12800</v>
      </c>
      <c r="J105" s="146">
        <f t="shared" si="8"/>
        <v>7987072</v>
      </c>
      <c r="K105" s="147">
        <f t="shared" si="9"/>
        <v>8386426</v>
      </c>
      <c r="L105" s="156">
        <f t="shared" si="10"/>
        <v>17500</v>
      </c>
      <c r="M105" s="148">
        <f t="shared" si="11"/>
        <v>1784611.4000000001</v>
      </c>
    </row>
    <row r="106" spans="1:13" x14ac:dyDescent="0.25">
      <c r="A106" s="195">
        <v>105</v>
      </c>
      <c r="B106" s="201">
        <v>1803</v>
      </c>
      <c r="C106" s="201">
        <v>18</v>
      </c>
      <c r="D106" s="98" t="s">
        <v>14</v>
      </c>
      <c r="E106" s="198">
        <v>462.85</v>
      </c>
      <c r="F106" s="200">
        <v>159</v>
      </c>
      <c r="G106" s="198">
        <f t="shared" si="6"/>
        <v>621.85</v>
      </c>
      <c r="H106" s="197">
        <f t="shared" si="7"/>
        <v>684.03500000000008</v>
      </c>
      <c r="I106" s="145">
        <f>I105</f>
        <v>12800</v>
      </c>
      <c r="J106" s="146">
        <f t="shared" si="8"/>
        <v>7959680</v>
      </c>
      <c r="K106" s="147">
        <f t="shared" si="9"/>
        <v>8357664</v>
      </c>
      <c r="L106" s="156">
        <f t="shared" si="10"/>
        <v>17500</v>
      </c>
      <c r="M106" s="148">
        <f t="shared" si="11"/>
        <v>1778491.0000000002</v>
      </c>
    </row>
    <row r="107" spans="1:13" x14ac:dyDescent="0.25">
      <c r="A107" s="195">
        <v>106</v>
      </c>
      <c r="B107" s="201">
        <v>1804</v>
      </c>
      <c r="C107" s="201">
        <v>18</v>
      </c>
      <c r="D107" s="198" t="s">
        <v>12</v>
      </c>
      <c r="E107" s="198">
        <v>537.12</v>
      </c>
      <c r="F107" s="200">
        <v>177</v>
      </c>
      <c r="G107" s="198">
        <f t="shared" si="6"/>
        <v>714.12</v>
      </c>
      <c r="H107" s="197">
        <f t="shared" si="7"/>
        <v>785.53200000000004</v>
      </c>
      <c r="I107" s="145">
        <f>I106</f>
        <v>12800</v>
      </c>
      <c r="J107" s="146">
        <f t="shared" si="8"/>
        <v>9140736</v>
      </c>
      <c r="K107" s="147">
        <f t="shared" si="9"/>
        <v>9597773</v>
      </c>
      <c r="L107" s="156">
        <f t="shared" si="10"/>
        <v>20000</v>
      </c>
      <c r="M107" s="148">
        <f t="shared" si="11"/>
        <v>2042383.2000000002</v>
      </c>
    </row>
    <row r="108" spans="1:13" x14ac:dyDescent="0.25">
      <c r="A108" s="195">
        <v>107</v>
      </c>
      <c r="B108" s="201">
        <v>1805</v>
      </c>
      <c r="C108" s="201">
        <v>18</v>
      </c>
      <c r="D108" s="198" t="s">
        <v>14</v>
      </c>
      <c r="E108" s="198">
        <v>486.96</v>
      </c>
      <c r="F108" s="200">
        <v>161</v>
      </c>
      <c r="G108" s="198">
        <f t="shared" si="6"/>
        <v>647.96</v>
      </c>
      <c r="H108" s="197">
        <f t="shared" si="7"/>
        <v>712.75600000000009</v>
      </c>
      <c r="I108" s="145">
        <f>I107</f>
        <v>12800</v>
      </c>
      <c r="J108" s="146">
        <f t="shared" si="8"/>
        <v>8293888</v>
      </c>
      <c r="K108" s="147">
        <f t="shared" si="9"/>
        <v>8708582</v>
      </c>
      <c r="L108" s="156">
        <f t="shared" si="10"/>
        <v>18000</v>
      </c>
      <c r="M108" s="148">
        <f t="shared" si="11"/>
        <v>1853165.6000000003</v>
      </c>
    </row>
    <row r="109" spans="1:13" x14ac:dyDescent="0.25">
      <c r="A109" s="195">
        <v>108</v>
      </c>
      <c r="B109" s="201">
        <v>1806</v>
      </c>
      <c r="C109" s="201">
        <v>18</v>
      </c>
      <c r="D109" s="198" t="s">
        <v>14</v>
      </c>
      <c r="E109" s="198">
        <v>490.08</v>
      </c>
      <c r="F109" s="200">
        <v>157</v>
      </c>
      <c r="G109" s="198">
        <f t="shared" si="6"/>
        <v>647.07999999999993</v>
      </c>
      <c r="H109" s="197">
        <f t="shared" si="7"/>
        <v>711.78800000000001</v>
      </c>
      <c r="I109" s="145">
        <f>I108</f>
        <v>12800</v>
      </c>
      <c r="J109" s="146">
        <f t="shared" si="8"/>
        <v>8282623.9999999991</v>
      </c>
      <c r="K109" s="147">
        <f t="shared" si="9"/>
        <v>8696755</v>
      </c>
      <c r="L109" s="156">
        <f t="shared" si="10"/>
        <v>18000</v>
      </c>
      <c r="M109" s="148">
        <f t="shared" si="11"/>
        <v>1850648.8</v>
      </c>
    </row>
    <row r="110" spans="1:13" x14ac:dyDescent="0.25">
      <c r="A110" s="195">
        <v>109</v>
      </c>
      <c r="B110" s="201">
        <v>1901</v>
      </c>
      <c r="C110" s="201">
        <v>19</v>
      </c>
      <c r="D110" s="198" t="s">
        <v>14</v>
      </c>
      <c r="E110" s="198">
        <v>463.07</v>
      </c>
      <c r="F110" s="199">
        <v>152</v>
      </c>
      <c r="G110" s="198">
        <f t="shared" si="6"/>
        <v>615.06999999999994</v>
      </c>
      <c r="H110" s="197">
        <f t="shared" si="7"/>
        <v>676.577</v>
      </c>
      <c r="I110" s="145">
        <f>I109+250</f>
        <v>13050</v>
      </c>
      <c r="J110" s="146">
        <f t="shared" si="8"/>
        <v>8026663.4999999991</v>
      </c>
      <c r="K110" s="147">
        <f t="shared" si="9"/>
        <v>8427997</v>
      </c>
      <c r="L110" s="156">
        <f t="shared" si="10"/>
        <v>17500</v>
      </c>
      <c r="M110" s="148">
        <f t="shared" si="11"/>
        <v>1759100.2</v>
      </c>
    </row>
    <row r="111" spans="1:13" x14ac:dyDescent="0.25">
      <c r="A111" s="195">
        <v>110</v>
      </c>
      <c r="B111" s="201">
        <v>1902</v>
      </c>
      <c r="C111" s="201">
        <v>19</v>
      </c>
      <c r="D111" s="98" t="s">
        <v>14</v>
      </c>
      <c r="E111" s="198">
        <v>468.99</v>
      </c>
      <c r="F111" s="200">
        <v>155</v>
      </c>
      <c r="G111" s="198">
        <f t="shared" si="6"/>
        <v>623.99</v>
      </c>
      <c r="H111" s="197">
        <f t="shared" si="7"/>
        <v>686.38900000000001</v>
      </c>
      <c r="I111" s="145">
        <f>I110</f>
        <v>13050</v>
      </c>
      <c r="J111" s="146">
        <f t="shared" si="8"/>
        <v>8143069.5</v>
      </c>
      <c r="K111" s="147">
        <f t="shared" si="9"/>
        <v>8550223</v>
      </c>
      <c r="L111" s="156">
        <f t="shared" si="10"/>
        <v>18000</v>
      </c>
      <c r="M111" s="148">
        <f t="shared" si="11"/>
        <v>1784611.4000000001</v>
      </c>
    </row>
    <row r="112" spans="1:13" x14ac:dyDescent="0.25">
      <c r="A112" s="195">
        <v>111</v>
      </c>
      <c r="B112" s="201">
        <v>1903</v>
      </c>
      <c r="C112" s="201">
        <v>19</v>
      </c>
      <c r="D112" s="98" t="s">
        <v>14</v>
      </c>
      <c r="E112" s="198">
        <v>462.85</v>
      </c>
      <c r="F112" s="200">
        <v>159</v>
      </c>
      <c r="G112" s="198">
        <f t="shared" si="6"/>
        <v>621.85</v>
      </c>
      <c r="H112" s="197">
        <f t="shared" si="7"/>
        <v>684.03500000000008</v>
      </c>
      <c r="I112" s="145">
        <f>I111</f>
        <v>13050</v>
      </c>
      <c r="J112" s="146">
        <f t="shared" si="8"/>
        <v>8115142.5</v>
      </c>
      <c r="K112" s="147">
        <f t="shared" si="9"/>
        <v>8520900</v>
      </c>
      <c r="L112" s="156">
        <f t="shared" si="10"/>
        <v>18000</v>
      </c>
      <c r="M112" s="148">
        <f t="shared" si="11"/>
        <v>1778491.0000000002</v>
      </c>
    </row>
    <row r="113" spans="1:13" x14ac:dyDescent="0.25">
      <c r="A113" s="195">
        <v>112</v>
      </c>
      <c r="B113" s="201">
        <v>1904</v>
      </c>
      <c r="C113" s="201">
        <v>19</v>
      </c>
      <c r="D113" s="198" t="s">
        <v>12</v>
      </c>
      <c r="E113" s="198">
        <v>537.12</v>
      </c>
      <c r="F113" s="200">
        <v>177</v>
      </c>
      <c r="G113" s="198">
        <f t="shared" si="6"/>
        <v>714.12</v>
      </c>
      <c r="H113" s="197">
        <f t="shared" si="7"/>
        <v>785.53200000000004</v>
      </c>
      <c r="I113" s="145">
        <f>I112</f>
        <v>13050</v>
      </c>
      <c r="J113" s="146">
        <f t="shared" si="8"/>
        <v>9319266</v>
      </c>
      <c r="K113" s="147">
        <f t="shared" si="9"/>
        <v>9785229</v>
      </c>
      <c r="L113" s="156">
        <f t="shared" si="10"/>
        <v>20500</v>
      </c>
      <c r="M113" s="148">
        <f t="shared" si="11"/>
        <v>2042383.2000000002</v>
      </c>
    </row>
    <row r="114" spans="1:13" x14ac:dyDescent="0.25">
      <c r="A114" s="195">
        <v>113</v>
      </c>
      <c r="B114" s="201">
        <v>1905</v>
      </c>
      <c r="C114" s="201">
        <v>19</v>
      </c>
      <c r="D114" s="198" t="s">
        <v>14</v>
      </c>
      <c r="E114" s="198">
        <v>486.96</v>
      </c>
      <c r="F114" s="200">
        <v>161</v>
      </c>
      <c r="G114" s="198">
        <f t="shared" si="6"/>
        <v>647.96</v>
      </c>
      <c r="H114" s="197">
        <f t="shared" si="7"/>
        <v>712.75600000000009</v>
      </c>
      <c r="I114" s="145">
        <f>I113</f>
        <v>13050</v>
      </c>
      <c r="J114" s="146">
        <f t="shared" si="8"/>
        <v>8455878</v>
      </c>
      <c r="K114" s="147">
        <f t="shared" si="9"/>
        <v>8878672</v>
      </c>
      <c r="L114" s="156">
        <f t="shared" si="10"/>
        <v>18500</v>
      </c>
      <c r="M114" s="148">
        <f t="shared" si="11"/>
        <v>1853165.6000000003</v>
      </c>
    </row>
    <row r="115" spans="1:13" x14ac:dyDescent="0.25">
      <c r="A115" s="195">
        <v>114</v>
      </c>
      <c r="B115" s="201">
        <v>1906</v>
      </c>
      <c r="C115" s="201">
        <v>19</v>
      </c>
      <c r="D115" s="198" t="s">
        <v>14</v>
      </c>
      <c r="E115" s="198">
        <v>490.08</v>
      </c>
      <c r="F115" s="200">
        <v>157</v>
      </c>
      <c r="G115" s="198">
        <f t="shared" si="6"/>
        <v>647.07999999999993</v>
      </c>
      <c r="H115" s="197">
        <f t="shared" si="7"/>
        <v>711.78800000000001</v>
      </c>
      <c r="I115" s="145">
        <f>I114</f>
        <v>13050</v>
      </c>
      <c r="J115" s="146">
        <f t="shared" si="8"/>
        <v>8444393.9999999981</v>
      </c>
      <c r="K115" s="147">
        <f t="shared" si="9"/>
        <v>8866614</v>
      </c>
      <c r="L115" s="156">
        <f t="shared" si="10"/>
        <v>18500</v>
      </c>
      <c r="M115" s="148">
        <f t="shared" si="11"/>
        <v>1850648.8</v>
      </c>
    </row>
    <row r="116" spans="1:13" x14ac:dyDescent="0.25">
      <c r="A116" s="195">
        <v>115</v>
      </c>
      <c r="B116" s="201">
        <v>2001</v>
      </c>
      <c r="C116" s="201">
        <v>20</v>
      </c>
      <c r="D116" s="198" t="s">
        <v>14</v>
      </c>
      <c r="E116" s="198">
        <v>463.07</v>
      </c>
      <c r="F116" s="199">
        <v>152</v>
      </c>
      <c r="G116" s="198">
        <f t="shared" si="6"/>
        <v>615.06999999999994</v>
      </c>
      <c r="H116" s="197">
        <f t="shared" si="7"/>
        <v>676.577</v>
      </c>
      <c r="I116" s="145">
        <f>I115</f>
        <v>13050</v>
      </c>
      <c r="J116" s="146">
        <f t="shared" si="8"/>
        <v>8026663.4999999991</v>
      </c>
      <c r="K116" s="147">
        <f t="shared" si="9"/>
        <v>8427997</v>
      </c>
      <c r="L116" s="156">
        <f t="shared" si="10"/>
        <v>17500</v>
      </c>
      <c r="M116" s="148">
        <f t="shared" si="11"/>
        <v>1759100.2</v>
      </c>
    </row>
    <row r="117" spans="1:13" x14ac:dyDescent="0.25">
      <c r="A117" s="195">
        <v>116</v>
      </c>
      <c r="B117" s="201">
        <v>2002</v>
      </c>
      <c r="C117" s="201">
        <v>20</v>
      </c>
      <c r="D117" s="98" t="s">
        <v>14</v>
      </c>
      <c r="E117" s="198">
        <v>468.99</v>
      </c>
      <c r="F117" s="200">
        <v>155</v>
      </c>
      <c r="G117" s="198">
        <f t="shared" si="6"/>
        <v>623.99</v>
      </c>
      <c r="H117" s="197">
        <f t="shared" si="7"/>
        <v>686.38900000000001</v>
      </c>
      <c r="I117" s="145">
        <f>I116</f>
        <v>13050</v>
      </c>
      <c r="J117" s="146">
        <f t="shared" si="8"/>
        <v>8143069.5</v>
      </c>
      <c r="K117" s="147">
        <f t="shared" si="9"/>
        <v>8550223</v>
      </c>
      <c r="L117" s="156">
        <f t="shared" si="10"/>
        <v>18000</v>
      </c>
      <c r="M117" s="148">
        <f t="shared" si="11"/>
        <v>1784611.4000000001</v>
      </c>
    </row>
    <row r="118" spans="1:13" x14ac:dyDescent="0.25">
      <c r="A118" s="195">
        <v>117</v>
      </c>
      <c r="B118" s="201">
        <v>2003</v>
      </c>
      <c r="C118" s="201">
        <v>20</v>
      </c>
      <c r="D118" s="98" t="s">
        <v>14</v>
      </c>
      <c r="E118" s="198">
        <v>462.85</v>
      </c>
      <c r="F118" s="200">
        <v>159</v>
      </c>
      <c r="G118" s="198">
        <f t="shared" si="6"/>
        <v>621.85</v>
      </c>
      <c r="H118" s="197">
        <f t="shared" si="7"/>
        <v>684.03500000000008</v>
      </c>
      <c r="I118" s="145">
        <f>I117</f>
        <v>13050</v>
      </c>
      <c r="J118" s="146">
        <f t="shared" si="8"/>
        <v>8115142.5</v>
      </c>
      <c r="K118" s="147">
        <f t="shared" si="9"/>
        <v>8520900</v>
      </c>
      <c r="L118" s="156">
        <f t="shared" si="10"/>
        <v>18000</v>
      </c>
      <c r="M118" s="148">
        <f t="shared" si="11"/>
        <v>1778491.0000000002</v>
      </c>
    </row>
    <row r="119" spans="1:13" x14ac:dyDescent="0.25">
      <c r="A119" s="195">
        <v>118</v>
      </c>
      <c r="B119" s="201">
        <v>2004</v>
      </c>
      <c r="C119" s="201">
        <v>20</v>
      </c>
      <c r="D119" s="198" t="s">
        <v>12</v>
      </c>
      <c r="E119" s="198">
        <v>465.33</v>
      </c>
      <c r="F119" s="200">
        <v>144</v>
      </c>
      <c r="G119" s="198">
        <f t="shared" si="6"/>
        <v>609.32999999999993</v>
      </c>
      <c r="H119" s="197">
        <f t="shared" si="7"/>
        <v>670.26299999999992</v>
      </c>
      <c r="I119" s="145">
        <f>I118</f>
        <v>13050</v>
      </c>
      <c r="J119" s="146">
        <f t="shared" si="8"/>
        <v>7951756.4999999991</v>
      </c>
      <c r="K119" s="147">
        <f t="shared" si="9"/>
        <v>8349344</v>
      </c>
      <c r="L119" s="156">
        <f t="shared" si="10"/>
        <v>17500</v>
      </c>
      <c r="M119" s="148">
        <f t="shared" si="11"/>
        <v>1742683.7999999998</v>
      </c>
    </row>
    <row r="120" spans="1:13" x14ac:dyDescent="0.25">
      <c r="A120" s="195">
        <v>119</v>
      </c>
      <c r="B120" s="201">
        <v>2005</v>
      </c>
      <c r="C120" s="201">
        <v>20</v>
      </c>
      <c r="D120" s="198" t="s">
        <v>14</v>
      </c>
      <c r="E120" s="198">
        <v>486.96</v>
      </c>
      <c r="F120" s="200">
        <v>161</v>
      </c>
      <c r="G120" s="198">
        <f t="shared" si="6"/>
        <v>647.96</v>
      </c>
      <c r="H120" s="197">
        <f t="shared" si="7"/>
        <v>712.75600000000009</v>
      </c>
      <c r="I120" s="145">
        <f>I119</f>
        <v>13050</v>
      </c>
      <c r="J120" s="146">
        <f t="shared" si="8"/>
        <v>8455878</v>
      </c>
      <c r="K120" s="147">
        <f t="shared" si="9"/>
        <v>8878672</v>
      </c>
      <c r="L120" s="156">
        <f t="shared" si="10"/>
        <v>18500</v>
      </c>
      <c r="M120" s="148">
        <f t="shared" si="11"/>
        <v>1853165.6000000003</v>
      </c>
    </row>
    <row r="121" spans="1:13" x14ac:dyDescent="0.25">
      <c r="A121" s="195">
        <v>120</v>
      </c>
      <c r="B121" s="201">
        <v>2006</v>
      </c>
      <c r="C121" s="201">
        <v>20</v>
      </c>
      <c r="D121" s="198" t="s">
        <v>14</v>
      </c>
      <c r="E121" s="198">
        <v>490.08</v>
      </c>
      <c r="F121" s="200">
        <v>157</v>
      </c>
      <c r="G121" s="198">
        <f t="shared" si="6"/>
        <v>647.07999999999993</v>
      </c>
      <c r="H121" s="197">
        <f t="shared" si="7"/>
        <v>711.78800000000001</v>
      </c>
      <c r="I121" s="145">
        <f>I120</f>
        <v>13050</v>
      </c>
      <c r="J121" s="146">
        <f t="shared" si="8"/>
        <v>8444393.9999999981</v>
      </c>
      <c r="K121" s="147">
        <f t="shared" si="9"/>
        <v>8866614</v>
      </c>
      <c r="L121" s="156">
        <f t="shared" si="10"/>
        <v>18500</v>
      </c>
      <c r="M121" s="148">
        <f t="shared" si="11"/>
        <v>1850648.8</v>
      </c>
    </row>
    <row r="122" spans="1:13" x14ac:dyDescent="0.25">
      <c r="A122" s="195">
        <v>121</v>
      </c>
      <c r="B122" s="201">
        <v>2101</v>
      </c>
      <c r="C122" s="201">
        <v>21</v>
      </c>
      <c r="D122" s="198" t="s">
        <v>14</v>
      </c>
      <c r="E122" s="198">
        <v>463.07</v>
      </c>
      <c r="F122" s="199">
        <v>152</v>
      </c>
      <c r="G122" s="198">
        <f t="shared" si="6"/>
        <v>615.06999999999994</v>
      </c>
      <c r="H122" s="197">
        <f t="shared" si="7"/>
        <v>676.577</v>
      </c>
      <c r="I122" s="145">
        <f>I121</f>
        <v>13050</v>
      </c>
      <c r="J122" s="146">
        <f t="shared" si="8"/>
        <v>8026663.4999999991</v>
      </c>
      <c r="K122" s="147">
        <f t="shared" si="9"/>
        <v>8427997</v>
      </c>
      <c r="L122" s="156">
        <f t="shared" si="10"/>
        <v>17500</v>
      </c>
      <c r="M122" s="148">
        <f t="shared" si="11"/>
        <v>1759100.2</v>
      </c>
    </row>
    <row r="123" spans="1:13" x14ac:dyDescent="0.25">
      <c r="A123" s="195">
        <v>122</v>
      </c>
      <c r="B123" s="201">
        <v>2102</v>
      </c>
      <c r="C123" s="201">
        <v>21</v>
      </c>
      <c r="D123" s="98" t="s">
        <v>14</v>
      </c>
      <c r="E123" s="198">
        <v>468.99</v>
      </c>
      <c r="F123" s="200">
        <v>155</v>
      </c>
      <c r="G123" s="198">
        <f t="shared" si="6"/>
        <v>623.99</v>
      </c>
      <c r="H123" s="197">
        <f t="shared" si="7"/>
        <v>686.38900000000001</v>
      </c>
      <c r="I123" s="145">
        <f>I122</f>
        <v>13050</v>
      </c>
      <c r="J123" s="146">
        <f t="shared" si="8"/>
        <v>8143069.5</v>
      </c>
      <c r="K123" s="147">
        <f t="shared" si="9"/>
        <v>8550223</v>
      </c>
      <c r="L123" s="156">
        <f t="shared" si="10"/>
        <v>18000</v>
      </c>
      <c r="M123" s="148">
        <f t="shared" si="11"/>
        <v>1784611.4000000001</v>
      </c>
    </row>
    <row r="124" spans="1:13" x14ac:dyDescent="0.25">
      <c r="A124" s="195">
        <v>123</v>
      </c>
      <c r="B124" s="201">
        <v>2103</v>
      </c>
      <c r="C124" s="201">
        <v>21</v>
      </c>
      <c r="D124" s="98" t="s">
        <v>14</v>
      </c>
      <c r="E124" s="198">
        <v>462.85</v>
      </c>
      <c r="F124" s="200">
        <v>159</v>
      </c>
      <c r="G124" s="198">
        <f t="shared" si="6"/>
        <v>621.85</v>
      </c>
      <c r="H124" s="197">
        <f t="shared" si="7"/>
        <v>684.03500000000008</v>
      </c>
      <c r="I124" s="145">
        <f>I123</f>
        <v>13050</v>
      </c>
      <c r="J124" s="146">
        <f t="shared" si="8"/>
        <v>8115142.5</v>
      </c>
      <c r="K124" s="147">
        <f t="shared" si="9"/>
        <v>8520900</v>
      </c>
      <c r="L124" s="156">
        <f t="shared" si="10"/>
        <v>18000</v>
      </c>
      <c r="M124" s="148">
        <f t="shared" si="11"/>
        <v>1778491.0000000002</v>
      </c>
    </row>
    <row r="125" spans="1:13" x14ac:dyDescent="0.25">
      <c r="A125" s="195">
        <v>124</v>
      </c>
      <c r="B125" s="201">
        <v>2104</v>
      </c>
      <c r="C125" s="201">
        <v>21</v>
      </c>
      <c r="D125" s="198" t="s">
        <v>12</v>
      </c>
      <c r="E125" s="198">
        <v>537.12</v>
      </c>
      <c r="F125" s="200">
        <v>177</v>
      </c>
      <c r="G125" s="198">
        <f t="shared" si="6"/>
        <v>714.12</v>
      </c>
      <c r="H125" s="197">
        <f t="shared" si="7"/>
        <v>785.53200000000004</v>
      </c>
      <c r="I125" s="145">
        <f>I124</f>
        <v>13050</v>
      </c>
      <c r="J125" s="146">
        <f t="shared" si="8"/>
        <v>9319266</v>
      </c>
      <c r="K125" s="147">
        <f t="shared" si="9"/>
        <v>9785229</v>
      </c>
      <c r="L125" s="156">
        <f t="shared" si="10"/>
        <v>20500</v>
      </c>
      <c r="M125" s="148">
        <f t="shared" si="11"/>
        <v>2042383.2000000002</v>
      </c>
    </row>
    <row r="126" spans="1:13" x14ac:dyDescent="0.25">
      <c r="A126" s="195">
        <v>125</v>
      </c>
      <c r="B126" s="201">
        <v>2105</v>
      </c>
      <c r="C126" s="201">
        <v>21</v>
      </c>
      <c r="D126" s="198" t="s">
        <v>14</v>
      </c>
      <c r="E126" s="198">
        <v>486.96</v>
      </c>
      <c r="F126" s="200">
        <v>161</v>
      </c>
      <c r="G126" s="198">
        <f t="shared" si="6"/>
        <v>647.96</v>
      </c>
      <c r="H126" s="197">
        <f t="shared" si="7"/>
        <v>712.75600000000009</v>
      </c>
      <c r="I126" s="145">
        <f>I125</f>
        <v>13050</v>
      </c>
      <c r="J126" s="146">
        <f t="shared" si="8"/>
        <v>8455878</v>
      </c>
      <c r="K126" s="147">
        <f t="shared" si="9"/>
        <v>8878672</v>
      </c>
      <c r="L126" s="156">
        <f t="shared" si="10"/>
        <v>18500</v>
      </c>
      <c r="M126" s="148">
        <f t="shared" si="11"/>
        <v>1853165.6000000003</v>
      </c>
    </row>
    <row r="127" spans="1:13" x14ac:dyDescent="0.25">
      <c r="A127" s="195">
        <v>126</v>
      </c>
      <c r="B127" s="201">
        <v>2106</v>
      </c>
      <c r="C127" s="201">
        <v>21</v>
      </c>
      <c r="D127" s="198" t="s">
        <v>14</v>
      </c>
      <c r="E127" s="198">
        <v>490.08</v>
      </c>
      <c r="F127" s="200">
        <v>157</v>
      </c>
      <c r="G127" s="198">
        <f t="shared" si="6"/>
        <v>647.07999999999993</v>
      </c>
      <c r="H127" s="197">
        <f t="shared" si="7"/>
        <v>711.78800000000001</v>
      </c>
      <c r="I127" s="145">
        <f>I126</f>
        <v>13050</v>
      </c>
      <c r="J127" s="146">
        <f t="shared" si="8"/>
        <v>8444393.9999999981</v>
      </c>
      <c r="K127" s="147">
        <f t="shared" si="9"/>
        <v>8866614</v>
      </c>
      <c r="L127" s="156">
        <f t="shared" si="10"/>
        <v>18500</v>
      </c>
      <c r="M127" s="148">
        <f t="shared" si="11"/>
        <v>1850648.8</v>
      </c>
    </row>
    <row r="128" spans="1:13" x14ac:dyDescent="0.25">
      <c r="A128" s="195">
        <v>127</v>
      </c>
      <c r="B128" s="201">
        <v>2201</v>
      </c>
      <c r="C128" s="201">
        <v>22</v>
      </c>
      <c r="D128" s="198" t="s">
        <v>14</v>
      </c>
      <c r="E128" s="198">
        <v>463.07</v>
      </c>
      <c r="F128" s="199">
        <v>152</v>
      </c>
      <c r="G128" s="198">
        <f t="shared" si="6"/>
        <v>615.06999999999994</v>
      </c>
      <c r="H128" s="197">
        <f t="shared" si="7"/>
        <v>676.577</v>
      </c>
      <c r="I128" s="145">
        <f>I127</f>
        <v>13050</v>
      </c>
      <c r="J128" s="146">
        <f t="shared" si="8"/>
        <v>8026663.4999999991</v>
      </c>
      <c r="K128" s="147">
        <f t="shared" si="9"/>
        <v>8427997</v>
      </c>
      <c r="L128" s="156">
        <f t="shared" si="10"/>
        <v>17500</v>
      </c>
      <c r="M128" s="148">
        <f t="shared" si="11"/>
        <v>1759100.2</v>
      </c>
    </row>
    <row r="129" spans="1:13" x14ac:dyDescent="0.25">
      <c r="A129" s="195">
        <v>128</v>
      </c>
      <c r="B129" s="201">
        <v>2202</v>
      </c>
      <c r="C129" s="201">
        <v>22</v>
      </c>
      <c r="D129" s="98" t="s">
        <v>14</v>
      </c>
      <c r="E129" s="198">
        <v>468.99</v>
      </c>
      <c r="F129" s="200">
        <v>155</v>
      </c>
      <c r="G129" s="198">
        <f t="shared" si="6"/>
        <v>623.99</v>
      </c>
      <c r="H129" s="197">
        <f t="shared" si="7"/>
        <v>686.38900000000001</v>
      </c>
      <c r="I129" s="145">
        <f>I128</f>
        <v>13050</v>
      </c>
      <c r="J129" s="146">
        <f t="shared" si="8"/>
        <v>8143069.5</v>
      </c>
      <c r="K129" s="147">
        <f t="shared" si="9"/>
        <v>8550223</v>
      </c>
      <c r="L129" s="156">
        <f t="shared" si="10"/>
        <v>18000</v>
      </c>
      <c r="M129" s="148">
        <f t="shared" si="11"/>
        <v>1784611.4000000001</v>
      </c>
    </row>
    <row r="130" spans="1:13" x14ac:dyDescent="0.25">
      <c r="A130" s="195">
        <v>129</v>
      </c>
      <c r="B130" s="201">
        <v>2203</v>
      </c>
      <c r="C130" s="201">
        <v>22</v>
      </c>
      <c r="D130" s="98" t="s">
        <v>14</v>
      </c>
      <c r="E130" s="198">
        <v>462.85</v>
      </c>
      <c r="F130" s="200">
        <v>159</v>
      </c>
      <c r="G130" s="198">
        <f t="shared" si="6"/>
        <v>621.85</v>
      </c>
      <c r="H130" s="197">
        <f t="shared" si="7"/>
        <v>684.03500000000008</v>
      </c>
      <c r="I130" s="145">
        <f>I129</f>
        <v>13050</v>
      </c>
      <c r="J130" s="146">
        <f t="shared" si="8"/>
        <v>8115142.5</v>
      </c>
      <c r="K130" s="147">
        <f t="shared" si="9"/>
        <v>8520900</v>
      </c>
      <c r="L130" s="156">
        <f t="shared" si="10"/>
        <v>18000</v>
      </c>
      <c r="M130" s="148">
        <f t="shared" si="11"/>
        <v>1778491.0000000002</v>
      </c>
    </row>
    <row r="131" spans="1:13" x14ac:dyDescent="0.25">
      <c r="A131" s="195">
        <v>130</v>
      </c>
      <c r="B131" s="201">
        <v>2204</v>
      </c>
      <c r="C131" s="201">
        <v>22</v>
      </c>
      <c r="D131" s="198" t="s">
        <v>12</v>
      </c>
      <c r="E131" s="198">
        <v>537.12</v>
      </c>
      <c r="F131" s="200">
        <v>177</v>
      </c>
      <c r="G131" s="198">
        <f t="shared" ref="G131:G175" si="12">E131+F131</f>
        <v>714.12</v>
      </c>
      <c r="H131" s="197">
        <f t="shared" ref="H131:H175" si="13">G131*1.1</f>
        <v>785.53200000000004</v>
      </c>
      <c r="I131" s="145">
        <f>I130</f>
        <v>13050</v>
      </c>
      <c r="J131" s="146">
        <f t="shared" ref="J131:J175" si="14">G131*I131</f>
        <v>9319266</v>
      </c>
      <c r="K131" s="147">
        <f t="shared" ref="K131:K175" si="15">ROUND(J131*1.05,0)</f>
        <v>9785229</v>
      </c>
      <c r="L131" s="156">
        <f t="shared" ref="L131:L176" si="16">MROUND((K131*0.025/12),500)</f>
        <v>20500</v>
      </c>
      <c r="M131" s="148">
        <f t="shared" ref="M131:M175" si="17">H131*2600</f>
        <v>2042383.2000000002</v>
      </c>
    </row>
    <row r="132" spans="1:13" x14ac:dyDescent="0.25">
      <c r="A132" s="195">
        <v>131</v>
      </c>
      <c r="B132" s="201">
        <v>2205</v>
      </c>
      <c r="C132" s="201">
        <v>22</v>
      </c>
      <c r="D132" s="198" t="s">
        <v>14</v>
      </c>
      <c r="E132" s="198">
        <v>486.96</v>
      </c>
      <c r="F132" s="200">
        <v>161</v>
      </c>
      <c r="G132" s="198">
        <f t="shared" si="12"/>
        <v>647.96</v>
      </c>
      <c r="H132" s="197">
        <f t="shared" si="13"/>
        <v>712.75600000000009</v>
      </c>
      <c r="I132" s="145">
        <f>I131</f>
        <v>13050</v>
      </c>
      <c r="J132" s="146">
        <f t="shared" si="14"/>
        <v>8455878</v>
      </c>
      <c r="K132" s="147">
        <f t="shared" si="15"/>
        <v>8878672</v>
      </c>
      <c r="L132" s="156">
        <f t="shared" si="16"/>
        <v>18500</v>
      </c>
      <c r="M132" s="148">
        <f t="shared" si="17"/>
        <v>1853165.6000000003</v>
      </c>
    </row>
    <row r="133" spans="1:13" x14ac:dyDescent="0.25">
      <c r="A133" s="195">
        <v>132</v>
      </c>
      <c r="B133" s="201">
        <v>2206</v>
      </c>
      <c r="C133" s="201">
        <v>22</v>
      </c>
      <c r="D133" s="198" t="s">
        <v>14</v>
      </c>
      <c r="E133" s="198">
        <v>490.08</v>
      </c>
      <c r="F133" s="200">
        <v>157</v>
      </c>
      <c r="G133" s="198">
        <f t="shared" si="12"/>
        <v>647.07999999999993</v>
      </c>
      <c r="H133" s="197">
        <f t="shared" si="13"/>
        <v>711.78800000000001</v>
      </c>
      <c r="I133" s="145">
        <f>I132</f>
        <v>13050</v>
      </c>
      <c r="J133" s="146">
        <f t="shared" si="14"/>
        <v>8444393.9999999981</v>
      </c>
      <c r="K133" s="147">
        <f t="shared" si="15"/>
        <v>8866614</v>
      </c>
      <c r="L133" s="156">
        <f t="shared" si="16"/>
        <v>18500</v>
      </c>
      <c r="M133" s="148">
        <f t="shared" si="17"/>
        <v>1850648.8</v>
      </c>
    </row>
    <row r="134" spans="1:13" x14ac:dyDescent="0.25">
      <c r="A134" s="195">
        <v>133</v>
      </c>
      <c r="B134" s="201">
        <v>2301</v>
      </c>
      <c r="C134" s="201">
        <v>23</v>
      </c>
      <c r="D134" s="198" t="s">
        <v>14</v>
      </c>
      <c r="E134" s="198">
        <v>463.07</v>
      </c>
      <c r="F134" s="199">
        <v>152</v>
      </c>
      <c r="G134" s="198">
        <f t="shared" si="12"/>
        <v>615.06999999999994</v>
      </c>
      <c r="H134" s="197">
        <f t="shared" si="13"/>
        <v>676.577</v>
      </c>
      <c r="I134" s="145">
        <f>I133</f>
        <v>13050</v>
      </c>
      <c r="J134" s="146">
        <f t="shared" si="14"/>
        <v>8026663.4999999991</v>
      </c>
      <c r="K134" s="147">
        <f t="shared" si="15"/>
        <v>8427997</v>
      </c>
      <c r="L134" s="156">
        <f t="shared" si="16"/>
        <v>17500</v>
      </c>
      <c r="M134" s="148">
        <f t="shared" si="17"/>
        <v>1759100.2</v>
      </c>
    </row>
    <row r="135" spans="1:13" x14ac:dyDescent="0.25">
      <c r="A135" s="195">
        <v>134</v>
      </c>
      <c r="B135" s="201">
        <v>2302</v>
      </c>
      <c r="C135" s="201">
        <v>23</v>
      </c>
      <c r="D135" s="98" t="s">
        <v>14</v>
      </c>
      <c r="E135" s="198">
        <v>468.99</v>
      </c>
      <c r="F135" s="200">
        <v>155</v>
      </c>
      <c r="G135" s="198">
        <f t="shared" si="12"/>
        <v>623.99</v>
      </c>
      <c r="H135" s="197">
        <f t="shared" si="13"/>
        <v>686.38900000000001</v>
      </c>
      <c r="I135" s="145">
        <f>I134</f>
        <v>13050</v>
      </c>
      <c r="J135" s="146">
        <f t="shared" si="14"/>
        <v>8143069.5</v>
      </c>
      <c r="K135" s="147">
        <f t="shared" si="15"/>
        <v>8550223</v>
      </c>
      <c r="L135" s="156">
        <f t="shared" si="16"/>
        <v>18000</v>
      </c>
      <c r="M135" s="148">
        <f t="shared" si="17"/>
        <v>1784611.4000000001</v>
      </c>
    </row>
    <row r="136" spans="1:13" x14ac:dyDescent="0.25">
      <c r="A136" s="195">
        <v>135</v>
      </c>
      <c r="B136" s="201">
        <v>2303</v>
      </c>
      <c r="C136" s="201">
        <v>23</v>
      </c>
      <c r="D136" s="98" t="s">
        <v>14</v>
      </c>
      <c r="E136" s="198">
        <v>462.85</v>
      </c>
      <c r="F136" s="200">
        <v>159</v>
      </c>
      <c r="G136" s="198">
        <f t="shared" si="12"/>
        <v>621.85</v>
      </c>
      <c r="H136" s="197">
        <f t="shared" si="13"/>
        <v>684.03500000000008</v>
      </c>
      <c r="I136" s="145">
        <f>I135</f>
        <v>13050</v>
      </c>
      <c r="J136" s="146">
        <f t="shared" si="14"/>
        <v>8115142.5</v>
      </c>
      <c r="K136" s="147">
        <f t="shared" si="15"/>
        <v>8520900</v>
      </c>
      <c r="L136" s="156">
        <f t="shared" si="16"/>
        <v>18000</v>
      </c>
      <c r="M136" s="148">
        <f t="shared" si="17"/>
        <v>1778491.0000000002</v>
      </c>
    </row>
    <row r="137" spans="1:13" x14ac:dyDescent="0.25">
      <c r="A137" s="195">
        <v>136</v>
      </c>
      <c r="B137" s="201">
        <v>2304</v>
      </c>
      <c r="C137" s="201">
        <v>23</v>
      </c>
      <c r="D137" s="198" t="s">
        <v>12</v>
      </c>
      <c r="E137" s="198">
        <v>537.12</v>
      </c>
      <c r="F137" s="200">
        <v>177</v>
      </c>
      <c r="G137" s="198">
        <f t="shared" si="12"/>
        <v>714.12</v>
      </c>
      <c r="H137" s="197">
        <f t="shared" si="13"/>
        <v>785.53200000000004</v>
      </c>
      <c r="I137" s="145">
        <f>I136</f>
        <v>13050</v>
      </c>
      <c r="J137" s="146">
        <f t="shared" si="14"/>
        <v>9319266</v>
      </c>
      <c r="K137" s="147">
        <f t="shared" si="15"/>
        <v>9785229</v>
      </c>
      <c r="L137" s="156">
        <f t="shared" si="16"/>
        <v>20500</v>
      </c>
      <c r="M137" s="148">
        <f t="shared" si="17"/>
        <v>2042383.2000000002</v>
      </c>
    </row>
    <row r="138" spans="1:13" x14ac:dyDescent="0.25">
      <c r="A138" s="195">
        <v>137</v>
      </c>
      <c r="B138" s="201">
        <v>2305</v>
      </c>
      <c r="C138" s="201">
        <v>23</v>
      </c>
      <c r="D138" s="198" t="s">
        <v>14</v>
      </c>
      <c r="E138" s="198">
        <v>486.96</v>
      </c>
      <c r="F138" s="200">
        <v>161</v>
      </c>
      <c r="G138" s="198">
        <f t="shared" si="12"/>
        <v>647.96</v>
      </c>
      <c r="H138" s="197">
        <f t="shared" si="13"/>
        <v>712.75600000000009</v>
      </c>
      <c r="I138" s="145">
        <f>I137</f>
        <v>13050</v>
      </c>
      <c r="J138" s="146">
        <f t="shared" si="14"/>
        <v>8455878</v>
      </c>
      <c r="K138" s="147">
        <f t="shared" si="15"/>
        <v>8878672</v>
      </c>
      <c r="L138" s="156">
        <f t="shared" si="16"/>
        <v>18500</v>
      </c>
      <c r="M138" s="148">
        <f t="shared" si="17"/>
        <v>1853165.6000000003</v>
      </c>
    </row>
    <row r="139" spans="1:13" x14ac:dyDescent="0.25">
      <c r="A139" s="195">
        <v>138</v>
      </c>
      <c r="B139" s="201">
        <v>2306</v>
      </c>
      <c r="C139" s="201">
        <v>23</v>
      </c>
      <c r="D139" s="198" t="s">
        <v>14</v>
      </c>
      <c r="E139" s="198">
        <v>490.08</v>
      </c>
      <c r="F139" s="200">
        <v>157</v>
      </c>
      <c r="G139" s="198">
        <f t="shared" si="12"/>
        <v>647.07999999999993</v>
      </c>
      <c r="H139" s="197">
        <f t="shared" si="13"/>
        <v>711.78800000000001</v>
      </c>
      <c r="I139" s="145">
        <f>I138</f>
        <v>13050</v>
      </c>
      <c r="J139" s="146">
        <f t="shared" si="14"/>
        <v>8444393.9999999981</v>
      </c>
      <c r="K139" s="147">
        <f t="shared" si="15"/>
        <v>8866614</v>
      </c>
      <c r="L139" s="156">
        <f t="shared" si="16"/>
        <v>18500</v>
      </c>
      <c r="M139" s="148">
        <f t="shared" si="17"/>
        <v>1850648.8</v>
      </c>
    </row>
    <row r="140" spans="1:13" x14ac:dyDescent="0.25">
      <c r="A140" s="195">
        <v>139</v>
      </c>
      <c r="B140" s="201">
        <v>2401</v>
      </c>
      <c r="C140" s="201">
        <v>24</v>
      </c>
      <c r="D140" s="198" t="s">
        <v>14</v>
      </c>
      <c r="E140" s="198">
        <v>463.07</v>
      </c>
      <c r="F140" s="199">
        <v>152</v>
      </c>
      <c r="G140" s="198">
        <f t="shared" si="12"/>
        <v>615.06999999999994</v>
      </c>
      <c r="H140" s="197">
        <f t="shared" si="13"/>
        <v>676.577</v>
      </c>
      <c r="I140" s="145">
        <f>I139</f>
        <v>13050</v>
      </c>
      <c r="J140" s="146">
        <f t="shared" si="14"/>
        <v>8026663.4999999991</v>
      </c>
      <c r="K140" s="147">
        <f t="shared" si="15"/>
        <v>8427997</v>
      </c>
      <c r="L140" s="156">
        <f t="shared" si="16"/>
        <v>17500</v>
      </c>
      <c r="M140" s="148">
        <f t="shared" si="17"/>
        <v>1759100.2</v>
      </c>
    </row>
    <row r="141" spans="1:13" x14ac:dyDescent="0.25">
      <c r="A141" s="195">
        <v>140</v>
      </c>
      <c r="B141" s="201">
        <v>2402</v>
      </c>
      <c r="C141" s="201">
        <v>24</v>
      </c>
      <c r="D141" s="98" t="s">
        <v>14</v>
      </c>
      <c r="E141" s="198">
        <v>468.99</v>
      </c>
      <c r="F141" s="200">
        <v>155</v>
      </c>
      <c r="G141" s="198">
        <f t="shared" si="12"/>
        <v>623.99</v>
      </c>
      <c r="H141" s="197">
        <f t="shared" si="13"/>
        <v>686.38900000000001</v>
      </c>
      <c r="I141" s="145">
        <f>I140</f>
        <v>13050</v>
      </c>
      <c r="J141" s="146">
        <f t="shared" si="14"/>
        <v>8143069.5</v>
      </c>
      <c r="K141" s="147">
        <f t="shared" si="15"/>
        <v>8550223</v>
      </c>
      <c r="L141" s="156">
        <f t="shared" si="16"/>
        <v>18000</v>
      </c>
      <c r="M141" s="148">
        <f t="shared" si="17"/>
        <v>1784611.4000000001</v>
      </c>
    </row>
    <row r="142" spans="1:13" x14ac:dyDescent="0.25">
      <c r="A142" s="195">
        <v>141</v>
      </c>
      <c r="B142" s="201">
        <v>2403</v>
      </c>
      <c r="C142" s="201">
        <v>24</v>
      </c>
      <c r="D142" s="98" t="s">
        <v>14</v>
      </c>
      <c r="E142" s="198">
        <v>462.85</v>
      </c>
      <c r="F142" s="200">
        <v>159</v>
      </c>
      <c r="G142" s="198">
        <f t="shared" si="12"/>
        <v>621.85</v>
      </c>
      <c r="H142" s="197">
        <f t="shared" si="13"/>
        <v>684.03500000000008</v>
      </c>
      <c r="I142" s="145">
        <f>I141</f>
        <v>13050</v>
      </c>
      <c r="J142" s="146">
        <f t="shared" si="14"/>
        <v>8115142.5</v>
      </c>
      <c r="K142" s="147">
        <f t="shared" si="15"/>
        <v>8520900</v>
      </c>
      <c r="L142" s="156">
        <f t="shared" si="16"/>
        <v>18000</v>
      </c>
      <c r="M142" s="148">
        <f t="shared" si="17"/>
        <v>1778491.0000000002</v>
      </c>
    </row>
    <row r="143" spans="1:13" x14ac:dyDescent="0.25">
      <c r="A143" s="195">
        <v>142</v>
      </c>
      <c r="B143" s="201">
        <v>2404</v>
      </c>
      <c r="C143" s="201">
        <v>24</v>
      </c>
      <c r="D143" s="198" t="s">
        <v>12</v>
      </c>
      <c r="E143" s="198">
        <v>537.12</v>
      </c>
      <c r="F143" s="200">
        <v>177</v>
      </c>
      <c r="G143" s="198">
        <f t="shared" si="12"/>
        <v>714.12</v>
      </c>
      <c r="H143" s="197">
        <f t="shared" si="13"/>
        <v>785.53200000000004</v>
      </c>
      <c r="I143" s="145">
        <f>I142</f>
        <v>13050</v>
      </c>
      <c r="J143" s="146">
        <f t="shared" si="14"/>
        <v>9319266</v>
      </c>
      <c r="K143" s="147">
        <f t="shared" si="15"/>
        <v>9785229</v>
      </c>
      <c r="L143" s="156">
        <f t="shared" si="16"/>
        <v>20500</v>
      </c>
      <c r="M143" s="148">
        <f t="shared" si="17"/>
        <v>2042383.2000000002</v>
      </c>
    </row>
    <row r="144" spans="1:13" x14ac:dyDescent="0.25">
      <c r="A144" s="195">
        <v>143</v>
      </c>
      <c r="B144" s="201">
        <v>2405</v>
      </c>
      <c r="C144" s="201">
        <v>24</v>
      </c>
      <c r="D144" s="198" t="s">
        <v>14</v>
      </c>
      <c r="E144" s="198">
        <v>486.96</v>
      </c>
      <c r="F144" s="200">
        <v>161</v>
      </c>
      <c r="G144" s="198">
        <f t="shared" si="12"/>
        <v>647.96</v>
      </c>
      <c r="H144" s="197">
        <f t="shared" si="13"/>
        <v>712.75600000000009</v>
      </c>
      <c r="I144" s="145">
        <f>I143</f>
        <v>13050</v>
      </c>
      <c r="J144" s="146">
        <f t="shared" si="14"/>
        <v>8455878</v>
      </c>
      <c r="K144" s="147">
        <f t="shared" si="15"/>
        <v>8878672</v>
      </c>
      <c r="L144" s="156">
        <f t="shared" si="16"/>
        <v>18500</v>
      </c>
      <c r="M144" s="148">
        <f t="shared" si="17"/>
        <v>1853165.6000000003</v>
      </c>
    </row>
    <row r="145" spans="1:13" x14ac:dyDescent="0.25">
      <c r="A145" s="195">
        <v>144</v>
      </c>
      <c r="B145" s="201">
        <v>2406</v>
      </c>
      <c r="C145" s="201">
        <v>24</v>
      </c>
      <c r="D145" s="198" t="s">
        <v>14</v>
      </c>
      <c r="E145" s="198">
        <v>490.08</v>
      </c>
      <c r="F145" s="200">
        <v>157</v>
      </c>
      <c r="G145" s="198">
        <f t="shared" si="12"/>
        <v>647.07999999999993</v>
      </c>
      <c r="H145" s="197">
        <f t="shared" si="13"/>
        <v>711.78800000000001</v>
      </c>
      <c r="I145" s="145">
        <f>I144</f>
        <v>13050</v>
      </c>
      <c r="J145" s="146">
        <f t="shared" si="14"/>
        <v>8444393.9999999981</v>
      </c>
      <c r="K145" s="147">
        <f t="shared" si="15"/>
        <v>8866614</v>
      </c>
      <c r="L145" s="156">
        <f t="shared" si="16"/>
        <v>18500</v>
      </c>
      <c r="M145" s="148">
        <f t="shared" si="17"/>
        <v>1850648.8</v>
      </c>
    </row>
    <row r="146" spans="1:13" x14ac:dyDescent="0.25">
      <c r="A146" s="195">
        <v>145</v>
      </c>
      <c r="B146" s="201">
        <v>2501</v>
      </c>
      <c r="C146" s="201">
        <v>25</v>
      </c>
      <c r="D146" s="198" t="s">
        <v>14</v>
      </c>
      <c r="E146" s="198">
        <v>463.07</v>
      </c>
      <c r="F146" s="199">
        <v>152</v>
      </c>
      <c r="G146" s="198">
        <f t="shared" si="12"/>
        <v>615.06999999999994</v>
      </c>
      <c r="H146" s="197">
        <f t="shared" si="13"/>
        <v>676.577</v>
      </c>
      <c r="I146" s="145">
        <f>I145+250</f>
        <v>13300</v>
      </c>
      <c r="J146" s="146">
        <f t="shared" si="14"/>
        <v>8180430.9999999991</v>
      </c>
      <c r="K146" s="147">
        <f t="shared" si="15"/>
        <v>8589453</v>
      </c>
      <c r="L146" s="156">
        <f t="shared" si="16"/>
        <v>18000</v>
      </c>
      <c r="M146" s="148">
        <f t="shared" si="17"/>
        <v>1759100.2</v>
      </c>
    </row>
    <row r="147" spans="1:13" x14ac:dyDescent="0.25">
      <c r="A147" s="195">
        <v>146</v>
      </c>
      <c r="B147" s="201">
        <v>2502</v>
      </c>
      <c r="C147" s="201">
        <v>25</v>
      </c>
      <c r="D147" s="98" t="s">
        <v>14</v>
      </c>
      <c r="E147" s="198">
        <v>468.99</v>
      </c>
      <c r="F147" s="200">
        <v>155</v>
      </c>
      <c r="G147" s="198">
        <f t="shared" si="12"/>
        <v>623.99</v>
      </c>
      <c r="H147" s="197">
        <f t="shared" si="13"/>
        <v>686.38900000000001</v>
      </c>
      <c r="I147" s="145">
        <f>I146</f>
        <v>13300</v>
      </c>
      <c r="J147" s="146">
        <f t="shared" si="14"/>
        <v>8299067</v>
      </c>
      <c r="K147" s="147">
        <f t="shared" si="15"/>
        <v>8714020</v>
      </c>
      <c r="L147" s="156">
        <f t="shared" si="16"/>
        <v>18000</v>
      </c>
      <c r="M147" s="148">
        <f t="shared" si="17"/>
        <v>1784611.4000000001</v>
      </c>
    </row>
    <row r="148" spans="1:13" x14ac:dyDescent="0.25">
      <c r="A148" s="195">
        <v>147</v>
      </c>
      <c r="B148" s="201">
        <v>2503</v>
      </c>
      <c r="C148" s="201">
        <v>25</v>
      </c>
      <c r="D148" s="98" t="s">
        <v>14</v>
      </c>
      <c r="E148" s="198">
        <v>462.85</v>
      </c>
      <c r="F148" s="200">
        <v>159</v>
      </c>
      <c r="G148" s="198">
        <f t="shared" si="12"/>
        <v>621.85</v>
      </c>
      <c r="H148" s="197">
        <f t="shared" si="13"/>
        <v>684.03500000000008</v>
      </c>
      <c r="I148" s="145">
        <f>I147</f>
        <v>13300</v>
      </c>
      <c r="J148" s="146">
        <f t="shared" si="14"/>
        <v>8270605</v>
      </c>
      <c r="K148" s="147">
        <f t="shared" si="15"/>
        <v>8684135</v>
      </c>
      <c r="L148" s="156">
        <f t="shared" si="16"/>
        <v>18000</v>
      </c>
      <c r="M148" s="148">
        <f t="shared" si="17"/>
        <v>1778491.0000000002</v>
      </c>
    </row>
    <row r="149" spans="1:13" x14ac:dyDescent="0.25">
      <c r="A149" s="195">
        <v>148</v>
      </c>
      <c r="B149" s="201">
        <v>2504</v>
      </c>
      <c r="C149" s="201">
        <v>25</v>
      </c>
      <c r="D149" s="198" t="s">
        <v>12</v>
      </c>
      <c r="E149" s="198">
        <v>537.12</v>
      </c>
      <c r="F149" s="200">
        <v>177</v>
      </c>
      <c r="G149" s="198">
        <f t="shared" si="12"/>
        <v>714.12</v>
      </c>
      <c r="H149" s="197">
        <f t="shared" si="13"/>
        <v>785.53200000000004</v>
      </c>
      <c r="I149" s="145">
        <f>I148</f>
        <v>13300</v>
      </c>
      <c r="J149" s="146">
        <f t="shared" si="14"/>
        <v>9497796</v>
      </c>
      <c r="K149" s="147">
        <f t="shared" si="15"/>
        <v>9972686</v>
      </c>
      <c r="L149" s="156">
        <f t="shared" si="16"/>
        <v>21000</v>
      </c>
      <c r="M149" s="148">
        <f t="shared" si="17"/>
        <v>2042383.2000000002</v>
      </c>
    </row>
    <row r="150" spans="1:13" x14ac:dyDescent="0.25">
      <c r="A150" s="195">
        <v>149</v>
      </c>
      <c r="B150" s="201">
        <v>2505</v>
      </c>
      <c r="C150" s="201">
        <v>25</v>
      </c>
      <c r="D150" s="198" t="s">
        <v>14</v>
      </c>
      <c r="E150" s="198">
        <v>486.96</v>
      </c>
      <c r="F150" s="200">
        <v>161</v>
      </c>
      <c r="G150" s="198">
        <f t="shared" si="12"/>
        <v>647.96</v>
      </c>
      <c r="H150" s="197">
        <f t="shared" si="13"/>
        <v>712.75600000000009</v>
      </c>
      <c r="I150" s="145">
        <f>I149</f>
        <v>13300</v>
      </c>
      <c r="J150" s="146">
        <f t="shared" si="14"/>
        <v>8617868</v>
      </c>
      <c r="K150" s="147">
        <f t="shared" si="15"/>
        <v>9048761</v>
      </c>
      <c r="L150" s="156">
        <f t="shared" si="16"/>
        <v>19000</v>
      </c>
      <c r="M150" s="148">
        <f t="shared" si="17"/>
        <v>1853165.6000000003</v>
      </c>
    </row>
    <row r="151" spans="1:13" x14ac:dyDescent="0.25">
      <c r="A151" s="195">
        <v>150</v>
      </c>
      <c r="B151" s="201">
        <v>2506</v>
      </c>
      <c r="C151" s="201">
        <v>25</v>
      </c>
      <c r="D151" s="198" t="s">
        <v>14</v>
      </c>
      <c r="E151" s="198">
        <v>490.08</v>
      </c>
      <c r="F151" s="200">
        <v>157</v>
      </c>
      <c r="G151" s="198">
        <f t="shared" si="12"/>
        <v>647.07999999999993</v>
      </c>
      <c r="H151" s="197">
        <f t="shared" si="13"/>
        <v>711.78800000000001</v>
      </c>
      <c r="I151" s="145">
        <f>I150</f>
        <v>13300</v>
      </c>
      <c r="J151" s="146">
        <f t="shared" si="14"/>
        <v>8606163.9999999981</v>
      </c>
      <c r="K151" s="147">
        <f t="shared" si="15"/>
        <v>9036472</v>
      </c>
      <c r="L151" s="156">
        <f t="shared" si="16"/>
        <v>19000</v>
      </c>
      <c r="M151" s="148">
        <f t="shared" si="17"/>
        <v>1850648.8</v>
      </c>
    </row>
    <row r="152" spans="1:13" x14ac:dyDescent="0.25">
      <c r="A152" s="195">
        <v>151</v>
      </c>
      <c r="B152" s="201">
        <v>2601</v>
      </c>
      <c r="C152" s="201">
        <v>26</v>
      </c>
      <c r="D152" s="198" t="s">
        <v>14</v>
      </c>
      <c r="E152" s="198">
        <v>463.07</v>
      </c>
      <c r="F152" s="199">
        <v>152</v>
      </c>
      <c r="G152" s="198">
        <f t="shared" si="12"/>
        <v>615.06999999999994</v>
      </c>
      <c r="H152" s="197">
        <f t="shared" si="13"/>
        <v>676.577</v>
      </c>
      <c r="I152" s="145">
        <f>I151</f>
        <v>13300</v>
      </c>
      <c r="J152" s="146">
        <f t="shared" si="14"/>
        <v>8180430.9999999991</v>
      </c>
      <c r="K152" s="147">
        <f t="shared" si="15"/>
        <v>8589453</v>
      </c>
      <c r="L152" s="156">
        <f t="shared" si="16"/>
        <v>18000</v>
      </c>
      <c r="M152" s="148">
        <f t="shared" si="17"/>
        <v>1759100.2</v>
      </c>
    </row>
    <row r="153" spans="1:13" x14ac:dyDescent="0.25">
      <c r="A153" s="195">
        <v>152</v>
      </c>
      <c r="B153" s="201">
        <v>2602</v>
      </c>
      <c r="C153" s="201">
        <v>26</v>
      </c>
      <c r="D153" s="98" t="s">
        <v>14</v>
      </c>
      <c r="E153" s="198">
        <v>468.99</v>
      </c>
      <c r="F153" s="200">
        <v>155</v>
      </c>
      <c r="G153" s="198">
        <f t="shared" si="12"/>
        <v>623.99</v>
      </c>
      <c r="H153" s="197">
        <f t="shared" si="13"/>
        <v>686.38900000000001</v>
      </c>
      <c r="I153" s="145">
        <f>I152</f>
        <v>13300</v>
      </c>
      <c r="J153" s="146">
        <f t="shared" si="14"/>
        <v>8299067</v>
      </c>
      <c r="K153" s="147">
        <f t="shared" si="15"/>
        <v>8714020</v>
      </c>
      <c r="L153" s="156">
        <f t="shared" si="16"/>
        <v>18000</v>
      </c>
      <c r="M153" s="148">
        <f t="shared" si="17"/>
        <v>1784611.4000000001</v>
      </c>
    </row>
    <row r="154" spans="1:13" x14ac:dyDescent="0.25">
      <c r="A154" s="195">
        <v>153</v>
      </c>
      <c r="B154" s="201">
        <v>2603</v>
      </c>
      <c r="C154" s="201">
        <v>26</v>
      </c>
      <c r="D154" s="98" t="s">
        <v>14</v>
      </c>
      <c r="E154" s="198">
        <v>462.85</v>
      </c>
      <c r="F154" s="200">
        <v>159</v>
      </c>
      <c r="G154" s="198">
        <f t="shared" si="12"/>
        <v>621.85</v>
      </c>
      <c r="H154" s="197">
        <f t="shared" si="13"/>
        <v>684.03500000000008</v>
      </c>
      <c r="I154" s="145">
        <f>I153</f>
        <v>13300</v>
      </c>
      <c r="J154" s="146">
        <f t="shared" si="14"/>
        <v>8270605</v>
      </c>
      <c r="K154" s="147">
        <f t="shared" si="15"/>
        <v>8684135</v>
      </c>
      <c r="L154" s="156">
        <f t="shared" si="16"/>
        <v>18000</v>
      </c>
      <c r="M154" s="148">
        <f t="shared" si="17"/>
        <v>1778491.0000000002</v>
      </c>
    </row>
    <row r="155" spans="1:13" x14ac:dyDescent="0.25">
      <c r="A155" s="195">
        <v>154</v>
      </c>
      <c r="B155" s="201">
        <v>2604</v>
      </c>
      <c r="C155" s="201">
        <v>26</v>
      </c>
      <c r="D155" s="198" t="s">
        <v>12</v>
      </c>
      <c r="E155" s="198">
        <v>465.33</v>
      </c>
      <c r="F155" s="200">
        <v>144</v>
      </c>
      <c r="G155" s="198">
        <f t="shared" si="12"/>
        <v>609.32999999999993</v>
      </c>
      <c r="H155" s="197">
        <f t="shared" si="13"/>
        <v>670.26299999999992</v>
      </c>
      <c r="I155" s="145">
        <f>I154</f>
        <v>13300</v>
      </c>
      <c r="J155" s="146">
        <f t="shared" si="14"/>
        <v>8104088.9999999991</v>
      </c>
      <c r="K155" s="147">
        <f t="shared" si="15"/>
        <v>8509293</v>
      </c>
      <c r="L155" s="156">
        <f t="shared" si="16"/>
        <v>17500</v>
      </c>
      <c r="M155" s="148">
        <f t="shared" si="17"/>
        <v>1742683.7999999998</v>
      </c>
    </row>
    <row r="156" spans="1:13" x14ac:dyDescent="0.25">
      <c r="A156" s="195">
        <v>155</v>
      </c>
      <c r="B156" s="201">
        <v>2605</v>
      </c>
      <c r="C156" s="201">
        <v>26</v>
      </c>
      <c r="D156" s="198" t="s">
        <v>14</v>
      </c>
      <c r="E156" s="198">
        <v>486.96</v>
      </c>
      <c r="F156" s="200">
        <v>161</v>
      </c>
      <c r="G156" s="198">
        <f t="shared" si="12"/>
        <v>647.96</v>
      </c>
      <c r="H156" s="197">
        <f t="shared" si="13"/>
        <v>712.75600000000009</v>
      </c>
      <c r="I156" s="145">
        <f>I155</f>
        <v>13300</v>
      </c>
      <c r="J156" s="146">
        <f t="shared" si="14"/>
        <v>8617868</v>
      </c>
      <c r="K156" s="147">
        <f t="shared" si="15"/>
        <v>9048761</v>
      </c>
      <c r="L156" s="156">
        <f t="shared" si="16"/>
        <v>19000</v>
      </c>
      <c r="M156" s="148">
        <f t="shared" si="17"/>
        <v>1853165.6000000003</v>
      </c>
    </row>
    <row r="157" spans="1:13" x14ac:dyDescent="0.25">
      <c r="A157" s="195">
        <v>156</v>
      </c>
      <c r="B157" s="201">
        <v>2606</v>
      </c>
      <c r="C157" s="201">
        <v>26</v>
      </c>
      <c r="D157" s="198" t="s">
        <v>14</v>
      </c>
      <c r="E157" s="198">
        <v>490.08</v>
      </c>
      <c r="F157" s="200">
        <v>157</v>
      </c>
      <c r="G157" s="198">
        <f t="shared" si="12"/>
        <v>647.07999999999993</v>
      </c>
      <c r="H157" s="197">
        <f t="shared" si="13"/>
        <v>711.78800000000001</v>
      </c>
      <c r="I157" s="145">
        <f>I156</f>
        <v>13300</v>
      </c>
      <c r="J157" s="146">
        <f t="shared" si="14"/>
        <v>8606163.9999999981</v>
      </c>
      <c r="K157" s="147">
        <f t="shared" si="15"/>
        <v>9036472</v>
      </c>
      <c r="L157" s="156">
        <f t="shared" si="16"/>
        <v>19000</v>
      </c>
      <c r="M157" s="148">
        <f t="shared" si="17"/>
        <v>1850648.8</v>
      </c>
    </row>
    <row r="158" spans="1:13" x14ac:dyDescent="0.25">
      <c r="A158" s="195">
        <v>157</v>
      </c>
      <c r="B158" s="201">
        <v>2701</v>
      </c>
      <c r="C158" s="201">
        <v>27</v>
      </c>
      <c r="D158" s="198" t="s">
        <v>14</v>
      </c>
      <c r="E158" s="198">
        <v>463.07</v>
      </c>
      <c r="F158" s="199">
        <v>152</v>
      </c>
      <c r="G158" s="198">
        <f t="shared" si="12"/>
        <v>615.06999999999994</v>
      </c>
      <c r="H158" s="197">
        <f t="shared" si="13"/>
        <v>676.577</v>
      </c>
      <c r="I158" s="145">
        <f>I157</f>
        <v>13300</v>
      </c>
      <c r="J158" s="146">
        <f t="shared" si="14"/>
        <v>8180430.9999999991</v>
      </c>
      <c r="K158" s="147">
        <f t="shared" si="15"/>
        <v>8589453</v>
      </c>
      <c r="L158" s="156">
        <f t="shared" si="16"/>
        <v>18000</v>
      </c>
      <c r="M158" s="148">
        <f t="shared" si="17"/>
        <v>1759100.2</v>
      </c>
    </row>
    <row r="159" spans="1:13" x14ac:dyDescent="0.25">
      <c r="A159" s="195">
        <v>158</v>
      </c>
      <c r="B159" s="201">
        <v>2702</v>
      </c>
      <c r="C159" s="201">
        <v>27</v>
      </c>
      <c r="D159" s="98" t="s">
        <v>14</v>
      </c>
      <c r="E159" s="198">
        <v>468.99</v>
      </c>
      <c r="F159" s="200">
        <v>155</v>
      </c>
      <c r="G159" s="198">
        <f t="shared" si="12"/>
        <v>623.99</v>
      </c>
      <c r="H159" s="197">
        <f t="shared" si="13"/>
        <v>686.38900000000001</v>
      </c>
      <c r="I159" s="145">
        <f>I158</f>
        <v>13300</v>
      </c>
      <c r="J159" s="146">
        <f t="shared" si="14"/>
        <v>8299067</v>
      </c>
      <c r="K159" s="147">
        <f t="shared" si="15"/>
        <v>8714020</v>
      </c>
      <c r="L159" s="156">
        <f t="shared" si="16"/>
        <v>18000</v>
      </c>
      <c r="M159" s="148">
        <f t="shared" si="17"/>
        <v>1784611.4000000001</v>
      </c>
    </row>
    <row r="160" spans="1:13" x14ac:dyDescent="0.25">
      <c r="A160" s="195">
        <v>159</v>
      </c>
      <c r="B160" s="201">
        <v>2703</v>
      </c>
      <c r="C160" s="201">
        <v>27</v>
      </c>
      <c r="D160" s="98" t="s">
        <v>14</v>
      </c>
      <c r="E160" s="198">
        <v>462.85</v>
      </c>
      <c r="F160" s="200">
        <v>159</v>
      </c>
      <c r="G160" s="198">
        <f t="shared" si="12"/>
        <v>621.85</v>
      </c>
      <c r="H160" s="197">
        <f t="shared" si="13"/>
        <v>684.03500000000008</v>
      </c>
      <c r="I160" s="145">
        <f>I159</f>
        <v>13300</v>
      </c>
      <c r="J160" s="146">
        <f t="shared" si="14"/>
        <v>8270605</v>
      </c>
      <c r="K160" s="147">
        <f t="shared" si="15"/>
        <v>8684135</v>
      </c>
      <c r="L160" s="156">
        <f t="shared" si="16"/>
        <v>18000</v>
      </c>
      <c r="M160" s="148">
        <f t="shared" si="17"/>
        <v>1778491.0000000002</v>
      </c>
    </row>
    <row r="161" spans="1:13" x14ac:dyDescent="0.25">
      <c r="A161" s="195">
        <v>160</v>
      </c>
      <c r="B161" s="201">
        <v>2704</v>
      </c>
      <c r="C161" s="201">
        <v>27</v>
      </c>
      <c r="D161" s="198" t="s">
        <v>12</v>
      </c>
      <c r="E161" s="198">
        <v>537.12</v>
      </c>
      <c r="F161" s="200">
        <v>177</v>
      </c>
      <c r="G161" s="198">
        <f t="shared" si="12"/>
        <v>714.12</v>
      </c>
      <c r="H161" s="197">
        <f t="shared" si="13"/>
        <v>785.53200000000004</v>
      </c>
      <c r="I161" s="145">
        <f>I160</f>
        <v>13300</v>
      </c>
      <c r="J161" s="146">
        <f t="shared" si="14"/>
        <v>9497796</v>
      </c>
      <c r="K161" s="147">
        <f t="shared" si="15"/>
        <v>9972686</v>
      </c>
      <c r="L161" s="156">
        <f t="shared" si="16"/>
        <v>21000</v>
      </c>
      <c r="M161" s="148">
        <f t="shared" si="17"/>
        <v>2042383.2000000002</v>
      </c>
    </row>
    <row r="162" spans="1:13" x14ac:dyDescent="0.25">
      <c r="A162" s="195">
        <v>161</v>
      </c>
      <c r="B162" s="201">
        <v>2705</v>
      </c>
      <c r="C162" s="201">
        <v>27</v>
      </c>
      <c r="D162" s="198" t="s">
        <v>14</v>
      </c>
      <c r="E162" s="198">
        <v>486.96</v>
      </c>
      <c r="F162" s="200">
        <v>161</v>
      </c>
      <c r="G162" s="198">
        <f t="shared" si="12"/>
        <v>647.96</v>
      </c>
      <c r="H162" s="197">
        <f t="shared" si="13"/>
        <v>712.75600000000009</v>
      </c>
      <c r="I162" s="145">
        <f>I161</f>
        <v>13300</v>
      </c>
      <c r="J162" s="146">
        <f t="shared" si="14"/>
        <v>8617868</v>
      </c>
      <c r="K162" s="147">
        <f t="shared" si="15"/>
        <v>9048761</v>
      </c>
      <c r="L162" s="156">
        <f t="shared" si="16"/>
        <v>19000</v>
      </c>
      <c r="M162" s="148">
        <f t="shared" si="17"/>
        <v>1853165.6000000003</v>
      </c>
    </row>
    <row r="163" spans="1:13" x14ac:dyDescent="0.25">
      <c r="A163" s="195">
        <v>162</v>
      </c>
      <c r="B163" s="201">
        <v>2706</v>
      </c>
      <c r="C163" s="201">
        <v>27</v>
      </c>
      <c r="D163" s="198" t="s">
        <v>14</v>
      </c>
      <c r="E163" s="198">
        <v>490.08</v>
      </c>
      <c r="F163" s="200">
        <v>157</v>
      </c>
      <c r="G163" s="198">
        <f t="shared" si="12"/>
        <v>647.07999999999993</v>
      </c>
      <c r="H163" s="197">
        <f t="shared" si="13"/>
        <v>711.78800000000001</v>
      </c>
      <c r="I163" s="145">
        <f>I162</f>
        <v>13300</v>
      </c>
      <c r="J163" s="146">
        <f t="shared" si="14"/>
        <v>8606163.9999999981</v>
      </c>
      <c r="K163" s="147">
        <f t="shared" si="15"/>
        <v>9036472</v>
      </c>
      <c r="L163" s="156">
        <f t="shared" si="16"/>
        <v>19000</v>
      </c>
      <c r="M163" s="148">
        <f t="shared" si="17"/>
        <v>1850648.8</v>
      </c>
    </row>
    <row r="164" spans="1:13" x14ac:dyDescent="0.25">
      <c r="A164" s="195">
        <v>163</v>
      </c>
      <c r="B164" s="201">
        <v>2801</v>
      </c>
      <c r="C164" s="201">
        <v>28</v>
      </c>
      <c r="D164" s="198" t="s">
        <v>14</v>
      </c>
      <c r="E164" s="198">
        <v>463.07</v>
      </c>
      <c r="F164" s="199">
        <v>152</v>
      </c>
      <c r="G164" s="198">
        <f t="shared" si="12"/>
        <v>615.06999999999994</v>
      </c>
      <c r="H164" s="197">
        <f t="shared" si="13"/>
        <v>676.577</v>
      </c>
      <c r="I164" s="145">
        <f>I163</f>
        <v>13300</v>
      </c>
      <c r="J164" s="146">
        <f t="shared" si="14"/>
        <v>8180430.9999999991</v>
      </c>
      <c r="K164" s="147">
        <f t="shared" si="15"/>
        <v>8589453</v>
      </c>
      <c r="L164" s="156">
        <f t="shared" si="16"/>
        <v>18000</v>
      </c>
      <c r="M164" s="148">
        <f t="shared" si="17"/>
        <v>1759100.2</v>
      </c>
    </row>
    <row r="165" spans="1:13" x14ac:dyDescent="0.25">
      <c r="A165" s="195">
        <v>164</v>
      </c>
      <c r="B165" s="201">
        <v>2802</v>
      </c>
      <c r="C165" s="201">
        <v>28</v>
      </c>
      <c r="D165" s="98" t="s">
        <v>14</v>
      </c>
      <c r="E165" s="198">
        <v>468.99</v>
      </c>
      <c r="F165" s="200">
        <v>155</v>
      </c>
      <c r="G165" s="198">
        <f t="shared" si="12"/>
        <v>623.99</v>
      </c>
      <c r="H165" s="197">
        <f t="shared" si="13"/>
        <v>686.38900000000001</v>
      </c>
      <c r="I165" s="145">
        <f>I164</f>
        <v>13300</v>
      </c>
      <c r="J165" s="146">
        <f t="shared" si="14"/>
        <v>8299067</v>
      </c>
      <c r="K165" s="147">
        <f t="shared" si="15"/>
        <v>8714020</v>
      </c>
      <c r="L165" s="156">
        <f t="shared" si="16"/>
        <v>18000</v>
      </c>
      <c r="M165" s="148">
        <f t="shared" si="17"/>
        <v>1784611.4000000001</v>
      </c>
    </row>
    <row r="166" spans="1:13" x14ac:dyDescent="0.25">
      <c r="A166" s="195">
        <v>165</v>
      </c>
      <c r="B166" s="201">
        <v>2803</v>
      </c>
      <c r="C166" s="201">
        <v>28</v>
      </c>
      <c r="D166" s="98" t="s">
        <v>14</v>
      </c>
      <c r="E166" s="198">
        <v>462.85</v>
      </c>
      <c r="F166" s="200">
        <v>159</v>
      </c>
      <c r="G166" s="198">
        <f t="shared" si="12"/>
        <v>621.85</v>
      </c>
      <c r="H166" s="197">
        <f t="shared" si="13"/>
        <v>684.03500000000008</v>
      </c>
      <c r="I166" s="145">
        <f>I165</f>
        <v>13300</v>
      </c>
      <c r="J166" s="146">
        <f t="shared" si="14"/>
        <v>8270605</v>
      </c>
      <c r="K166" s="147">
        <f t="shared" si="15"/>
        <v>8684135</v>
      </c>
      <c r="L166" s="156">
        <f t="shared" si="16"/>
        <v>18000</v>
      </c>
      <c r="M166" s="148">
        <f t="shared" si="17"/>
        <v>1778491.0000000002</v>
      </c>
    </row>
    <row r="167" spans="1:13" x14ac:dyDescent="0.25">
      <c r="A167" s="195">
        <v>166</v>
      </c>
      <c r="B167" s="201">
        <v>2804</v>
      </c>
      <c r="C167" s="201">
        <v>28</v>
      </c>
      <c r="D167" s="198" t="s">
        <v>12</v>
      </c>
      <c r="E167" s="198">
        <v>537.12</v>
      </c>
      <c r="F167" s="200">
        <v>177</v>
      </c>
      <c r="G167" s="198">
        <f t="shared" si="12"/>
        <v>714.12</v>
      </c>
      <c r="H167" s="197">
        <f t="shared" si="13"/>
        <v>785.53200000000004</v>
      </c>
      <c r="I167" s="145">
        <f>I166</f>
        <v>13300</v>
      </c>
      <c r="J167" s="146">
        <f t="shared" si="14"/>
        <v>9497796</v>
      </c>
      <c r="K167" s="147">
        <f t="shared" si="15"/>
        <v>9972686</v>
      </c>
      <c r="L167" s="156">
        <f t="shared" si="16"/>
        <v>21000</v>
      </c>
      <c r="M167" s="148">
        <f t="shared" si="17"/>
        <v>2042383.2000000002</v>
      </c>
    </row>
    <row r="168" spans="1:13" x14ac:dyDescent="0.25">
      <c r="A168" s="195">
        <v>167</v>
      </c>
      <c r="B168" s="201">
        <v>2805</v>
      </c>
      <c r="C168" s="201">
        <v>28</v>
      </c>
      <c r="D168" s="198" t="s">
        <v>14</v>
      </c>
      <c r="E168" s="198">
        <v>486.96</v>
      </c>
      <c r="F168" s="200">
        <v>161</v>
      </c>
      <c r="G168" s="198">
        <f t="shared" si="12"/>
        <v>647.96</v>
      </c>
      <c r="H168" s="197">
        <f t="shared" si="13"/>
        <v>712.75600000000009</v>
      </c>
      <c r="I168" s="145">
        <f>I167</f>
        <v>13300</v>
      </c>
      <c r="J168" s="146">
        <f t="shared" si="14"/>
        <v>8617868</v>
      </c>
      <c r="K168" s="147">
        <f t="shared" si="15"/>
        <v>9048761</v>
      </c>
      <c r="L168" s="156">
        <f t="shared" si="16"/>
        <v>19000</v>
      </c>
      <c r="M168" s="148">
        <f t="shared" si="17"/>
        <v>1853165.6000000003</v>
      </c>
    </row>
    <row r="169" spans="1:13" x14ac:dyDescent="0.25">
      <c r="A169" s="195">
        <v>168</v>
      </c>
      <c r="B169" s="201">
        <v>2806</v>
      </c>
      <c r="C169" s="201">
        <v>28</v>
      </c>
      <c r="D169" s="198" t="s">
        <v>14</v>
      </c>
      <c r="E169" s="198">
        <v>490.08</v>
      </c>
      <c r="F169" s="200">
        <v>157</v>
      </c>
      <c r="G169" s="198">
        <f t="shared" si="12"/>
        <v>647.07999999999993</v>
      </c>
      <c r="H169" s="197">
        <f t="shared" si="13"/>
        <v>711.78800000000001</v>
      </c>
      <c r="I169" s="145">
        <f>I168</f>
        <v>13300</v>
      </c>
      <c r="J169" s="146">
        <f t="shared" si="14"/>
        <v>8606163.9999999981</v>
      </c>
      <c r="K169" s="147">
        <f t="shared" si="15"/>
        <v>9036472</v>
      </c>
      <c r="L169" s="156">
        <f t="shared" si="16"/>
        <v>19000</v>
      </c>
      <c r="M169" s="148">
        <f t="shared" si="17"/>
        <v>1850648.8</v>
      </c>
    </row>
    <row r="170" spans="1:13" x14ac:dyDescent="0.25">
      <c r="A170" s="195">
        <v>169</v>
      </c>
      <c r="B170" s="201">
        <v>2901</v>
      </c>
      <c r="C170" s="201">
        <v>29</v>
      </c>
      <c r="D170" s="198" t="s">
        <v>14</v>
      </c>
      <c r="E170" s="198">
        <v>463.07</v>
      </c>
      <c r="F170" s="199">
        <v>152</v>
      </c>
      <c r="G170" s="198">
        <f t="shared" si="12"/>
        <v>615.06999999999994</v>
      </c>
      <c r="H170" s="197">
        <f t="shared" si="13"/>
        <v>676.577</v>
      </c>
      <c r="I170" s="145">
        <f>I169</f>
        <v>13300</v>
      </c>
      <c r="J170" s="146">
        <f t="shared" si="14"/>
        <v>8180430.9999999991</v>
      </c>
      <c r="K170" s="147">
        <f t="shared" si="15"/>
        <v>8589453</v>
      </c>
      <c r="L170" s="156">
        <f t="shared" si="16"/>
        <v>18000</v>
      </c>
      <c r="M170" s="148">
        <f t="shared" si="17"/>
        <v>1759100.2</v>
      </c>
    </row>
    <row r="171" spans="1:13" x14ac:dyDescent="0.25">
      <c r="A171" s="195">
        <v>170</v>
      </c>
      <c r="B171" s="201">
        <v>2902</v>
      </c>
      <c r="C171" s="201">
        <v>29</v>
      </c>
      <c r="D171" s="98" t="s">
        <v>14</v>
      </c>
      <c r="E171" s="198">
        <v>468.99</v>
      </c>
      <c r="F171" s="200">
        <v>155</v>
      </c>
      <c r="G171" s="198">
        <f t="shared" si="12"/>
        <v>623.99</v>
      </c>
      <c r="H171" s="197">
        <f t="shared" si="13"/>
        <v>686.38900000000001</v>
      </c>
      <c r="I171" s="145">
        <f>I170</f>
        <v>13300</v>
      </c>
      <c r="J171" s="146">
        <f t="shared" si="14"/>
        <v>8299067</v>
      </c>
      <c r="K171" s="147">
        <f t="shared" si="15"/>
        <v>8714020</v>
      </c>
      <c r="L171" s="156">
        <f t="shared" si="16"/>
        <v>18000</v>
      </c>
      <c r="M171" s="148">
        <f t="shared" si="17"/>
        <v>1784611.4000000001</v>
      </c>
    </row>
    <row r="172" spans="1:13" x14ac:dyDescent="0.25">
      <c r="A172" s="195">
        <v>171</v>
      </c>
      <c r="B172" s="201">
        <v>2903</v>
      </c>
      <c r="C172" s="201">
        <v>29</v>
      </c>
      <c r="D172" s="98" t="s">
        <v>14</v>
      </c>
      <c r="E172" s="198">
        <v>462.85</v>
      </c>
      <c r="F172" s="200">
        <v>159</v>
      </c>
      <c r="G172" s="198">
        <f t="shared" si="12"/>
        <v>621.85</v>
      </c>
      <c r="H172" s="197">
        <f t="shared" si="13"/>
        <v>684.03500000000008</v>
      </c>
      <c r="I172" s="145">
        <f>I171</f>
        <v>13300</v>
      </c>
      <c r="J172" s="146">
        <f t="shared" si="14"/>
        <v>8270605</v>
      </c>
      <c r="K172" s="147">
        <f t="shared" si="15"/>
        <v>8684135</v>
      </c>
      <c r="L172" s="156">
        <f t="shared" si="16"/>
        <v>18000</v>
      </c>
      <c r="M172" s="148">
        <f t="shared" si="17"/>
        <v>1778491.0000000002</v>
      </c>
    </row>
    <row r="173" spans="1:13" x14ac:dyDescent="0.25">
      <c r="A173" s="195">
        <v>172</v>
      </c>
      <c r="B173" s="201">
        <v>2904</v>
      </c>
      <c r="C173" s="201">
        <v>29</v>
      </c>
      <c r="D173" s="198" t="s">
        <v>12</v>
      </c>
      <c r="E173" s="198">
        <v>537.12</v>
      </c>
      <c r="F173" s="200">
        <v>177</v>
      </c>
      <c r="G173" s="198">
        <f t="shared" si="12"/>
        <v>714.12</v>
      </c>
      <c r="H173" s="197">
        <f t="shared" si="13"/>
        <v>785.53200000000004</v>
      </c>
      <c r="I173" s="145">
        <f>I172</f>
        <v>13300</v>
      </c>
      <c r="J173" s="146">
        <f t="shared" si="14"/>
        <v>9497796</v>
      </c>
      <c r="K173" s="147">
        <f t="shared" si="15"/>
        <v>9972686</v>
      </c>
      <c r="L173" s="156">
        <f t="shared" si="16"/>
        <v>21000</v>
      </c>
      <c r="M173" s="148">
        <f t="shared" si="17"/>
        <v>2042383.2000000002</v>
      </c>
    </row>
    <row r="174" spans="1:13" x14ac:dyDescent="0.25">
      <c r="A174" s="195">
        <v>173</v>
      </c>
      <c r="B174" s="201">
        <v>2905</v>
      </c>
      <c r="C174" s="201">
        <v>29</v>
      </c>
      <c r="D174" s="198" t="s">
        <v>14</v>
      </c>
      <c r="E174" s="198">
        <v>486.96</v>
      </c>
      <c r="F174" s="200">
        <v>161</v>
      </c>
      <c r="G174" s="198">
        <f t="shared" si="12"/>
        <v>647.96</v>
      </c>
      <c r="H174" s="197">
        <f t="shared" si="13"/>
        <v>712.75600000000009</v>
      </c>
      <c r="I174" s="145">
        <f>I173</f>
        <v>13300</v>
      </c>
      <c r="J174" s="146">
        <f t="shared" si="14"/>
        <v>8617868</v>
      </c>
      <c r="K174" s="147">
        <f t="shared" si="15"/>
        <v>9048761</v>
      </c>
      <c r="L174" s="156">
        <f t="shared" si="16"/>
        <v>19000</v>
      </c>
      <c r="M174" s="148">
        <f t="shared" si="17"/>
        <v>1853165.6000000003</v>
      </c>
    </row>
    <row r="175" spans="1:13" x14ac:dyDescent="0.25">
      <c r="A175" s="195">
        <v>174</v>
      </c>
      <c r="B175" s="201">
        <v>2906</v>
      </c>
      <c r="C175" s="201">
        <v>29</v>
      </c>
      <c r="D175" s="198" t="s">
        <v>14</v>
      </c>
      <c r="E175" s="198">
        <v>490.08</v>
      </c>
      <c r="F175" s="200">
        <v>157</v>
      </c>
      <c r="G175" s="198">
        <f t="shared" si="12"/>
        <v>647.07999999999993</v>
      </c>
      <c r="H175" s="197">
        <f t="shared" si="13"/>
        <v>711.78800000000001</v>
      </c>
      <c r="I175" s="145">
        <f>I174</f>
        <v>13300</v>
      </c>
      <c r="J175" s="146">
        <f t="shared" si="14"/>
        <v>8606163.9999999981</v>
      </c>
      <c r="K175" s="147">
        <f t="shared" si="15"/>
        <v>9036472</v>
      </c>
      <c r="L175" s="156">
        <f t="shared" si="16"/>
        <v>19000</v>
      </c>
      <c r="M175" s="148">
        <f t="shared" si="17"/>
        <v>1850648.8</v>
      </c>
    </row>
    <row r="176" spans="1:13" s="76" customFormat="1" ht="16.5" x14ac:dyDescent="0.25">
      <c r="A176" s="203" t="s">
        <v>3</v>
      </c>
      <c r="B176" s="204"/>
      <c r="C176" s="204"/>
      <c r="D176" s="205"/>
      <c r="E176" s="206">
        <f t="shared" ref="E176:H176" si="18">SUM(E2:E175)</f>
        <v>84004.080000000133</v>
      </c>
      <c r="F176" s="206">
        <f t="shared" si="18"/>
        <v>27707</v>
      </c>
      <c r="G176" s="206">
        <f t="shared" si="18"/>
        <v>111711.08000000026</v>
      </c>
      <c r="H176" s="206">
        <f t="shared" si="18"/>
        <v>122882.1880000001</v>
      </c>
      <c r="I176" s="93"/>
      <c r="J176" s="113">
        <f>SUM(J2:J175)</f>
        <v>1427965289</v>
      </c>
      <c r="K176" s="157">
        <f>SUM(K2:K175)</f>
        <v>1499363553</v>
      </c>
      <c r="L176" s="157"/>
      <c r="M176" s="113">
        <f>SUM(M2:M175)</f>
        <v>319493688.79999995</v>
      </c>
    </row>
  </sheetData>
  <mergeCells count="1">
    <mergeCell ref="A176:D17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B0735-CCBB-4A86-9CAF-EE343CABF7B4}">
  <dimension ref="A1:M18"/>
  <sheetViews>
    <sheetView topLeftCell="D4" zoomScale="145" zoomScaleNormal="145" workbookViewId="0">
      <selection activeCell="J11" sqref="J11"/>
    </sheetView>
  </sheetViews>
  <sheetFormatPr defaultRowHeight="15" x14ac:dyDescent="0.25"/>
  <cols>
    <col min="3" max="3" width="18.5703125" style="1" customWidth="1"/>
    <col min="4" max="4" width="10.42578125" style="1" customWidth="1"/>
    <col min="5" max="5" width="15" style="1" bestFit="1" customWidth="1"/>
    <col min="6" max="6" width="11.5703125" style="1" bestFit="1" customWidth="1"/>
    <col min="7" max="7" width="19.28515625" style="190" customWidth="1"/>
    <col min="8" max="8" width="21" style="190" customWidth="1"/>
    <col min="9" max="9" width="16.85546875" style="190" bestFit="1" customWidth="1"/>
    <col min="10" max="10" width="19.28515625" style="190" customWidth="1"/>
    <col min="12" max="12" width="18.28515625" customWidth="1"/>
  </cols>
  <sheetData>
    <row r="1" spans="1:13" s="20" customFormat="1" ht="21" customHeight="1" x14ac:dyDescent="0.25">
      <c r="A1" s="193" t="s">
        <v>4</v>
      </c>
      <c r="B1" s="193" t="s">
        <v>48</v>
      </c>
      <c r="C1" s="193" t="s">
        <v>10</v>
      </c>
      <c r="D1" s="193" t="s">
        <v>5</v>
      </c>
      <c r="E1" s="193" t="s">
        <v>6</v>
      </c>
      <c r="F1" s="193" t="s">
        <v>7</v>
      </c>
      <c r="G1" s="193" t="s">
        <v>8</v>
      </c>
      <c r="H1" s="193" t="s">
        <v>9</v>
      </c>
      <c r="I1" s="193"/>
      <c r="J1" s="193"/>
      <c r="K1" s="178"/>
      <c r="L1" s="178"/>
      <c r="M1" s="8"/>
    </row>
    <row r="2" spans="1:13" s="20" customFormat="1" ht="57.75" customHeight="1" x14ac:dyDescent="0.25">
      <c r="A2" s="19">
        <v>1</v>
      </c>
      <c r="B2" s="19" t="s">
        <v>49</v>
      </c>
      <c r="C2" s="38" t="s">
        <v>55</v>
      </c>
      <c r="D2" s="19">
        <f>53+145+29</f>
        <v>227</v>
      </c>
      <c r="E2" s="29">
        <f>'Wing A'!G229</f>
        <v>135303.42999999991</v>
      </c>
      <c r="F2" s="194">
        <f>'Wing A'!H229</f>
        <v>148833.77299999984</v>
      </c>
      <c r="G2" s="180">
        <f>'Wing A'!J229</f>
        <v>1729510904</v>
      </c>
      <c r="H2" s="180">
        <f>'Wing A'!K229</f>
        <v>1815986440</v>
      </c>
      <c r="I2" s="178">
        <v>2600</v>
      </c>
      <c r="J2" s="191">
        <f>F2*I2</f>
        <v>386967809.79999959</v>
      </c>
      <c r="K2" s="178">
        <v>14</v>
      </c>
      <c r="L2" s="209">
        <f>J2*K2%</f>
        <v>54175493.371999949</v>
      </c>
      <c r="M2" s="8"/>
    </row>
    <row r="3" spans="1:13" s="20" customFormat="1" ht="43.5" customHeight="1" x14ac:dyDescent="0.25">
      <c r="A3" s="19">
        <v>2</v>
      </c>
      <c r="B3" s="19" t="s">
        <v>50</v>
      </c>
      <c r="C3" s="38" t="s">
        <v>56</v>
      </c>
      <c r="D3" s="19">
        <v>145</v>
      </c>
      <c r="E3" s="29">
        <f>'Wing B'!G147</f>
        <v>90621.64000000013</v>
      </c>
      <c r="F3" s="194">
        <f>'Wing B'!H147</f>
        <v>99683.803999999785</v>
      </c>
      <c r="G3" s="180">
        <f>'Wing B'!J147</f>
        <v>1158378887</v>
      </c>
      <c r="H3" s="180">
        <f>'Wing B'!K147</f>
        <v>1216297808</v>
      </c>
      <c r="I3" s="178">
        <v>2600</v>
      </c>
      <c r="J3" s="191">
        <f t="shared" ref="J3:J7" si="0">F3*I3</f>
        <v>259177890.39999944</v>
      </c>
      <c r="K3" s="178">
        <v>14</v>
      </c>
      <c r="L3" s="209">
        <f>J3*K3%</f>
        <v>36284904.655999929</v>
      </c>
      <c r="M3" s="8"/>
    </row>
    <row r="4" spans="1:13" s="20" customFormat="1" ht="60.75" customHeight="1" x14ac:dyDescent="0.25">
      <c r="A4" s="19">
        <v>3</v>
      </c>
      <c r="B4" s="19" t="s">
        <v>51</v>
      </c>
      <c r="C4" s="38" t="s">
        <v>55</v>
      </c>
      <c r="D4" s="19">
        <v>227</v>
      </c>
      <c r="E4" s="29">
        <f>'Wing C'!G229</f>
        <v>135343.64000000001</v>
      </c>
      <c r="F4" s="194">
        <f>'Wing C'!H229</f>
        <v>148878.00399999972</v>
      </c>
      <c r="G4" s="114">
        <f>'Wing C'!J229</f>
        <v>1730025087</v>
      </c>
      <c r="H4" s="114">
        <f>'Wing C'!K229</f>
        <v>1816526331</v>
      </c>
      <c r="I4" s="178">
        <v>2600</v>
      </c>
      <c r="J4" s="191">
        <f t="shared" si="0"/>
        <v>387082810.39999926</v>
      </c>
      <c r="K4" s="178">
        <v>14</v>
      </c>
      <c r="L4" s="209">
        <f>J4*K4%</f>
        <v>54191593.455999903</v>
      </c>
      <c r="M4" s="8"/>
    </row>
    <row r="5" spans="1:13" s="20" customFormat="1" ht="63" customHeight="1" x14ac:dyDescent="0.25">
      <c r="A5" s="19">
        <v>4</v>
      </c>
      <c r="B5" s="19" t="s">
        <v>52</v>
      </c>
      <c r="C5" s="38" t="s">
        <v>57</v>
      </c>
      <c r="D5" s="19">
        <v>227</v>
      </c>
      <c r="E5" s="29">
        <f>'Wing D'!G229</f>
        <v>125439.14000000003</v>
      </c>
      <c r="F5" s="194">
        <f>'Wing D'!H229</f>
        <v>102965.65400000007</v>
      </c>
      <c r="G5" s="180">
        <f>'Wing D'!J229</f>
        <v>1603418737</v>
      </c>
      <c r="H5" s="180">
        <f>'Wing D'!K229</f>
        <v>1683589664</v>
      </c>
      <c r="I5" s="178">
        <v>2600</v>
      </c>
      <c r="J5" s="191">
        <f t="shared" si="0"/>
        <v>267710700.40000018</v>
      </c>
      <c r="K5" s="178">
        <v>16</v>
      </c>
      <c r="L5" s="209">
        <f>J5*K5%</f>
        <v>42833712.064000033</v>
      </c>
      <c r="M5" s="8"/>
    </row>
    <row r="6" spans="1:13" s="20" customFormat="1" ht="50.25" customHeight="1" x14ac:dyDescent="0.25">
      <c r="A6" s="19">
        <v>5</v>
      </c>
      <c r="B6" s="19" t="s">
        <v>53</v>
      </c>
      <c r="C6" s="38" t="s">
        <v>56</v>
      </c>
      <c r="D6" s="19">
        <v>145</v>
      </c>
      <c r="E6" s="29">
        <f>'Wing E'!G147</f>
        <v>90621.64000000013</v>
      </c>
      <c r="F6" s="194">
        <f>'Wing E'!H147</f>
        <v>99683.803999999785</v>
      </c>
      <c r="G6" s="180">
        <f>'Wing E'!J147</f>
        <v>1158378887</v>
      </c>
      <c r="H6" s="180">
        <f>'Wing E'!K147</f>
        <v>1216297808</v>
      </c>
      <c r="I6" s="178">
        <v>2600</v>
      </c>
      <c r="J6" s="191">
        <f t="shared" si="0"/>
        <v>259177890.39999944</v>
      </c>
      <c r="K6" s="178">
        <v>12</v>
      </c>
      <c r="L6" s="209">
        <f>J6*K6%</f>
        <v>31101346.84799993</v>
      </c>
      <c r="M6" s="8"/>
    </row>
    <row r="7" spans="1:13" s="20" customFormat="1" ht="60.75" customHeight="1" x14ac:dyDescent="0.25">
      <c r="A7" s="19">
        <v>6</v>
      </c>
      <c r="B7" s="19" t="s">
        <v>54</v>
      </c>
      <c r="C7" s="38" t="s">
        <v>58</v>
      </c>
      <c r="D7" s="19">
        <f>145+29</f>
        <v>174</v>
      </c>
      <c r="E7" s="29">
        <f>'Wing F'!G176</f>
        <v>111711.08000000026</v>
      </c>
      <c r="F7" s="194">
        <f>'Wing F'!H176</f>
        <v>122882.1880000001</v>
      </c>
      <c r="G7" s="180">
        <f>'Wing F'!J176</f>
        <v>1427965289</v>
      </c>
      <c r="H7" s="180">
        <f>'Wing F'!K176</f>
        <v>1499363553</v>
      </c>
      <c r="I7" s="178">
        <v>2600</v>
      </c>
      <c r="J7" s="191">
        <f t="shared" si="0"/>
        <v>319493688.80000025</v>
      </c>
      <c r="K7" s="178">
        <v>12</v>
      </c>
      <c r="L7" s="209">
        <f>J7*K7%</f>
        <v>38339242.656000026</v>
      </c>
      <c r="M7" s="8"/>
    </row>
    <row r="8" spans="1:13" s="20" customFormat="1" ht="24.75" customHeight="1" x14ac:dyDescent="0.25">
      <c r="A8" s="118" t="s">
        <v>13</v>
      </c>
      <c r="B8" s="118"/>
      <c r="C8" s="118"/>
      <c r="D8" s="30">
        <f>SUM(D2:D7)</f>
        <v>1145</v>
      </c>
      <c r="E8" s="31">
        <f t="shared" ref="E8:F8" si="1">SUM(E2:E7)</f>
        <v>689040.57000000053</v>
      </c>
      <c r="F8" s="31">
        <f t="shared" si="1"/>
        <v>722927.22699999926</v>
      </c>
      <c r="G8" s="181">
        <f t="shared" ref="G8:H8" si="2">SUM(G2:G7)</f>
        <v>8807677791</v>
      </c>
      <c r="H8" s="181">
        <f t="shared" si="2"/>
        <v>9248061604</v>
      </c>
      <c r="I8" s="178"/>
      <c r="J8" s="192">
        <f>SUM(J2:J7)</f>
        <v>1879610790.1999981</v>
      </c>
      <c r="K8" s="178"/>
      <c r="L8" s="210">
        <f>SUM(L2:L7)</f>
        <v>256926293.05199978</v>
      </c>
      <c r="M8" s="8"/>
    </row>
    <row r="9" spans="1:13" s="20" customFormat="1" x14ac:dyDescent="0.25">
      <c r="G9" s="179"/>
      <c r="H9" s="179"/>
      <c r="I9" s="179"/>
      <c r="J9" s="182"/>
      <c r="K9" s="8"/>
      <c r="L9" s="8"/>
      <c r="M9" s="8"/>
    </row>
    <row r="10" spans="1:13" s="20" customFormat="1" x14ac:dyDescent="0.25">
      <c r="G10" s="179"/>
      <c r="H10" s="179"/>
      <c r="I10" s="179"/>
      <c r="J10" s="179"/>
      <c r="K10" s="8"/>
      <c r="L10" s="8"/>
      <c r="M10" s="8"/>
    </row>
    <row r="11" spans="1:13" s="20" customFormat="1" ht="51" customHeight="1" x14ac:dyDescent="0.25">
      <c r="C11" s="32"/>
      <c r="E11" s="33"/>
      <c r="F11" s="33"/>
      <c r="G11" s="183"/>
      <c r="H11" s="183"/>
      <c r="I11" s="179"/>
      <c r="J11" s="184">
        <f>F11*I11</f>
        <v>0</v>
      </c>
      <c r="K11" s="8"/>
      <c r="L11" s="8"/>
      <c r="M11" s="8"/>
    </row>
    <row r="12" spans="1:13" s="8" customFormat="1" ht="56.25" customHeight="1" x14ac:dyDescent="0.25">
      <c r="A12" s="47"/>
      <c r="B12" s="47"/>
      <c r="C12" s="48"/>
      <c r="D12" s="47"/>
      <c r="E12" s="49"/>
      <c r="F12" s="49"/>
      <c r="G12" s="185"/>
      <c r="H12" s="185"/>
      <c r="I12" s="179"/>
      <c r="J12" s="184">
        <f>F12*I12</f>
        <v>0</v>
      </c>
    </row>
    <row r="13" spans="1:13" s="20" customFormat="1" ht="15.75" x14ac:dyDescent="0.25">
      <c r="A13" s="119"/>
      <c r="B13" s="119"/>
      <c r="C13" s="119"/>
      <c r="D13" s="36"/>
      <c r="E13" s="37"/>
      <c r="F13" s="37"/>
      <c r="G13" s="186"/>
      <c r="H13" s="186"/>
      <c r="I13" s="179"/>
      <c r="J13" s="187">
        <f>SUM(J11:J12)</f>
        <v>0</v>
      </c>
      <c r="K13" s="8"/>
      <c r="L13" s="8"/>
      <c r="M13" s="8"/>
    </row>
    <row r="14" spans="1:13" s="20" customFormat="1" x14ac:dyDescent="0.25">
      <c r="A14" s="8"/>
      <c r="B14" s="8"/>
      <c r="C14" s="8"/>
      <c r="D14" s="8"/>
      <c r="E14" s="8"/>
      <c r="F14" s="8"/>
      <c r="G14" s="179"/>
      <c r="H14" s="179"/>
      <c r="I14" s="179"/>
      <c r="J14" s="179"/>
      <c r="K14" s="8"/>
      <c r="L14" s="8"/>
      <c r="M14" s="8"/>
    </row>
    <row r="15" spans="1:13" s="20" customFormat="1" x14ac:dyDescent="0.25">
      <c r="G15" s="179"/>
      <c r="H15" s="179"/>
      <c r="I15" s="179"/>
      <c r="J15" s="179"/>
    </row>
    <row r="16" spans="1:13" s="20" customFormat="1" ht="16.5" x14ac:dyDescent="0.25">
      <c r="C16" s="32"/>
      <c r="E16" s="33"/>
      <c r="F16" s="33"/>
      <c r="G16" s="183"/>
      <c r="H16" s="183"/>
      <c r="I16" s="179"/>
      <c r="J16" s="188"/>
    </row>
    <row r="17" spans="1:10" s="8" customFormat="1" ht="16.5" x14ac:dyDescent="0.25">
      <c r="C17" s="34"/>
      <c r="E17" s="35"/>
      <c r="F17" s="35"/>
      <c r="G17" s="185"/>
      <c r="H17" s="185"/>
      <c r="I17" s="179"/>
      <c r="J17" s="188"/>
    </row>
    <row r="18" spans="1:10" s="20" customFormat="1" ht="15.75" x14ac:dyDescent="0.25">
      <c r="A18" s="119"/>
      <c r="B18" s="119"/>
      <c r="C18" s="119"/>
      <c r="D18" s="36"/>
      <c r="E18" s="37"/>
      <c r="F18" s="37"/>
      <c r="G18" s="186"/>
      <c r="H18" s="186"/>
      <c r="I18" s="179"/>
      <c r="J18" s="189"/>
    </row>
  </sheetData>
  <mergeCells count="3">
    <mergeCell ref="A8:C8"/>
    <mergeCell ref="A13:C13"/>
    <mergeCell ref="A18:C1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98FBA-0B15-44AF-A107-08E97B586124}">
  <dimension ref="B3:AF201"/>
  <sheetViews>
    <sheetView topLeftCell="A13" zoomScaleNormal="100" workbookViewId="0">
      <selection activeCell="O202" sqref="O202"/>
    </sheetView>
  </sheetViews>
  <sheetFormatPr defaultRowHeight="16.5" x14ac:dyDescent="0.25"/>
  <cols>
    <col min="1" max="5" width="9.140625" style="51"/>
    <col min="6" max="6" width="5.85546875" style="51" bestFit="1" customWidth="1"/>
    <col min="7" max="8" width="9.140625" style="51"/>
    <col min="9" max="9" width="9.5703125" style="51" bestFit="1" customWidth="1"/>
    <col min="10" max="26" width="9.140625" style="51"/>
    <col min="27" max="27" width="9.5703125" style="51" bestFit="1" customWidth="1"/>
    <col min="28" max="16384" width="9.140625" style="51"/>
  </cols>
  <sheetData>
    <row r="3" spans="2:32" ht="18" x14ac:dyDescent="0.25">
      <c r="B3" s="50"/>
    </row>
    <row r="5" spans="2:32" x14ac:dyDescent="0.25">
      <c r="N5" s="52"/>
      <c r="O5" s="52"/>
      <c r="P5" s="52"/>
      <c r="Q5" s="52"/>
      <c r="R5" s="52"/>
    </row>
    <row r="6" spans="2:32" x14ac:dyDescent="0.25">
      <c r="N6" s="53"/>
      <c r="O6" s="53"/>
      <c r="P6" s="53"/>
      <c r="Q6" s="54"/>
      <c r="R6" s="53"/>
    </row>
    <row r="7" spans="2:32" x14ac:dyDescent="0.25">
      <c r="N7" s="53"/>
      <c r="O7" s="53"/>
      <c r="P7" s="53"/>
      <c r="Q7" s="54"/>
      <c r="R7" s="53"/>
    </row>
    <row r="8" spans="2:32" x14ac:dyDescent="0.25">
      <c r="N8" s="53"/>
      <c r="O8" s="53"/>
      <c r="P8" s="53"/>
      <c r="Q8" s="54"/>
      <c r="R8" s="53"/>
      <c r="X8" s="52"/>
      <c r="Y8" s="52"/>
      <c r="Z8" s="52"/>
      <c r="AA8" s="52"/>
      <c r="AB8" s="52"/>
    </row>
    <row r="9" spans="2:32" x14ac:dyDescent="0.25">
      <c r="N9" s="53"/>
      <c r="O9" s="53"/>
      <c r="P9" s="53"/>
      <c r="Q9" s="54"/>
      <c r="R9" s="53"/>
      <c r="X9" s="53"/>
      <c r="Y9" s="53"/>
      <c r="Z9" s="53"/>
      <c r="AA9" s="53"/>
      <c r="AB9" s="53"/>
    </row>
    <row r="10" spans="2:32" x14ac:dyDescent="0.25">
      <c r="N10" s="53"/>
      <c r="O10" s="53"/>
      <c r="P10" s="53"/>
      <c r="Q10" s="54"/>
      <c r="R10" s="53"/>
      <c r="X10" s="53"/>
      <c r="Y10" s="53"/>
      <c r="Z10" s="53"/>
      <c r="AA10" s="53"/>
      <c r="AB10" s="53"/>
    </row>
    <row r="11" spans="2:32" x14ac:dyDescent="0.25">
      <c r="N11" s="53"/>
      <c r="O11" s="53"/>
      <c r="P11" s="53"/>
      <c r="Q11" s="54"/>
      <c r="R11" s="53"/>
      <c r="X11" s="53"/>
      <c r="Y11" s="53"/>
      <c r="Z11" s="53"/>
      <c r="AA11" s="53"/>
      <c r="AB11" s="53"/>
      <c r="AC11" s="53"/>
      <c r="AD11" s="53"/>
      <c r="AE11" s="53"/>
      <c r="AF11" s="53"/>
    </row>
    <row r="12" spans="2:32" x14ac:dyDescent="0.25">
      <c r="N12" s="53"/>
      <c r="O12" s="53"/>
      <c r="P12" s="53"/>
      <c r="Q12" s="54"/>
      <c r="R12" s="53"/>
      <c r="X12" s="53"/>
      <c r="Y12" s="53"/>
      <c r="Z12" s="53"/>
      <c r="AA12" s="54"/>
      <c r="AB12" s="53"/>
      <c r="AC12" s="53"/>
      <c r="AD12" s="53"/>
      <c r="AE12" s="53"/>
      <c r="AF12" s="53"/>
    </row>
    <row r="13" spans="2:32" x14ac:dyDescent="0.25">
      <c r="N13" s="53"/>
      <c r="O13" s="53"/>
      <c r="P13" s="53"/>
      <c r="Q13" s="54"/>
      <c r="R13" s="53"/>
      <c r="X13" s="53"/>
      <c r="Y13" s="53"/>
      <c r="Z13" s="53"/>
      <c r="AA13" s="54"/>
      <c r="AB13" s="53"/>
      <c r="AC13" s="53"/>
      <c r="AD13" s="53"/>
      <c r="AE13" s="53"/>
      <c r="AF13" s="53"/>
    </row>
    <row r="14" spans="2:32" x14ac:dyDescent="0.25">
      <c r="N14" s="53"/>
      <c r="O14" s="53"/>
      <c r="P14" s="53"/>
      <c r="Q14" s="54"/>
      <c r="R14" s="53"/>
      <c r="X14" s="53"/>
      <c r="Y14" s="53"/>
      <c r="Z14" s="53"/>
      <c r="AA14" s="54"/>
      <c r="AB14" s="53"/>
      <c r="AC14" s="53"/>
      <c r="AD14" s="53"/>
      <c r="AE14" s="54"/>
      <c r="AF14" s="53"/>
    </row>
    <row r="15" spans="2:32" x14ac:dyDescent="0.25">
      <c r="N15" s="53"/>
      <c r="O15" s="53"/>
      <c r="P15" s="53"/>
      <c r="Q15" s="54"/>
      <c r="R15" s="53"/>
      <c r="X15" s="53"/>
      <c r="Y15" s="53"/>
      <c r="Z15" s="53"/>
      <c r="AA15" s="54"/>
      <c r="AB15" s="53"/>
      <c r="AC15" s="53"/>
      <c r="AD15" s="53"/>
      <c r="AE15" s="54"/>
      <c r="AF15" s="53"/>
    </row>
    <row r="16" spans="2:32" x14ac:dyDescent="0.25">
      <c r="N16" s="53"/>
      <c r="O16" s="53"/>
      <c r="P16" s="53"/>
      <c r="Q16" s="54"/>
      <c r="R16" s="53"/>
      <c r="X16" s="53"/>
      <c r="Y16" s="53"/>
      <c r="Z16" s="53"/>
      <c r="AA16" s="53"/>
      <c r="AB16" s="55"/>
      <c r="AC16" s="53"/>
      <c r="AD16" s="53"/>
      <c r="AE16" s="54"/>
      <c r="AF16" s="53"/>
    </row>
    <row r="17" spans="2:32" x14ac:dyDescent="0.25">
      <c r="N17" s="53"/>
      <c r="O17" s="53"/>
      <c r="P17" s="53"/>
      <c r="Q17" s="54"/>
      <c r="R17" s="53"/>
      <c r="X17" s="53"/>
      <c r="Y17" s="53"/>
      <c r="Z17" s="53"/>
      <c r="AA17" s="53"/>
      <c r="AB17" s="53"/>
      <c r="AC17" s="53"/>
      <c r="AD17" s="53"/>
      <c r="AE17" s="54"/>
      <c r="AF17" s="53"/>
    </row>
    <row r="18" spans="2:32" x14ac:dyDescent="0.25">
      <c r="R18" s="56"/>
      <c r="AB18" s="53"/>
      <c r="AC18" s="53"/>
      <c r="AD18" s="53"/>
      <c r="AE18" s="54"/>
      <c r="AF18" s="53"/>
    </row>
    <row r="19" spans="2:32" x14ac:dyDescent="0.25">
      <c r="AB19" s="53"/>
      <c r="AC19" s="53"/>
      <c r="AD19" s="53"/>
      <c r="AE19" s="54"/>
      <c r="AF19" s="53"/>
    </row>
    <row r="20" spans="2:32" x14ac:dyDescent="0.25">
      <c r="E20" s="52"/>
      <c r="F20" s="52"/>
      <c r="G20" s="52"/>
      <c r="H20" s="52"/>
      <c r="I20" s="52"/>
      <c r="AB20" s="53"/>
      <c r="AC20" s="53"/>
      <c r="AD20" s="53"/>
      <c r="AE20" s="54"/>
      <c r="AF20" s="53"/>
    </row>
    <row r="21" spans="2:32" x14ac:dyDescent="0.25">
      <c r="E21" s="53"/>
      <c r="F21" s="53"/>
      <c r="G21" s="53"/>
      <c r="I21" s="53"/>
      <c r="AB21" s="53"/>
      <c r="AC21" s="53"/>
      <c r="AD21" s="53"/>
      <c r="AE21" s="54"/>
      <c r="AF21" s="53"/>
    </row>
    <row r="22" spans="2:32" x14ac:dyDescent="0.25">
      <c r="E22" s="53"/>
      <c r="F22" s="53"/>
      <c r="G22" s="53"/>
      <c r="I22" s="53"/>
      <c r="AF22" s="56"/>
    </row>
    <row r="23" spans="2:32" x14ac:dyDescent="0.25">
      <c r="E23" s="53"/>
      <c r="F23" s="53"/>
      <c r="G23" s="53"/>
      <c r="I23" s="53"/>
    </row>
    <row r="24" spans="2:32" x14ac:dyDescent="0.25">
      <c r="I24" s="56"/>
    </row>
    <row r="26" spans="2:32" ht="18" x14ac:dyDescent="0.25">
      <c r="B26" s="50"/>
    </row>
    <row r="28" spans="2:32" x14ac:dyDescent="0.25">
      <c r="D28" s="53"/>
      <c r="E28" s="53"/>
      <c r="F28" s="53"/>
      <c r="G28" s="57"/>
      <c r="H28" s="53"/>
      <c r="AB28" s="53"/>
      <c r="AC28" s="53"/>
      <c r="AD28" s="53"/>
      <c r="AE28" s="53"/>
      <c r="AF28" s="53"/>
    </row>
    <row r="29" spans="2:32" x14ac:dyDescent="0.25">
      <c r="D29" s="53"/>
      <c r="E29" s="53"/>
      <c r="F29" s="53"/>
      <c r="G29" s="57"/>
      <c r="H29" s="53"/>
      <c r="AB29" s="53"/>
      <c r="AC29" s="53"/>
      <c r="AD29" s="53"/>
      <c r="AE29" s="53"/>
      <c r="AF29" s="53"/>
    </row>
    <row r="30" spans="2:32" x14ac:dyDescent="0.25">
      <c r="D30" s="53"/>
      <c r="E30" s="53"/>
      <c r="F30" s="53"/>
      <c r="G30" s="57"/>
      <c r="H30" s="53"/>
      <c r="AB30" s="53"/>
      <c r="AC30" s="53"/>
      <c r="AD30" s="53"/>
      <c r="AE30" s="53"/>
      <c r="AF30" s="53"/>
    </row>
    <row r="31" spans="2:32" x14ac:dyDescent="0.25">
      <c r="D31" s="53"/>
      <c r="E31" s="53"/>
      <c r="F31" s="53"/>
      <c r="G31" s="57"/>
      <c r="H31" s="53"/>
    </row>
    <row r="32" spans="2:32" x14ac:dyDescent="0.25">
      <c r="D32" s="53"/>
      <c r="E32" s="53"/>
      <c r="F32" s="53"/>
      <c r="G32" s="57"/>
      <c r="H32" s="53"/>
      <c r="X32" s="52"/>
      <c r="Y32" s="52"/>
      <c r="Z32" s="52"/>
      <c r="AA32" s="52"/>
      <c r="AB32" s="52"/>
    </row>
    <row r="33" spans="4:28" x14ac:dyDescent="0.25">
      <c r="D33" s="53"/>
      <c r="E33" s="53"/>
      <c r="F33" s="53"/>
      <c r="G33" s="57"/>
      <c r="H33" s="53"/>
      <c r="X33" s="58"/>
      <c r="Y33" s="58"/>
      <c r="Z33" s="58"/>
      <c r="AA33" s="33"/>
      <c r="AB33" s="58"/>
    </row>
    <row r="34" spans="4:28" x14ac:dyDescent="0.25">
      <c r="D34" s="53"/>
      <c r="E34" s="53"/>
      <c r="F34" s="59" t="s">
        <v>22</v>
      </c>
      <c r="G34" s="60" t="s">
        <v>21</v>
      </c>
      <c r="H34" s="59" t="s">
        <v>20</v>
      </c>
      <c r="I34" s="61" t="s">
        <v>23</v>
      </c>
      <c r="J34" s="61" t="s">
        <v>19</v>
      </c>
      <c r="K34" s="61" t="s">
        <v>3</v>
      </c>
      <c r="X34" s="58"/>
      <c r="Y34" s="58"/>
      <c r="Z34" s="58"/>
      <c r="AA34" s="33"/>
      <c r="AB34" s="58"/>
    </row>
    <row r="35" spans="4:28" x14ac:dyDescent="0.25">
      <c r="D35" s="53"/>
      <c r="E35" s="53"/>
      <c r="F35" s="62">
        <v>1</v>
      </c>
      <c r="G35" s="62" t="s">
        <v>17</v>
      </c>
      <c r="H35" s="62">
        <v>43.91</v>
      </c>
      <c r="I35" s="63">
        <f>H35*10.764</f>
        <v>472.64723999999995</v>
      </c>
      <c r="J35" s="62">
        <v>0</v>
      </c>
      <c r="K35" s="62">
        <v>29</v>
      </c>
      <c r="X35" s="58"/>
      <c r="Y35" s="58"/>
      <c r="Z35" s="58"/>
      <c r="AA35" s="33"/>
      <c r="AB35" s="58"/>
    </row>
    <row r="36" spans="4:28" x14ac:dyDescent="0.25">
      <c r="D36" s="53"/>
      <c r="E36" s="53"/>
      <c r="F36" s="62">
        <v>2</v>
      </c>
      <c r="G36" s="62" t="s">
        <v>17</v>
      </c>
      <c r="H36" s="62">
        <v>45.24</v>
      </c>
      <c r="I36" s="63">
        <f t="shared" ref="I36:I39" si="0">H36*10.764</f>
        <v>486.96335999999997</v>
      </c>
      <c r="J36" s="62">
        <v>0</v>
      </c>
      <c r="K36" s="62">
        <v>58</v>
      </c>
      <c r="X36" s="58"/>
      <c r="Y36" s="58"/>
      <c r="Z36" s="58"/>
      <c r="AA36" s="33"/>
      <c r="AB36" s="58"/>
    </row>
    <row r="37" spans="4:28" x14ac:dyDescent="0.25">
      <c r="D37" s="53"/>
      <c r="E37" s="53"/>
      <c r="F37" s="62">
        <v>3</v>
      </c>
      <c r="G37" s="62" t="s">
        <v>17</v>
      </c>
      <c r="H37" s="62">
        <v>43.5</v>
      </c>
      <c r="I37" s="63">
        <f t="shared" si="0"/>
        <v>468.23399999999998</v>
      </c>
      <c r="J37" s="62">
        <v>1</v>
      </c>
      <c r="K37" s="62">
        <v>58</v>
      </c>
      <c r="X37" s="58"/>
      <c r="Y37" s="58"/>
      <c r="Z37" s="58"/>
      <c r="AA37" s="33"/>
      <c r="AB37" s="58"/>
    </row>
    <row r="38" spans="4:28" x14ac:dyDescent="0.25">
      <c r="F38" s="62">
        <v>4</v>
      </c>
      <c r="G38" s="62" t="s">
        <v>16</v>
      </c>
      <c r="H38" s="62">
        <v>28.96</v>
      </c>
      <c r="I38" s="63">
        <f t="shared" si="0"/>
        <v>311.72543999999999</v>
      </c>
      <c r="J38" s="62">
        <v>2</v>
      </c>
      <c r="K38" s="62">
        <v>53</v>
      </c>
      <c r="X38" s="58"/>
      <c r="Y38" s="58"/>
      <c r="Z38" s="58"/>
      <c r="AA38" s="33"/>
      <c r="AB38" s="58"/>
    </row>
    <row r="39" spans="4:28" x14ac:dyDescent="0.25">
      <c r="F39" s="62">
        <v>5</v>
      </c>
      <c r="G39" s="62" t="s">
        <v>18</v>
      </c>
      <c r="H39" s="62">
        <v>49.9</v>
      </c>
      <c r="I39" s="63">
        <f t="shared" si="0"/>
        <v>537.1235999999999</v>
      </c>
      <c r="J39" s="62">
        <v>3</v>
      </c>
      <c r="K39" s="62">
        <v>29</v>
      </c>
      <c r="X39" s="58"/>
      <c r="Y39" s="58"/>
      <c r="Z39" s="58"/>
      <c r="AA39" s="33"/>
      <c r="AB39" s="58"/>
    </row>
    <row r="40" spans="4:28" x14ac:dyDescent="0.25">
      <c r="F40" s="123" t="s">
        <v>3</v>
      </c>
      <c r="G40" s="123"/>
      <c r="H40" s="123"/>
      <c r="I40" s="123"/>
      <c r="J40" s="123"/>
      <c r="K40" s="56">
        <f>SUM(K35:K39)</f>
        <v>227</v>
      </c>
      <c r="X40" s="53"/>
      <c r="Y40" s="53"/>
      <c r="Z40" s="53"/>
      <c r="AA40" s="53"/>
      <c r="AB40" s="55"/>
    </row>
    <row r="49" spans="2:28" ht="18" x14ac:dyDescent="0.25">
      <c r="B49" s="50"/>
    </row>
    <row r="52" spans="2:28" x14ac:dyDescent="0.25">
      <c r="F52" s="53"/>
      <c r="G52" s="53"/>
      <c r="H52" s="53"/>
      <c r="I52" s="54"/>
      <c r="J52" s="53"/>
    </row>
    <row r="53" spans="2:28" x14ac:dyDescent="0.25">
      <c r="F53" s="53"/>
      <c r="G53" s="53"/>
      <c r="H53" s="53"/>
      <c r="I53" s="54"/>
      <c r="J53" s="53"/>
      <c r="X53" s="52"/>
      <c r="Y53" s="52"/>
      <c r="Z53" s="52"/>
      <c r="AA53" s="52"/>
      <c r="AB53" s="52"/>
    </row>
    <row r="54" spans="2:28" x14ac:dyDescent="0.25">
      <c r="F54" s="53"/>
      <c r="G54" s="53"/>
      <c r="H54" s="53"/>
      <c r="I54" s="54"/>
      <c r="J54" s="53"/>
      <c r="X54" s="53"/>
      <c r="Y54" s="53"/>
      <c r="Z54" s="53"/>
      <c r="AA54" s="54"/>
      <c r="AB54" s="53"/>
    </row>
    <row r="55" spans="2:28" x14ac:dyDescent="0.25">
      <c r="F55" s="53"/>
      <c r="G55" s="53"/>
      <c r="H55" s="53"/>
      <c r="I55" s="54"/>
      <c r="J55" s="53"/>
      <c r="X55" s="53"/>
      <c r="Y55" s="53"/>
      <c r="Z55" s="53"/>
      <c r="AA55" s="54"/>
      <c r="AB55" s="53"/>
    </row>
    <row r="56" spans="2:28" x14ac:dyDescent="0.25">
      <c r="F56" s="53"/>
      <c r="G56" s="53"/>
      <c r="H56" s="53"/>
      <c r="I56" s="54"/>
      <c r="J56" s="53"/>
      <c r="K56" s="52"/>
      <c r="X56" s="53"/>
      <c r="Y56" s="53"/>
      <c r="Z56" s="53"/>
      <c r="AA56" s="54"/>
      <c r="AB56" s="53"/>
    </row>
    <row r="57" spans="2:28" x14ac:dyDescent="0.25">
      <c r="F57" s="53"/>
      <c r="G57" s="53"/>
      <c r="H57" s="53"/>
      <c r="I57" s="54"/>
      <c r="J57" s="53"/>
      <c r="X57" s="53"/>
      <c r="Y57" s="53"/>
      <c r="Z57" s="53"/>
      <c r="AA57" s="54"/>
      <c r="AB57" s="53"/>
    </row>
    <row r="58" spans="2:28" x14ac:dyDescent="0.25">
      <c r="F58" s="53"/>
      <c r="G58" s="53"/>
      <c r="H58" s="53"/>
      <c r="I58" s="54"/>
      <c r="J58" s="53"/>
    </row>
    <row r="59" spans="2:28" x14ac:dyDescent="0.25">
      <c r="F59" s="53"/>
      <c r="G59" s="53"/>
      <c r="H59" s="53"/>
      <c r="I59" s="54"/>
      <c r="J59" s="53"/>
    </row>
    <row r="60" spans="2:28" x14ac:dyDescent="0.25">
      <c r="F60" s="53"/>
      <c r="G60" s="53"/>
      <c r="H60" s="53"/>
      <c r="I60" s="54"/>
      <c r="J60" s="53"/>
    </row>
    <row r="61" spans="2:28" x14ac:dyDescent="0.25">
      <c r="F61" s="53"/>
      <c r="G61" s="53"/>
      <c r="H61" s="53"/>
      <c r="I61" s="54"/>
      <c r="J61" s="53"/>
    </row>
    <row r="62" spans="2:28" x14ac:dyDescent="0.25">
      <c r="F62" s="53"/>
      <c r="G62" s="53"/>
      <c r="H62" s="53"/>
      <c r="I62" s="54"/>
      <c r="J62" s="53"/>
    </row>
    <row r="63" spans="2:28" x14ac:dyDescent="0.25">
      <c r="F63" s="53"/>
      <c r="G63" s="53"/>
      <c r="H63" s="53"/>
      <c r="I63" s="54"/>
      <c r="J63" s="53"/>
    </row>
    <row r="64" spans="2:28" x14ac:dyDescent="0.25">
      <c r="J64" s="56"/>
    </row>
    <row r="68" spans="5:11" x14ac:dyDescent="0.25">
      <c r="E68" s="70" t="s">
        <v>24</v>
      </c>
      <c r="F68" s="64" t="s">
        <v>22</v>
      </c>
      <c r="G68" s="65" t="s">
        <v>21</v>
      </c>
      <c r="H68" s="64" t="s">
        <v>20</v>
      </c>
      <c r="I68" s="66" t="s">
        <v>23</v>
      </c>
      <c r="J68" s="66" t="s">
        <v>19</v>
      </c>
      <c r="K68" s="66" t="s">
        <v>3</v>
      </c>
    </row>
    <row r="69" spans="5:11" x14ac:dyDescent="0.25">
      <c r="F69" s="68">
        <v>1</v>
      </c>
      <c r="G69" s="68" t="s">
        <v>16</v>
      </c>
      <c r="H69" s="68">
        <v>26.8</v>
      </c>
      <c r="I69" s="69">
        <f>H69*10.764</f>
        <v>288.47519999999997</v>
      </c>
      <c r="J69" s="68">
        <v>0</v>
      </c>
      <c r="K69" s="68">
        <v>5</v>
      </c>
    </row>
    <row r="70" spans="5:11" x14ac:dyDescent="0.25">
      <c r="F70" s="68">
        <v>2</v>
      </c>
      <c r="G70" s="68" t="s">
        <v>17</v>
      </c>
      <c r="H70" s="68">
        <v>38.96</v>
      </c>
      <c r="I70" s="69">
        <f t="shared" ref="I70:I71" si="1">H70*10.764</f>
        <v>419.36543999999998</v>
      </c>
      <c r="J70" s="68">
        <v>1</v>
      </c>
      <c r="K70" s="68">
        <v>24</v>
      </c>
    </row>
    <row r="71" spans="5:11" x14ac:dyDescent="0.25">
      <c r="F71" s="68">
        <v>3</v>
      </c>
      <c r="G71" s="68" t="s">
        <v>17</v>
      </c>
      <c r="H71" s="68">
        <v>45.24</v>
      </c>
      <c r="I71" s="69">
        <f t="shared" si="1"/>
        <v>486.96335999999997</v>
      </c>
      <c r="J71" s="68">
        <v>3</v>
      </c>
      <c r="K71" s="68">
        <v>116</v>
      </c>
    </row>
    <row r="72" spans="5:11" x14ac:dyDescent="0.25">
      <c r="F72" s="124" t="s">
        <v>3</v>
      </c>
      <c r="G72" s="124"/>
      <c r="H72" s="124"/>
      <c r="I72" s="124"/>
      <c r="J72" s="124"/>
      <c r="K72" s="67">
        <f>SUM(K69:K71)</f>
        <v>145</v>
      </c>
    </row>
    <row r="103" spans="6:11" x14ac:dyDescent="0.25">
      <c r="F103" s="64" t="s">
        <v>22</v>
      </c>
      <c r="G103" s="65" t="s">
        <v>21</v>
      </c>
      <c r="H103" s="64" t="s">
        <v>20</v>
      </c>
      <c r="I103" s="66" t="s">
        <v>23</v>
      </c>
      <c r="J103" s="66" t="s">
        <v>19</v>
      </c>
      <c r="K103" s="66" t="s">
        <v>3</v>
      </c>
    </row>
    <row r="104" spans="6:11" x14ac:dyDescent="0.25">
      <c r="F104" s="68">
        <v>1</v>
      </c>
      <c r="G104" s="68" t="s">
        <v>16</v>
      </c>
      <c r="H104" s="68">
        <v>28.96</v>
      </c>
      <c r="I104" s="69">
        <f>H104*10.764</f>
        <v>311.72543999999999</v>
      </c>
      <c r="J104" s="68">
        <v>0</v>
      </c>
      <c r="K104" s="68">
        <v>53</v>
      </c>
    </row>
    <row r="105" spans="6:11" x14ac:dyDescent="0.25">
      <c r="F105" s="68">
        <v>2</v>
      </c>
      <c r="G105" s="68" t="s">
        <v>17</v>
      </c>
      <c r="H105" s="68">
        <v>43.5</v>
      </c>
      <c r="I105" s="69">
        <f t="shared" ref="I105:I108" si="2">H105*10.764</f>
        <v>468.23399999999998</v>
      </c>
      <c r="J105" s="68">
        <v>0</v>
      </c>
      <c r="K105" s="68">
        <v>58</v>
      </c>
    </row>
    <row r="106" spans="6:11" x14ac:dyDescent="0.25">
      <c r="F106" s="68">
        <v>3</v>
      </c>
      <c r="G106" s="68" t="s">
        <v>17</v>
      </c>
      <c r="H106" s="68">
        <v>44.04</v>
      </c>
      <c r="I106" s="69">
        <f t="shared" si="2"/>
        <v>474.04655999999994</v>
      </c>
      <c r="J106" s="68">
        <v>0</v>
      </c>
      <c r="K106" s="68">
        <v>29</v>
      </c>
    </row>
    <row r="107" spans="6:11" x14ac:dyDescent="0.25">
      <c r="F107" s="68">
        <v>4</v>
      </c>
      <c r="G107" s="68" t="s">
        <v>17</v>
      </c>
      <c r="H107" s="68">
        <v>45.24</v>
      </c>
      <c r="I107" s="69">
        <f t="shared" si="2"/>
        <v>486.96335999999997</v>
      </c>
      <c r="J107" s="68">
        <v>0</v>
      </c>
      <c r="K107" s="68">
        <v>58</v>
      </c>
    </row>
    <row r="108" spans="6:11" x14ac:dyDescent="0.25">
      <c r="F108" s="68">
        <v>14</v>
      </c>
      <c r="G108" s="68" t="s">
        <v>18</v>
      </c>
      <c r="H108" s="68">
        <v>49.9</v>
      </c>
      <c r="I108" s="69">
        <f t="shared" si="2"/>
        <v>537.1235999999999</v>
      </c>
      <c r="J108" s="68">
        <v>2</v>
      </c>
      <c r="K108" s="68">
        <v>29</v>
      </c>
    </row>
    <row r="109" spans="6:11" x14ac:dyDescent="0.25">
      <c r="F109" s="120" t="s">
        <v>3</v>
      </c>
      <c r="G109" s="121"/>
      <c r="H109" s="121"/>
      <c r="I109" s="121"/>
      <c r="J109" s="122"/>
      <c r="K109" s="67">
        <f>SUM(K104:K108)</f>
        <v>227</v>
      </c>
    </row>
    <row r="127" spans="6:11" x14ac:dyDescent="0.25">
      <c r="F127" s="64" t="s">
        <v>22</v>
      </c>
      <c r="G127" s="65" t="s">
        <v>21</v>
      </c>
      <c r="H127" s="64" t="s">
        <v>20</v>
      </c>
      <c r="I127" s="66" t="s">
        <v>23</v>
      </c>
      <c r="J127" s="66" t="s">
        <v>19</v>
      </c>
      <c r="K127" s="66" t="s">
        <v>3</v>
      </c>
    </row>
    <row r="128" spans="6:11" x14ac:dyDescent="0.25">
      <c r="F128" s="68">
        <v>1</v>
      </c>
      <c r="G128" s="68" t="s">
        <v>16</v>
      </c>
      <c r="H128" s="68">
        <v>28.96</v>
      </c>
      <c r="I128" s="69">
        <f>H128*10.764</f>
        <v>311.72543999999999</v>
      </c>
      <c r="J128" s="68">
        <v>0</v>
      </c>
      <c r="K128" s="68">
        <v>53</v>
      </c>
    </row>
    <row r="129" spans="6:24" x14ac:dyDescent="0.25">
      <c r="F129" s="68">
        <v>2</v>
      </c>
      <c r="G129" s="68" t="s">
        <v>17</v>
      </c>
      <c r="H129" s="68">
        <v>44.04</v>
      </c>
      <c r="I129" s="69">
        <f>H129*10.764</f>
        <v>474.04655999999994</v>
      </c>
      <c r="J129" s="68">
        <v>0</v>
      </c>
      <c r="K129" s="68">
        <v>29</v>
      </c>
    </row>
    <row r="130" spans="6:24" x14ac:dyDescent="0.25">
      <c r="F130" s="68">
        <v>3</v>
      </c>
      <c r="G130" s="68" t="s">
        <v>17</v>
      </c>
      <c r="H130" s="68">
        <v>45.24</v>
      </c>
      <c r="I130" s="69">
        <f t="shared" ref="I130:I132" si="3">H130*10.764</f>
        <v>486.96335999999997</v>
      </c>
      <c r="J130" s="68">
        <v>0</v>
      </c>
      <c r="K130" s="68">
        <v>58</v>
      </c>
    </row>
    <row r="131" spans="6:24" x14ac:dyDescent="0.25">
      <c r="F131" s="68">
        <v>4</v>
      </c>
      <c r="G131" s="68" t="s">
        <v>16</v>
      </c>
      <c r="H131" s="68">
        <v>31.26</v>
      </c>
      <c r="I131" s="69">
        <f t="shared" si="3"/>
        <v>336.48264</v>
      </c>
      <c r="J131" s="68">
        <v>1</v>
      </c>
      <c r="K131" s="68">
        <v>58</v>
      </c>
    </row>
    <row r="132" spans="6:24" x14ac:dyDescent="0.25">
      <c r="F132" s="68">
        <v>5</v>
      </c>
      <c r="G132" s="68" t="s">
        <v>18</v>
      </c>
      <c r="H132" s="68">
        <v>49.9</v>
      </c>
      <c r="I132" s="69">
        <f t="shared" si="3"/>
        <v>537.1235999999999</v>
      </c>
      <c r="J132" s="68">
        <v>1</v>
      </c>
      <c r="K132" s="68">
        <v>29</v>
      </c>
      <c r="X132" s="56">
        <f>K152+K133+K109+K72+K40+K192</f>
        <v>1145</v>
      </c>
    </row>
    <row r="133" spans="6:24" x14ac:dyDescent="0.25">
      <c r="F133" s="120" t="s">
        <v>3</v>
      </c>
      <c r="G133" s="121"/>
      <c r="H133" s="121"/>
      <c r="I133" s="121"/>
      <c r="J133" s="122"/>
      <c r="K133" s="67">
        <f>SUM(K128:K132)</f>
        <v>227</v>
      </c>
    </row>
    <row r="148" spans="6:11" x14ac:dyDescent="0.25">
      <c r="F148" s="64" t="s">
        <v>22</v>
      </c>
      <c r="G148" s="65" t="s">
        <v>21</v>
      </c>
      <c r="H148" s="64" t="s">
        <v>20</v>
      </c>
      <c r="I148" s="66" t="s">
        <v>23</v>
      </c>
      <c r="J148" s="66" t="s">
        <v>19</v>
      </c>
      <c r="K148" s="66" t="s">
        <v>3</v>
      </c>
    </row>
    <row r="149" spans="6:11" x14ac:dyDescent="0.25">
      <c r="F149" s="68">
        <v>1</v>
      </c>
      <c r="G149" s="68" t="s">
        <v>16</v>
      </c>
      <c r="H149" s="68">
        <v>26.8</v>
      </c>
      <c r="I149" s="69">
        <f>H149*10.764</f>
        <v>288.47519999999997</v>
      </c>
      <c r="J149" s="68">
        <v>0</v>
      </c>
      <c r="K149" s="68">
        <v>5</v>
      </c>
    </row>
    <row r="150" spans="6:11" x14ac:dyDescent="0.25">
      <c r="F150" s="68">
        <v>2</v>
      </c>
      <c r="G150" s="68" t="s">
        <v>17</v>
      </c>
      <c r="H150" s="68">
        <v>38.96</v>
      </c>
      <c r="I150" s="69">
        <f t="shared" ref="I150:I151" si="4">H150*10.764</f>
        <v>419.36543999999998</v>
      </c>
      <c r="J150" s="68">
        <v>0</v>
      </c>
      <c r="K150" s="68">
        <v>24</v>
      </c>
    </row>
    <row r="151" spans="6:11" x14ac:dyDescent="0.25">
      <c r="F151" s="68">
        <v>3</v>
      </c>
      <c r="G151" s="68" t="s">
        <v>17</v>
      </c>
      <c r="H151" s="68">
        <v>45.24</v>
      </c>
      <c r="I151" s="69">
        <f t="shared" si="4"/>
        <v>486.96335999999997</v>
      </c>
      <c r="J151" s="68">
        <v>0</v>
      </c>
      <c r="K151" s="68">
        <v>116</v>
      </c>
    </row>
    <row r="152" spans="6:11" x14ac:dyDescent="0.25">
      <c r="F152" s="120" t="s">
        <v>3</v>
      </c>
      <c r="G152" s="121"/>
      <c r="H152" s="121"/>
      <c r="I152" s="121"/>
      <c r="J152" s="122"/>
      <c r="K152" s="67">
        <f>SUM(K149:K151)</f>
        <v>145</v>
      </c>
    </row>
    <row r="184" spans="6:11" x14ac:dyDescent="0.25">
      <c r="F184" s="64" t="s">
        <v>22</v>
      </c>
      <c r="G184" s="65" t="s">
        <v>21</v>
      </c>
      <c r="H184" s="64" t="s">
        <v>20</v>
      </c>
      <c r="I184" s="66" t="s">
        <v>23</v>
      </c>
      <c r="J184" s="66" t="s">
        <v>19</v>
      </c>
      <c r="K184" s="66" t="s">
        <v>3</v>
      </c>
    </row>
    <row r="185" spans="6:11" x14ac:dyDescent="0.25">
      <c r="F185" s="68">
        <v>6</v>
      </c>
      <c r="G185" s="68" t="s">
        <v>17</v>
      </c>
      <c r="H185" s="68">
        <v>43.57</v>
      </c>
      <c r="I185" s="69">
        <f>H185*10.764</f>
        <v>468.98747999999995</v>
      </c>
      <c r="J185" s="68">
        <v>0</v>
      </c>
      <c r="K185" s="68">
        <v>29</v>
      </c>
    </row>
    <row r="186" spans="6:11" x14ac:dyDescent="0.25">
      <c r="F186" s="68">
        <v>7</v>
      </c>
      <c r="G186" s="68" t="s">
        <v>17</v>
      </c>
      <c r="H186" s="68">
        <v>45.24</v>
      </c>
      <c r="I186" s="69">
        <f t="shared" ref="I186:I191" si="5">H186*10.764</f>
        <v>486.96335999999997</v>
      </c>
      <c r="J186" s="68">
        <v>0</v>
      </c>
      <c r="K186" s="68">
        <v>29</v>
      </c>
    </row>
    <row r="187" spans="6:11" x14ac:dyDescent="0.25">
      <c r="F187" s="68">
        <v>8</v>
      </c>
      <c r="G187" s="68" t="s">
        <v>17</v>
      </c>
      <c r="H187" s="68">
        <v>45.53</v>
      </c>
      <c r="I187" s="69">
        <f t="shared" si="5"/>
        <v>490.08491999999995</v>
      </c>
      <c r="J187" s="68">
        <v>0</v>
      </c>
      <c r="K187" s="68">
        <v>29</v>
      </c>
    </row>
    <row r="188" spans="6:11" x14ac:dyDescent="0.25">
      <c r="F188" s="68">
        <v>9</v>
      </c>
      <c r="G188" s="68" t="s">
        <v>17</v>
      </c>
      <c r="H188" s="68">
        <v>43.23</v>
      </c>
      <c r="I188" s="69">
        <f t="shared" si="5"/>
        <v>465.32771999999994</v>
      </c>
      <c r="J188" s="68">
        <v>0</v>
      </c>
      <c r="K188" s="68">
        <v>5</v>
      </c>
    </row>
    <row r="189" spans="6:11" x14ac:dyDescent="0.25">
      <c r="F189" s="68">
        <v>10</v>
      </c>
      <c r="G189" s="68" t="s">
        <v>18</v>
      </c>
      <c r="H189" s="68">
        <v>49.9</v>
      </c>
      <c r="I189" s="69">
        <f t="shared" si="5"/>
        <v>537.1235999999999</v>
      </c>
      <c r="J189" s="68">
        <v>0</v>
      </c>
      <c r="K189" s="68">
        <v>24</v>
      </c>
    </row>
    <row r="190" spans="6:11" x14ac:dyDescent="0.25">
      <c r="F190" s="68">
        <v>13</v>
      </c>
      <c r="G190" s="68" t="s">
        <v>17</v>
      </c>
      <c r="H190" s="68">
        <v>43</v>
      </c>
      <c r="I190" s="69">
        <f t="shared" si="5"/>
        <v>462.85199999999998</v>
      </c>
      <c r="J190" s="68">
        <v>0</v>
      </c>
      <c r="K190" s="68">
        <v>29</v>
      </c>
    </row>
    <row r="191" spans="6:11" x14ac:dyDescent="0.25">
      <c r="F191" s="68">
        <v>14</v>
      </c>
      <c r="G191" s="68" t="s">
        <v>17</v>
      </c>
      <c r="H191" s="68">
        <v>43.02</v>
      </c>
      <c r="I191" s="69">
        <f t="shared" si="5"/>
        <v>463.06727999999998</v>
      </c>
      <c r="J191" s="68">
        <v>0</v>
      </c>
      <c r="K191" s="68">
        <v>29</v>
      </c>
    </row>
    <row r="192" spans="6:11" x14ac:dyDescent="0.25">
      <c r="F192" s="120" t="s">
        <v>3</v>
      </c>
      <c r="G192" s="121"/>
      <c r="H192" s="121"/>
      <c r="I192" s="121"/>
      <c r="J192" s="122"/>
      <c r="K192" s="67">
        <f>SUM(K185:K191)</f>
        <v>174</v>
      </c>
    </row>
    <row r="201" spans="15:15" x14ac:dyDescent="0.25">
      <c r="O201" s="51">
        <f>K192+K152+K133+K109+K72+K40</f>
        <v>1145</v>
      </c>
    </row>
  </sheetData>
  <mergeCells count="6">
    <mergeCell ref="F192:J192"/>
    <mergeCell ref="F40:J40"/>
    <mergeCell ref="F72:J72"/>
    <mergeCell ref="F109:J109"/>
    <mergeCell ref="F133:J133"/>
    <mergeCell ref="F152:J15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G111"/>
  <sheetViews>
    <sheetView topLeftCell="AM1" zoomScale="130" zoomScaleNormal="130" workbookViewId="0">
      <selection activeCell="AZ23" sqref="AZ23:AZ28"/>
    </sheetView>
  </sheetViews>
  <sheetFormatPr defaultRowHeight="15" x14ac:dyDescent="0.25"/>
  <cols>
    <col min="1" max="1" width="14.42578125" style="85" customWidth="1"/>
    <col min="2" max="2" width="5.85546875" style="85" customWidth="1"/>
    <col min="3" max="3" width="6.7109375" style="85" customWidth="1"/>
    <col min="4" max="4" width="5.85546875" style="85" customWidth="1"/>
    <col min="5" max="5" width="6" style="85" customWidth="1"/>
    <col min="6" max="8" width="7.28515625" style="85" customWidth="1"/>
    <col min="9" max="9" width="14.5703125" style="85" customWidth="1"/>
    <col min="10" max="10" width="4.5703125" style="85" customWidth="1"/>
    <col min="11" max="11" width="6.85546875" style="85" customWidth="1"/>
    <col min="12" max="12" width="5.7109375" style="85" customWidth="1"/>
    <col min="13" max="13" width="5.85546875" style="85" customWidth="1"/>
    <col min="14" max="17" width="9.140625" style="85" customWidth="1"/>
    <col min="18" max="18" width="14.5703125" style="85" customWidth="1"/>
    <col min="19" max="19" width="5" style="85" customWidth="1"/>
    <col min="20" max="20" width="6.5703125" style="85" customWidth="1"/>
    <col min="21" max="21" width="5.7109375" style="85" customWidth="1"/>
    <col min="22" max="22" width="6.7109375" style="85" customWidth="1"/>
    <col min="23" max="23" width="11.28515625" style="85" customWidth="1"/>
    <col min="24" max="24" width="9.42578125" style="85" customWidth="1"/>
    <col min="25" max="26" width="11.28515625" style="85" customWidth="1"/>
    <col min="27" max="27" width="14.5703125" style="88" customWidth="1"/>
    <col min="28" max="28" width="3.5703125" style="88" customWidth="1"/>
    <col min="29" max="29" width="8" style="88" customWidth="1"/>
    <col min="30" max="30" width="7.28515625" style="88" customWidth="1"/>
    <col min="31" max="31" width="6.7109375" style="88" customWidth="1"/>
    <col min="32" max="32" width="9.140625" style="85" customWidth="1"/>
    <col min="33" max="34" width="9.140625" style="175" customWidth="1"/>
    <col min="35" max="35" width="9.140625" style="85" customWidth="1"/>
    <col min="36" max="36" width="14.85546875" style="88" customWidth="1"/>
    <col min="37" max="37" width="4.42578125" style="88" customWidth="1"/>
    <col min="38" max="38" width="7" style="88" customWidth="1"/>
    <col min="39" max="39" width="5.5703125" style="88" customWidth="1"/>
    <col min="40" max="40" width="7" style="88" customWidth="1"/>
    <col min="41" max="44" width="10.140625" style="85" customWidth="1"/>
    <col min="45" max="45" width="14.7109375" style="88" customWidth="1"/>
    <col min="46" max="46" width="4.140625" style="88" customWidth="1"/>
    <col min="47" max="47" width="6.28515625" style="88" customWidth="1"/>
    <col min="48" max="48" width="5.85546875" style="88" customWidth="1"/>
    <col min="49" max="49" width="7" style="88" customWidth="1"/>
    <col min="50" max="52" width="9.140625" style="85"/>
    <col min="53" max="59" width="9.140625" style="88"/>
    <col min="60" max="16384" width="9.140625" style="89"/>
  </cols>
  <sheetData>
    <row r="1" spans="1:54" x14ac:dyDescent="0.25">
      <c r="A1" s="91" t="s">
        <v>15</v>
      </c>
      <c r="B1" s="23"/>
      <c r="C1" s="23"/>
      <c r="D1" s="23"/>
      <c r="E1" s="23"/>
      <c r="F1" s="23"/>
      <c r="G1" s="23"/>
      <c r="H1" s="23"/>
      <c r="I1" s="91" t="s">
        <v>36</v>
      </c>
      <c r="J1" s="23"/>
      <c r="K1" s="23"/>
      <c r="L1" s="23"/>
      <c r="M1" s="23"/>
      <c r="N1" s="95"/>
      <c r="O1" s="95"/>
      <c r="P1" s="95"/>
      <c r="Q1" s="95"/>
      <c r="R1" s="91" t="s">
        <v>38</v>
      </c>
      <c r="S1" s="23"/>
      <c r="T1" s="23"/>
      <c r="U1" s="23"/>
      <c r="V1" s="23"/>
      <c r="W1" s="23"/>
      <c r="X1" s="23"/>
      <c r="Y1" s="23"/>
      <c r="Z1" s="23"/>
      <c r="AA1" s="91" t="s">
        <v>39</v>
      </c>
      <c r="AB1" s="23"/>
      <c r="AC1" s="23"/>
      <c r="AD1" s="23"/>
      <c r="AE1" s="23"/>
      <c r="AF1" s="23"/>
      <c r="AG1" s="171"/>
      <c r="AH1" s="171"/>
      <c r="AI1" s="23"/>
      <c r="AJ1" s="91" t="s">
        <v>40</v>
      </c>
      <c r="AK1" s="23"/>
      <c r="AL1" s="23"/>
      <c r="AM1" s="23"/>
      <c r="AN1" s="23"/>
      <c r="AO1" s="95"/>
      <c r="AP1" s="95"/>
      <c r="AQ1" s="95"/>
      <c r="AR1" s="95"/>
      <c r="AS1" s="91" t="s">
        <v>41</v>
      </c>
      <c r="AT1" s="23"/>
      <c r="AU1" s="23"/>
      <c r="AV1" s="23"/>
      <c r="AW1" s="23"/>
      <c r="AX1" s="23"/>
      <c r="AY1" s="133"/>
      <c r="AZ1" s="133"/>
    </row>
    <row r="2" spans="1:54" x14ac:dyDescent="0.25">
      <c r="A2" s="92" t="s">
        <v>33</v>
      </c>
      <c r="B2" s="93"/>
      <c r="C2" s="23"/>
      <c r="D2" s="23"/>
      <c r="E2" s="23"/>
      <c r="F2" s="135" t="s">
        <v>6</v>
      </c>
      <c r="G2" s="136"/>
      <c r="H2" s="136" t="s">
        <v>59</v>
      </c>
      <c r="I2" s="93" t="s">
        <v>33</v>
      </c>
      <c r="J2" s="23"/>
      <c r="K2" s="23"/>
      <c r="L2" s="94"/>
      <c r="M2" s="23"/>
      <c r="N2" s="135" t="s">
        <v>6</v>
      </c>
      <c r="O2" s="136" t="s">
        <v>59</v>
      </c>
      <c r="P2" s="168"/>
      <c r="Q2" s="95"/>
      <c r="R2" s="96" t="s">
        <v>33</v>
      </c>
      <c r="S2" s="23"/>
      <c r="T2" s="23"/>
      <c r="U2" s="23"/>
      <c r="V2" s="23"/>
      <c r="W2" s="135" t="s">
        <v>6</v>
      </c>
      <c r="X2" s="135" t="s">
        <v>59</v>
      </c>
      <c r="Z2" s="23"/>
      <c r="AA2" s="96" t="s">
        <v>33</v>
      </c>
      <c r="AB2" s="23"/>
      <c r="AC2" s="23"/>
      <c r="AD2" s="23"/>
      <c r="AE2" s="23"/>
      <c r="AF2" s="136" t="s">
        <v>6</v>
      </c>
      <c r="AG2" s="172"/>
      <c r="AH2" s="172" t="s">
        <v>59</v>
      </c>
      <c r="AI2" s="99"/>
      <c r="AJ2" s="100" t="s">
        <v>33</v>
      </c>
      <c r="AK2" s="23"/>
      <c r="AL2" s="23"/>
      <c r="AM2" s="94"/>
      <c r="AN2" s="23"/>
      <c r="AO2" s="136" t="s">
        <v>6</v>
      </c>
      <c r="AP2" s="136" t="s">
        <v>59</v>
      </c>
      <c r="AR2" s="95"/>
      <c r="AS2" s="96" t="s">
        <v>33</v>
      </c>
      <c r="AT2" s="23"/>
      <c r="AU2" s="23"/>
      <c r="AV2" s="23"/>
      <c r="AW2" s="23"/>
      <c r="AX2" s="23"/>
      <c r="AY2" s="136" t="s">
        <v>59</v>
      </c>
    </row>
    <row r="3" spans="1:54" x14ac:dyDescent="0.25">
      <c r="A3" s="95" t="s">
        <v>34</v>
      </c>
      <c r="B3" s="23">
        <v>1</v>
      </c>
      <c r="C3" s="23" t="s">
        <v>14</v>
      </c>
      <c r="D3" s="23">
        <v>45.24</v>
      </c>
      <c r="E3" s="28">
        <f>D3*10.764</f>
        <v>486.96335999999997</v>
      </c>
      <c r="F3" s="28">
        <v>486.96</v>
      </c>
      <c r="G3" s="159">
        <v>14.93</v>
      </c>
      <c r="H3" s="161">
        <f t="shared" ref="H3:H10" si="0">G3*10.764</f>
        <v>160.70651999999998</v>
      </c>
      <c r="I3" s="95" t="s">
        <v>37</v>
      </c>
      <c r="J3" s="23">
        <v>1</v>
      </c>
      <c r="K3" s="23" t="s">
        <v>14</v>
      </c>
      <c r="L3" s="23">
        <v>45.24</v>
      </c>
      <c r="M3" s="23">
        <f>L3*10.764</f>
        <v>486.96335999999997</v>
      </c>
      <c r="N3" s="28">
        <v>486.96</v>
      </c>
      <c r="O3" s="159">
        <v>14.93</v>
      </c>
      <c r="P3" s="161">
        <f t="shared" ref="P3:P7" si="1">O3*10.764</f>
        <v>160.70651999999998</v>
      </c>
      <c r="Q3" s="95"/>
      <c r="R3" s="101" t="s">
        <v>34</v>
      </c>
      <c r="S3" s="28">
        <v>1</v>
      </c>
      <c r="T3" s="28" t="s">
        <v>35</v>
      </c>
      <c r="U3" s="23">
        <v>28.96</v>
      </c>
      <c r="V3" s="97">
        <f>U3*10.764</f>
        <v>311.72543999999999</v>
      </c>
      <c r="W3" s="28">
        <v>311.73</v>
      </c>
      <c r="X3" s="170">
        <v>10.53</v>
      </c>
      <c r="Y3" s="161">
        <f t="shared" ref="Y3:Y10" si="2">X3*10.764</f>
        <v>113.34491999999999</v>
      </c>
      <c r="Z3" s="101"/>
      <c r="AA3" s="101" t="s">
        <v>34</v>
      </c>
      <c r="AB3" s="28">
        <v>1</v>
      </c>
      <c r="AC3" s="28" t="s">
        <v>14</v>
      </c>
      <c r="AD3" s="23">
        <v>45.24</v>
      </c>
      <c r="AE3" s="97">
        <f t="shared" ref="AE3:AE10" si="3">AD3*10.764</f>
        <v>486.96335999999997</v>
      </c>
      <c r="AF3" s="28">
        <v>486.96</v>
      </c>
      <c r="AG3" s="173">
        <v>14.93</v>
      </c>
      <c r="AH3" s="174">
        <f>AG3*10.764</f>
        <v>160.70651999999998</v>
      </c>
      <c r="AI3" s="131"/>
      <c r="AJ3" s="99" t="s">
        <v>37</v>
      </c>
      <c r="AK3" s="23">
        <v>1</v>
      </c>
      <c r="AL3" s="23" t="s">
        <v>14</v>
      </c>
      <c r="AM3" s="23">
        <v>45.24</v>
      </c>
      <c r="AN3" s="97">
        <f>AM3*10.764</f>
        <v>486.96335999999997</v>
      </c>
      <c r="AO3" s="28">
        <v>486.96</v>
      </c>
      <c r="AP3" s="153">
        <v>14.93</v>
      </c>
      <c r="AQ3" s="131">
        <f t="shared" ref="AQ3:AQ7" si="4">AP3*10.764</f>
        <v>160.70651999999998</v>
      </c>
      <c r="AR3" s="102"/>
      <c r="AS3" s="103" t="s">
        <v>42</v>
      </c>
      <c r="AT3" s="28">
        <v>1</v>
      </c>
      <c r="AU3" s="28" t="s">
        <v>14</v>
      </c>
      <c r="AV3" s="23">
        <v>43.02</v>
      </c>
      <c r="AW3" s="97">
        <f>AV3*10.764</f>
        <v>463.06727999999998</v>
      </c>
      <c r="AX3" s="28">
        <v>463.07</v>
      </c>
      <c r="AY3" s="153">
        <v>14.09</v>
      </c>
      <c r="AZ3" s="131">
        <f t="shared" ref="AZ3:AZ8" si="5">AY3*10.764</f>
        <v>151.66476</v>
      </c>
    </row>
    <row r="4" spans="1:54" x14ac:dyDescent="0.25">
      <c r="B4" s="23">
        <v>2</v>
      </c>
      <c r="C4" s="23" t="s">
        <v>14</v>
      </c>
      <c r="D4" s="23">
        <v>45.24</v>
      </c>
      <c r="E4" s="28">
        <f t="shared" ref="E4:E10" si="6">D4*10.764</f>
        <v>486.96335999999997</v>
      </c>
      <c r="F4" s="28">
        <v>486.96</v>
      </c>
      <c r="G4" s="159">
        <v>15.06</v>
      </c>
      <c r="H4" s="161">
        <f t="shared" si="0"/>
        <v>162.10584</v>
      </c>
      <c r="J4" s="23">
        <v>2</v>
      </c>
      <c r="K4" s="23" t="s">
        <v>14</v>
      </c>
      <c r="L4" s="23">
        <v>45.24</v>
      </c>
      <c r="M4" s="23">
        <f t="shared" ref="M4:M7" si="7">L4*10.764</f>
        <v>486.96335999999997</v>
      </c>
      <c r="N4" s="28">
        <v>486.96</v>
      </c>
      <c r="O4" s="159">
        <v>15.06</v>
      </c>
      <c r="P4" s="161">
        <f t="shared" si="1"/>
        <v>162.10584</v>
      </c>
      <c r="Q4" s="133"/>
      <c r="S4" s="23">
        <v>2</v>
      </c>
      <c r="T4" s="23" t="s">
        <v>14</v>
      </c>
      <c r="U4" s="23">
        <v>43.5</v>
      </c>
      <c r="V4" s="97">
        <f t="shared" ref="V4:V10" si="8">U4*10.764</f>
        <v>468.23399999999998</v>
      </c>
      <c r="W4" s="28">
        <v>468.23</v>
      </c>
      <c r="X4" s="170">
        <v>14.29</v>
      </c>
      <c r="Y4" s="161">
        <f t="shared" si="2"/>
        <v>153.81755999999999</v>
      </c>
      <c r="Z4" s="132"/>
      <c r="AA4" s="85"/>
      <c r="AB4" s="23">
        <v>2</v>
      </c>
      <c r="AC4" s="28" t="s">
        <v>14</v>
      </c>
      <c r="AD4" s="23">
        <v>45.24</v>
      </c>
      <c r="AE4" s="97">
        <f t="shared" si="3"/>
        <v>486.96335999999997</v>
      </c>
      <c r="AF4" s="28">
        <v>486.96</v>
      </c>
      <c r="AG4" s="173">
        <v>15.06</v>
      </c>
      <c r="AH4" s="174">
        <f t="shared" ref="AH4:AH10" si="9">AG4*10.764</f>
        <v>162.10584</v>
      </c>
      <c r="AI4" s="132"/>
      <c r="AJ4" s="85"/>
      <c r="AK4" s="23">
        <v>2</v>
      </c>
      <c r="AL4" s="23" t="s">
        <v>14</v>
      </c>
      <c r="AM4" s="23">
        <v>45.24</v>
      </c>
      <c r="AN4" s="97">
        <f t="shared" ref="AN4:AN7" si="10">AM4*10.764</f>
        <v>486.96335999999997</v>
      </c>
      <c r="AO4" s="28">
        <v>486.96</v>
      </c>
      <c r="AP4" s="153">
        <v>15.06</v>
      </c>
      <c r="AQ4" s="131">
        <f t="shared" si="4"/>
        <v>162.10584</v>
      </c>
      <c r="AR4" s="133"/>
      <c r="AS4" s="85"/>
      <c r="AT4" s="23">
        <v>2</v>
      </c>
      <c r="AU4" s="23" t="s">
        <v>14</v>
      </c>
      <c r="AV4" s="23">
        <v>43.57</v>
      </c>
      <c r="AW4" s="97">
        <f t="shared" ref="AW4:AW8" si="11">AV4*10.764</f>
        <v>468.98747999999995</v>
      </c>
      <c r="AX4" s="28">
        <v>468.99</v>
      </c>
      <c r="AY4" s="153">
        <v>14.43</v>
      </c>
      <c r="AZ4" s="131">
        <f t="shared" si="5"/>
        <v>155.32451999999998</v>
      </c>
      <c r="BA4" s="88">
        <v>6</v>
      </c>
    </row>
    <row r="5" spans="1:54" x14ac:dyDescent="0.25">
      <c r="B5" s="23">
        <v>3</v>
      </c>
      <c r="C5" s="23" t="s">
        <v>12</v>
      </c>
      <c r="D5" s="23">
        <v>49.9</v>
      </c>
      <c r="E5" s="28">
        <f t="shared" si="6"/>
        <v>537.1235999999999</v>
      </c>
      <c r="F5" s="28">
        <v>537.12</v>
      </c>
      <c r="G5" s="159">
        <v>16.559999999999999</v>
      </c>
      <c r="H5" s="161">
        <f t="shared" si="0"/>
        <v>178.25183999999999</v>
      </c>
      <c r="J5" s="23">
        <v>3</v>
      </c>
      <c r="K5" s="23" t="s">
        <v>14</v>
      </c>
      <c r="L5" s="23">
        <v>38.96</v>
      </c>
      <c r="M5" s="23">
        <f t="shared" si="7"/>
        <v>419.36543999999998</v>
      </c>
      <c r="N5" s="28">
        <v>419.37</v>
      </c>
      <c r="O5" s="159">
        <v>13.3</v>
      </c>
      <c r="P5" s="161">
        <f t="shared" si="1"/>
        <v>143.16120000000001</v>
      </c>
      <c r="Q5" s="132"/>
      <c r="S5" s="23">
        <v>3</v>
      </c>
      <c r="T5" s="23" t="s">
        <v>14</v>
      </c>
      <c r="U5" s="23">
        <v>43.5</v>
      </c>
      <c r="V5" s="97">
        <f t="shared" si="8"/>
        <v>468.23399999999998</v>
      </c>
      <c r="W5" s="28">
        <v>468.23</v>
      </c>
      <c r="X5" s="170">
        <v>14.36</v>
      </c>
      <c r="Y5" s="161">
        <f t="shared" si="2"/>
        <v>154.57103999999998</v>
      </c>
      <c r="Z5" s="132"/>
      <c r="AA5" s="85"/>
      <c r="AB5" s="23">
        <v>3</v>
      </c>
      <c r="AC5" s="28" t="s">
        <v>12</v>
      </c>
      <c r="AD5" s="23">
        <v>49.9</v>
      </c>
      <c r="AE5" s="97">
        <f t="shared" si="3"/>
        <v>537.1235999999999</v>
      </c>
      <c r="AF5" s="28">
        <v>537.12</v>
      </c>
      <c r="AG5" s="173">
        <v>16.559999999999999</v>
      </c>
      <c r="AH5" s="174">
        <f t="shared" si="9"/>
        <v>178.25183999999999</v>
      </c>
      <c r="AI5" s="132"/>
      <c r="AJ5" s="85"/>
      <c r="AK5" s="23">
        <v>3</v>
      </c>
      <c r="AL5" s="23" t="s">
        <v>14</v>
      </c>
      <c r="AM5" s="23">
        <v>38.96</v>
      </c>
      <c r="AN5" s="97">
        <f t="shared" si="10"/>
        <v>419.36543999999998</v>
      </c>
      <c r="AO5" s="28">
        <v>419.37</v>
      </c>
      <c r="AP5" s="153">
        <v>13.3</v>
      </c>
      <c r="AQ5" s="131">
        <f t="shared" si="4"/>
        <v>143.16120000000001</v>
      </c>
      <c r="AR5" s="133"/>
      <c r="AS5" s="85"/>
      <c r="AT5" s="23">
        <v>3</v>
      </c>
      <c r="AU5" s="23" t="s">
        <v>14</v>
      </c>
      <c r="AV5" s="23">
        <v>43</v>
      </c>
      <c r="AW5" s="97">
        <f t="shared" si="11"/>
        <v>462.85199999999998</v>
      </c>
      <c r="AX5" s="28">
        <v>462.85</v>
      </c>
      <c r="AY5" s="153">
        <v>14.91</v>
      </c>
      <c r="AZ5" s="131">
        <f t="shared" si="5"/>
        <v>160.49124</v>
      </c>
    </row>
    <row r="6" spans="1:54" x14ac:dyDescent="0.25">
      <c r="A6" s="84"/>
      <c r="B6" s="23">
        <v>4</v>
      </c>
      <c r="C6" s="23" t="s">
        <v>14</v>
      </c>
      <c r="D6" s="23">
        <v>43.91</v>
      </c>
      <c r="E6" s="28">
        <f t="shared" si="6"/>
        <v>472.64723999999995</v>
      </c>
      <c r="F6" s="28">
        <v>472.65</v>
      </c>
      <c r="G6" s="159">
        <v>15.24</v>
      </c>
      <c r="H6" s="161">
        <f t="shared" si="0"/>
        <v>164.04335999999998</v>
      </c>
      <c r="J6" s="23">
        <v>4</v>
      </c>
      <c r="K6" s="23" t="s">
        <v>14</v>
      </c>
      <c r="L6" s="23">
        <v>45.24</v>
      </c>
      <c r="M6" s="23">
        <f t="shared" si="7"/>
        <v>486.96335999999997</v>
      </c>
      <c r="N6" s="28">
        <v>486.96</v>
      </c>
      <c r="O6" s="159">
        <v>15.06</v>
      </c>
      <c r="P6" s="161">
        <f t="shared" si="1"/>
        <v>162.10584</v>
      </c>
      <c r="Q6" s="133"/>
      <c r="S6" s="23">
        <v>4</v>
      </c>
      <c r="T6" s="28" t="s">
        <v>35</v>
      </c>
      <c r="U6" s="23">
        <v>28.96</v>
      </c>
      <c r="V6" s="97">
        <f t="shared" si="8"/>
        <v>311.72543999999999</v>
      </c>
      <c r="W6" s="28">
        <v>311.73</v>
      </c>
      <c r="X6" s="170">
        <v>10.7</v>
      </c>
      <c r="Y6" s="161">
        <f t="shared" si="2"/>
        <v>115.17479999999999</v>
      </c>
      <c r="Z6" s="132"/>
      <c r="AA6" s="85"/>
      <c r="AB6" s="23">
        <v>4</v>
      </c>
      <c r="AC6" s="28" t="s">
        <v>14</v>
      </c>
      <c r="AD6" s="23">
        <v>44.04</v>
      </c>
      <c r="AE6" s="97">
        <f t="shared" si="3"/>
        <v>474.04655999999994</v>
      </c>
      <c r="AF6" s="28">
        <v>474.05</v>
      </c>
      <c r="AG6" s="173">
        <v>15.24</v>
      </c>
      <c r="AH6" s="174">
        <f t="shared" si="9"/>
        <v>164.04335999999998</v>
      </c>
      <c r="AI6" s="132"/>
      <c r="AJ6" s="85"/>
      <c r="AK6" s="23">
        <v>4</v>
      </c>
      <c r="AL6" s="23" t="s">
        <v>14</v>
      </c>
      <c r="AM6" s="23">
        <v>45.24</v>
      </c>
      <c r="AN6" s="97">
        <f t="shared" si="10"/>
        <v>486.96335999999997</v>
      </c>
      <c r="AO6" s="28">
        <v>486.96</v>
      </c>
      <c r="AP6" s="153">
        <v>15.06</v>
      </c>
      <c r="AQ6" s="131">
        <f t="shared" si="4"/>
        <v>162.10584</v>
      </c>
      <c r="AR6" s="133"/>
      <c r="AS6" s="85"/>
      <c r="AT6" s="23">
        <v>4</v>
      </c>
      <c r="AU6" s="28" t="s">
        <v>12</v>
      </c>
      <c r="AV6" s="23">
        <v>49.9</v>
      </c>
      <c r="AW6" s="97">
        <f t="shared" si="11"/>
        <v>537.1235999999999</v>
      </c>
      <c r="AX6" s="28">
        <v>537.12</v>
      </c>
      <c r="AY6" s="153">
        <v>16.559999999999999</v>
      </c>
      <c r="AZ6" s="131">
        <f t="shared" si="5"/>
        <v>178.25183999999999</v>
      </c>
    </row>
    <row r="7" spans="1:54" x14ac:dyDescent="0.25">
      <c r="A7" s="83"/>
      <c r="B7" s="23">
        <v>5</v>
      </c>
      <c r="C7" s="23" t="s">
        <v>35</v>
      </c>
      <c r="D7" s="23">
        <v>28.96</v>
      </c>
      <c r="E7" s="28">
        <f t="shared" si="6"/>
        <v>311.72543999999999</v>
      </c>
      <c r="F7" s="28">
        <v>311.73</v>
      </c>
      <c r="G7" s="159">
        <v>10.7</v>
      </c>
      <c r="H7" s="161">
        <f t="shared" si="0"/>
        <v>115.17479999999999</v>
      </c>
      <c r="I7" s="84"/>
      <c r="J7" s="23">
        <v>5</v>
      </c>
      <c r="K7" s="23" t="s">
        <v>14</v>
      </c>
      <c r="L7" s="23">
        <v>45.24</v>
      </c>
      <c r="M7" s="23">
        <f t="shared" si="7"/>
        <v>486.96335999999997</v>
      </c>
      <c r="N7" s="28">
        <v>486.96</v>
      </c>
      <c r="O7" s="159">
        <v>14.93</v>
      </c>
      <c r="P7" s="161">
        <f t="shared" si="1"/>
        <v>160.70651999999998</v>
      </c>
      <c r="Q7" s="133"/>
      <c r="R7" s="87"/>
      <c r="S7" s="28">
        <v>5</v>
      </c>
      <c r="T7" s="28" t="s">
        <v>14</v>
      </c>
      <c r="U7" s="23">
        <v>44.04</v>
      </c>
      <c r="V7" s="97">
        <f t="shared" si="8"/>
        <v>474.04655999999994</v>
      </c>
      <c r="W7" s="28">
        <v>474.05</v>
      </c>
      <c r="X7" s="170">
        <v>15.24</v>
      </c>
      <c r="Y7" s="161">
        <f t="shared" si="2"/>
        <v>164.04335999999998</v>
      </c>
      <c r="Z7" s="132"/>
      <c r="AA7" s="87"/>
      <c r="AB7" s="28">
        <v>5</v>
      </c>
      <c r="AC7" s="28" t="s">
        <v>35</v>
      </c>
      <c r="AD7" s="23">
        <v>28.96</v>
      </c>
      <c r="AE7" s="97">
        <f t="shared" si="3"/>
        <v>311.72543999999999</v>
      </c>
      <c r="AF7" s="28">
        <v>311.73</v>
      </c>
      <c r="AG7" s="173">
        <v>10.7</v>
      </c>
      <c r="AH7" s="174">
        <f t="shared" si="9"/>
        <v>115.17479999999999</v>
      </c>
      <c r="AI7" s="132"/>
      <c r="AJ7" s="84"/>
      <c r="AK7" s="23">
        <v>5</v>
      </c>
      <c r="AL7" s="23" t="s">
        <v>14</v>
      </c>
      <c r="AM7" s="23">
        <v>45.24</v>
      </c>
      <c r="AN7" s="97">
        <f t="shared" si="10"/>
        <v>486.96335999999997</v>
      </c>
      <c r="AO7" s="28">
        <v>486.96</v>
      </c>
      <c r="AP7" s="153">
        <v>14.93</v>
      </c>
      <c r="AQ7" s="131">
        <f t="shared" si="4"/>
        <v>160.70651999999998</v>
      </c>
      <c r="AR7" s="133"/>
      <c r="AS7" s="87"/>
      <c r="AT7" s="28">
        <v>5</v>
      </c>
      <c r="AU7" s="28" t="s">
        <v>14</v>
      </c>
      <c r="AV7" s="23">
        <v>45.24</v>
      </c>
      <c r="AW7" s="97">
        <f t="shared" si="11"/>
        <v>486.96335999999997</v>
      </c>
      <c r="AX7" s="28">
        <v>486.96</v>
      </c>
      <c r="AY7" s="153">
        <v>15.06</v>
      </c>
      <c r="AZ7" s="131">
        <f t="shared" si="5"/>
        <v>162.10584</v>
      </c>
    </row>
    <row r="8" spans="1:54" x14ac:dyDescent="0.25">
      <c r="B8" s="23">
        <v>6</v>
      </c>
      <c r="C8" s="23" t="s">
        <v>14</v>
      </c>
      <c r="D8" s="23">
        <v>43.5</v>
      </c>
      <c r="E8" s="28">
        <f t="shared" si="6"/>
        <v>468.23399999999998</v>
      </c>
      <c r="F8" s="28">
        <v>468.23</v>
      </c>
      <c r="G8" s="159">
        <v>14.36</v>
      </c>
      <c r="H8" s="161">
        <f t="shared" si="0"/>
        <v>154.57103999999998</v>
      </c>
      <c r="I8" s="84"/>
      <c r="K8" s="84"/>
      <c r="L8" s="84"/>
      <c r="M8" s="84"/>
      <c r="R8" s="87"/>
      <c r="S8" s="28">
        <v>6</v>
      </c>
      <c r="T8" s="28" t="s">
        <v>12</v>
      </c>
      <c r="U8" s="23">
        <v>49.9</v>
      </c>
      <c r="V8" s="97">
        <f t="shared" si="8"/>
        <v>537.1235999999999</v>
      </c>
      <c r="W8" s="28">
        <v>537.12</v>
      </c>
      <c r="X8" s="170">
        <v>16.559999999999999</v>
      </c>
      <c r="Y8" s="161">
        <f t="shared" si="2"/>
        <v>178.25183999999999</v>
      </c>
      <c r="Z8" s="132"/>
      <c r="AA8" s="87"/>
      <c r="AB8" s="28">
        <v>6</v>
      </c>
      <c r="AC8" s="28" t="s">
        <v>35</v>
      </c>
      <c r="AD8" s="23">
        <v>31.26</v>
      </c>
      <c r="AE8" s="97">
        <f t="shared" si="3"/>
        <v>336.48264</v>
      </c>
      <c r="AF8" s="28">
        <v>336.48</v>
      </c>
      <c r="AG8" s="173">
        <v>10.71</v>
      </c>
      <c r="AH8" s="174">
        <f t="shared" si="9"/>
        <v>115.28244000000001</v>
      </c>
      <c r="AI8" s="132"/>
      <c r="AS8" s="87"/>
      <c r="AT8" s="28">
        <v>6</v>
      </c>
      <c r="AU8" s="28" t="s">
        <v>14</v>
      </c>
      <c r="AV8" s="23">
        <v>45.53</v>
      </c>
      <c r="AW8" s="97">
        <f t="shared" si="11"/>
        <v>490.08491999999995</v>
      </c>
      <c r="AX8" s="28">
        <v>490.08</v>
      </c>
      <c r="AY8" s="153">
        <v>14.58</v>
      </c>
      <c r="AZ8" s="131">
        <f t="shared" si="5"/>
        <v>156.93912</v>
      </c>
    </row>
    <row r="9" spans="1:54" x14ac:dyDescent="0.25">
      <c r="A9" s="84"/>
      <c r="B9" s="23">
        <v>7</v>
      </c>
      <c r="C9" s="23" t="s">
        <v>14</v>
      </c>
      <c r="D9" s="23">
        <v>43.5</v>
      </c>
      <c r="E9" s="28">
        <f t="shared" si="6"/>
        <v>468.23399999999998</v>
      </c>
      <c r="F9" s="28">
        <v>468.23</v>
      </c>
      <c r="G9" s="159">
        <v>14.29</v>
      </c>
      <c r="H9" s="161">
        <f t="shared" si="0"/>
        <v>153.81755999999999</v>
      </c>
      <c r="I9" s="84"/>
      <c r="K9" s="84"/>
      <c r="L9" s="84"/>
      <c r="M9" s="84"/>
      <c r="R9" s="87"/>
      <c r="S9" s="28">
        <v>7</v>
      </c>
      <c r="T9" s="28" t="s">
        <v>14</v>
      </c>
      <c r="U9" s="23">
        <v>45.24</v>
      </c>
      <c r="V9" s="97">
        <f t="shared" si="8"/>
        <v>486.96335999999997</v>
      </c>
      <c r="W9" s="28">
        <v>486.96</v>
      </c>
      <c r="X9" s="170">
        <v>15.06</v>
      </c>
      <c r="Y9" s="161">
        <f t="shared" si="2"/>
        <v>162.10584</v>
      </c>
      <c r="Z9" s="132"/>
      <c r="AA9" s="87"/>
      <c r="AB9" s="28">
        <v>7</v>
      </c>
      <c r="AC9" s="28" t="s">
        <v>35</v>
      </c>
      <c r="AD9" s="23">
        <v>31.26</v>
      </c>
      <c r="AE9" s="97">
        <f t="shared" si="3"/>
        <v>336.48264</v>
      </c>
      <c r="AF9" s="28">
        <v>336.48</v>
      </c>
      <c r="AG9" s="173">
        <v>10.71</v>
      </c>
      <c r="AH9" s="174">
        <f t="shared" si="9"/>
        <v>115.28244000000001</v>
      </c>
      <c r="AI9" s="132"/>
      <c r="AS9" s="87"/>
      <c r="AT9" s="33"/>
      <c r="AU9" s="33"/>
      <c r="AV9" s="85"/>
      <c r="AW9" s="90"/>
    </row>
    <row r="10" spans="1:54" x14ac:dyDescent="0.25">
      <c r="B10" s="23">
        <v>8</v>
      </c>
      <c r="C10" s="23" t="s">
        <v>35</v>
      </c>
      <c r="D10" s="23">
        <v>28.96</v>
      </c>
      <c r="E10" s="28">
        <f t="shared" si="6"/>
        <v>311.72543999999999</v>
      </c>
      <c r="F10" s="28">
        <v>311.73</v>
      </c>
      <c r="G10" s="159">
        <v>10.53</v>
      </c>
      <c r="H10" s="161">
        <f t="shared" si="0"/>
        <v>113.34491999999999</v>
      </c>
      <c r="I10" s="84"/>
      <c r="K10" s="84"/>
      <c r="L10" s="84"/>
      <c r="M10" s="84"/>
      <c r="R10" s="87"/>
      <c r="S10" s="28">
        <v>8</v>
      </c>
      <c r="T10" s="28" t="s">
        <v>14</v>
      </c>
      <c r="U10" s="23">
        <v>45.24</v>
      </c>
      <c r="V10" s="97">
        <f t="shared" si="8"/>
        <v>486.96335999999997</v>
      </c>
      <c r="W10" s="28">
        <v>486.96</v>
      </c>
      <c r="X10" s="170">
        <v>14.93</v>
      </c>
      <c r="Y10" s="161">
        <f t="shared" si="2"/>
        <v>160.70651999999998</v>
      </c>
      <c r="Z10" s="132"/>
      <c r="AA10" s="87"/>
      <c r="AB10" s="28">
        <v>8</v>
      </c>
      <c r="AC10" s="28" t="s">
        <v>35</v>
      </c>
      <c r="AD10" s="23">
        <v>28.96</v>
      </c>
      <c r="AE10" s="97">
        <f t="shared" si="3"/>
        <v>311.72543999999999</v>
      </c>
      <c r="AF10" s="28">
        <v>311.73</v>
      </c>
      <c r="AG10" s="173">
        <v>10.53</v>
      </c>
      <c r="AH10" s="174">
        <f t="shared" si="9"/>
        <v>113.34491999999999</v>
      </c>
      <c r="AI10" s="132"/>
      <c r="AS10" s="87"/>
      <c r="AT10" s="33"/>
      <c r="AU10" s="33"/>
      <c r="AV10" s="85"/>
      <c r="AW10" s="90"/>
    </row>
    <row r="11" spans="1:54" x14ac:dyDescent="0.25">
      <c r="I11" s="84"/>
      <c r="K11" s="84"/>
      <c r="L11" s="84"/>
      <c r="M11" s="84"/>
      <c r="R11" s="87"/>
      <c r="S11" s="33"/>
      <c r="T11" s="33"/>
    </row>
    <row r="12" spans="1:54" ht="63.75" x14ac:dyDescent="0.25">
      <c r="A12" s="92" t="s">
        <v>43</v>
      </c>
      <c r="B12" s="23"/>
      <c r="C12" s="23"/>
      <c r="D12" s="23"/>
      <c r="E12" s="23"/>
      <c r="F12" s="135" t="s">
        <v>6</v>
      </c>
      <c r="G12" s="135"/>
      <c r="H12" s="135" t="s">
        <v>59</v>
      </c>
      <c r="I12" s="92" t="s">
        <v>43</v>
      </c>
      <c r="J12" s="23"/>
      <c r="K12" s="93"/>
      <c r="L12" s="93"/>
      <c r="M12" s="93"/>
      <c r="N12" s="95"/>
      <c r="O12" s="136" t="s">
        <v>59</v>
      </c>
      <c r="P12" s="169"/>
      <c r="Q12" s="95"/>
      <c r="R12" s="92" t="s">
        <v>43</v>
      </c>
      <c r="S12" s="28"/>
      <c r="T12" s="28"/>
      <c r="U12" s="23"/>
      <c r="V12" s="23"/>
      <c r="W12" s="23"/>
      <c r="X12" s="135" t="s">
        <v>59</v>
      </c>
      <c r="Z12" s="23"/>
      <c r="AA12" s="92" t="s">
        <v>43</v>
      </c>
      <c r="AB12" s="98"/>
      <c r="AC12" s="98"/>
      <c r="AD12" s="98"/>
      <c r="AE12" s="98"/>
      <c r="AF12" s="23"/>
      <c r="AG12" s="171"/>
      <c r="AH12" s="171"/>
      <c r="AI12" s="23"/>
      <c r="AJ12" s="92" t="s">
        <v>43</v>
      </c>
      <c r="AK12" s="98"/>
      <c r="AL12" s="98"/>
      <c r="AM12" s="98"/>
      <c r="AN12" s="98"/>
      <c r="AO12" s="136" t="s">
        <v>6</v>
      </c>
      <c r="AP12" s="136" t="s">
        <v>59</v>
      </c>
      <c r="AQ12" s="95"/>
      <c r="AR12" s="95"/>
      <c r="AS12" s="92" t="s">
        <v>43</v>
      </c>
      <c r="AT12" s="98"/>
      <c r="AU12" s="98"/>
      <c r="AV12" s="98"/>
      <c r="AW12" s="98"/>
      <c r="AX12" s="23"/>
      <c r="AY12" s="136" t="s">
        <v>59</v>
      </c>
      <c r="BB12" s="88">
        <f>6+138+30</f>
        <v>174</v>
      </c>
    </row>
    <row r="13" spans="1:54" x14ac:dyDescent="0.25">
      <c r="A13" s="95" t="s">
        <v>34</v>
      </c>
      <c r="B13" s="23">
        <v>1</v>
      </c>
      <c r="C13" s="23" t="s">
        <v>14</v>
      </c>
      <c r="D13" s="128">
        <v>45.24</v>
      </c>
      <c r="E13" s="28">
        <f>D13*10.764</f>
        <v>486.96335999999997</v>
      </c>
      <c r="F13" s="28">
        <v>486.96</v>
      </c>
      <c r="G13" s="160">
        <v>14.93</v>
      </c>
      <c r="H13" s="161">
        <f>G13*10.764</f>
        <v>160.70651999999998</v>
      </c>
      <c r="I13" s="102" t="s">
        <v>37</v>
      </c>
      <c r="J13" s="23">
        <v>1</v>
      </c>
      <c r="K13" s="23" t="s">
        <v>14</v>
      </c>
      <c r="L13" s="23">
        <v>45.24</v>
      </c>
      <c r="M13" s="23">
        <f>L13*10.764</f>
        <v>486.96335999999997</v>
      </c>
      <c r="N13" s="28">
        <v>486.96</v>
      </c>
      <c r="O13" s="159">
        <v>14.93</v>
      </c>
      <c r="P13" s="161">
        <f t="shared" ref="P13:P17" si="12">O13*10.764</f>
        <v>160.70651999999998</v>
      </c>
      <c r="Q13" s="99"/>
      <c r="R13" s="99" t="s">
        <v>34</v>
      </c>
      <c r="S13" s="28">
        <v>1</v>
      </c>
      <c r="T13" s="28" t="s">
        <v>35</v>
      </c>
      <c r="U13" s="23">
        <v>28.96</v>
      </c>
      <c r="V13" s="97">
        <f>U13*10.764</f>
        <v>311.72543999999999</v>
      </c>
      <c r="W13" s="28">
        <v>311.73</v>
      </c>
      <c r="X13" s="170">
        <v>10.53</v>
      </c>
      <c r="Y13" s="161">
        <f t="shared" ref="Y13:Y20" si="13">X13*10.764</f>
        <v>113.34491999999999</v>
      </c>
      <c r="Z13" s="23"/>
      <c r="AA13" s="23" t="s">
        <v>34</v>
      </c>
      <c r="AB13" s="28">
        <v>1</v>
      </c>
      <c r="AC13" s="28" t="s">
        <v>14</v>
      </c>
      <c r="AD13" s="23">
        <v>45.24</v>
      </c>
      <c r="AE13" s="97">
        <f t="shared" ref="AE13:AE20" si="14">AD13*10.764</f>
        <v>486.96335999999997</v>
      </c>
      <c r="AF13" s="28">
        <v>486.96</v>
      </c>
      <c r="AG13" s="173">
        <v>14.93</v>
      </c>
      <c r="AH13" s="174">
        <f>AG13*10.764</f>
        <v>160.70651999999998</v>
      </c>
      <c r="AI13" s="101"/>
      <c r="AJ13" s="95" t="s">
        <v>37</v>
      </c>
      <c r="AK13" s="23">
        <v>1</v>
      </c>
      <c r="AL13" s="23" t="s">
        <v>14</v>
      </c>
      <c r="AM13" s="23">
        <v>45.24</v>
      </c>
      <c r="AN13" s="97">
        <f>AM13*10.764</f>
        <v>486.96335999999997</v>
      </c>
      <c r="AO13" s="28">
        <v>486.96</v>
      </c>
      <c r="AP13" s="153">
        <v>14.93</v>
      </c>
      <c r="AQ13" s="131">
        <f t="shared" ref="AQ13:AQ17" si="15">AP13*10.764</f>
        <v>160.70651999999998</v>
      </c>
      <c r="AR13" s="95"/>
      <c r="AS13" s="95" t="s">
        <v>42</v>
      </c>
      <c r="AT13" s="28">
        <v>1</v>
      </c>
      <c r="AU13" s="28" t="s">
        <v>14</v>
      </c>
      <c r="AV13" s="23">
        <v>43.02</v>
      </c>
      <c r="AW13" s="97">
        <f>AV13*10.764</f>
        <v>463.06727999999998</v>
      </c>
      <c r="AX13" s="28">
        <v>463.07</v>
      </c>
      <c r="AY13" s="153">
        <v>14.09</v>
      </c>
      <c r="AZ13" s="131">
        <f t="shared" ref="AZ13:AZ18" si="16">AY13*10.764</f>
        <v>151.66476</v>
      </c>
    </row>
    <row r="14" spans="1:54" x14ac:dyDescent="0.25">
      <c r="A14" s="84"/>
      <c r="B14" s="23">
        <v>2</v>
      </c>
      <c r="C14" s="23" t="s">
        <v>14</v>
      </c>
      <c r="D14" s="128">
        <v>45.24</v>
      </c>
      <c r="E14" s="28">
        <f t="shared" ref="E14:E20" si="17">D14*10.764</f>
        <v>486.96335999999997</v>
      </c>
      <c r="F14" s="28">
        <v>486.96</v>
      </c>
      <c r="G14" s="160">
        <v>14.93</v>
      </c>
      <c r="H14" s="161">
        <f t="shared" ref="H14:H20" si="18">G14*10.764</f>
        <v>160.70651999999998</v>
      </c>
      <c r="J14" s="23">
        <v>2</v>
      </c>
      <c r="K14" s="23" t="s">
        <v>14</v>
      </c>
      <c r="L14" s="23">
        <v>45.24</v>
      </c>
      <c r="M14" s="23">
        <f t="shared" ref="M14:M17" si="19">L14*10.764</f>
        <v>486.96335999999997</v>
      </c>
      <c r="N14" s="28">
        <v>486.96</v>
      </c>
      <c r="O14" s="159">
        <v>14.93</v>
      </c>
      <c r="P14" s="161">
        <f t="shared" si="12"/>
        <v>160.70651999999998</v>
      </c>
      <c r="Q14" s="133"/>
      <c r="S14" s="23">
        <v>2</v>
      </c>
      <c r="T14" s="23" t="s">
        <v>14</v>
      </c>
      <c r="U14" s="23">
        <v>43.5</v>
      </c>
      <c r="V14" s="97">
        <f t="shared" ref="V14:V20" si="20">U14*10.764</f>
        <v>468.23399999999998</v>
      </c>
      <c r="W14" s="28">
        <v>468.23</v>
      </c>
      <c r="X14" s="170">
        <v>14.29</v>
      </c>
      <c r="Y14" s="161">
        <f t="shared" si="13"/>
        <v>153.81755999999999</v>
      </c>
      <c r="Z14" s="133"/>
      <c r="AB14" s="23">
        <v>2</v>
      </c>
      <c r="AC14" s="28" t="s">
        <v>14</v>
      </c>
      <c r="AD14" s="23">
        <v>45.24</v>
      </c>
      <c r="AE14" s="97">
        <f t="shared" si="14"/>
        <v>486.96335999999997</v>
      </c>
      <c r="AF14" s="28">
        <v>486.96</v>
      </c>
      <c r="AG14" s="173">
        <v>14.93</v>
      </c>
      <c r="AH14" s="174">
        <f t="shared" ref="AH14:AH20" si="21">AG14*10.764</f>
        <v>160.70651999999998</v>
      </c>
      <c r="AI14" s="132"/>
      <c r="AK14" s="23">
        <v>2</v>
      </c>
      <c r="AL14" s="23" t="s">
        <v>14</v>
      </c>
      <c r="AM14" s="23">
        <v>45.24</v>
      </c>
      <c r="AN14" s="97">
        <f t="shared" ref="AN14:AN17" si="22">AM14*10.764</f>
        <v>486.96335999999997</v>
      </c>
      <c r="AO14" s="28">
        <v>486.96</v>
      </c>
      <c r="AP14" s="153">
        <v>14.93</v>
      </c>
      <c r="AQ14" s="131">
        <f t="shared" si="15"/>
        <v>160.70651999999998</v>
      </c>
      <c r="AR14" s="133"/>
      <c r="AT14" s="23">
        <v>2</v>
      </c>
      <c r="AU14" s="23" t="s">
        <v>14</v>
      </c>
      <c r="AV14" s="23">
        <v>43.57</v>
      </c>
      <c r="AW14" s="97">
        <f t="shared" ref="AW14:AW18" si="23">AV14*10.764</f>
        <v>468.98747999999995</v>
      </c>
      <c r="AX14" s="28">
        <v>468.99</v>
      </c>
      <c r="AY14" s="153">
        <v>14.39</v>
      </c>
      <c r="AZ14" s="131">
        <f t="shared" si="16"/>
        <v>154.89395999999999</v>
      </c>
      <c r="BA14" s="88">
        <f>6*23</f>
        <v>138</v>
      </c>
    </row>
    <row r="15" spans="1:54" x14ac:dyDescent="0.25">
      <c r="A15" s="84"/>
      <c r="B15" s="23">
        <v>3</v>
      </c>
      <c r="C15" s="23" t="s">
        <v>12</v>
      </c>
      <c r="D15" s="128">
        <v>49.9</v>
      </c>
      <c r="E15" s="28">
        <f t="shared" si="17"/>
        <v>537.1235999999999</v>
      </c>
      <c r="F15" s="28">
        <v>537.12</v>
      </c>
      <c r="G15" s="160">
        <v>16.43</v>
      </c>
      <c r="H15" s="161">
        <f t="shared" si="18"/>
        <v>176.85252</v>
      </c>
      <c r="J15" s="23">
        <v>3</v>
      </c>
      <c r="K15" s="23" t="s">
        <v>14</v>
      </c>
      <c r="L15" s="23">
        <v>38.96</v>
      </c>
      <c r="M15" s="23">
        <f t="shared" si="19"/>
        <v>419.36543999999998</v>
      </c>
      <c r="N15" s="28">
        <v>419.37</v>
      </c>
      <c r="O15" s="159">
        <v>13.18</v>
      </c>
      <c r="P15" s="161">
        <f t="shared" si="12"/>
        <v>141.86951999999999</v>
      </c>
      <c r="Q15" s="133"/>
      <c r="S15" s="23">
        <v>3</v>
      </c>
      <c r="T15" s="23" t="s">
        <v>14</v>
      </c>
      <c r="U15" s="23">
        <v>43.5</v>
      </c>
      <c r="V15" s="97">
        <f t="shared" si="20"/>
        <v>468.23399999999998</v>
      </c>
      <c r="W15" s="28">
        <v>468.23</v>
      </c>
      <c r="X15" s="170">
        <v>14.29</v>
      </c>
      <c r="Y15" s="161">
        <f t="shared" si="13"/>
        <v>153.81755999999999</v>
      </c>
      <c r="Z15" s="133"/>
      <c r="AB15" s="23">
        <v>3</v>
      </c>
      <c r="AC15" s="28" t="s">
        <v>12</v>
      </c>
      <c r="AD15" s="23">
        <v>49.9</v>
      </c>
      <c r="AE15" s="97">
        <f t="shared" si="14"/>
        <v>537.1235999999999</v>
      </c>
      <c r="AF15" s="28">
        <v>537.12</v>
      </c>
      <c r="AG15" s="173">
        <v>16.43</v>
      </c>
      <c r="AH15" s="174">
        <f t="shared" si="21"/>
        <v>176.85252</v>
      </c>
      <c r="AI15" s="132"/>
      <c r="AK15" s="23">
        <v>3</v>
      </c>
      <c r="AL15" s="23" t="s">
        <v>14</v>
      </c>
      <c r="AM15" s="23">
        <v>38.96</v>
      </c>
      <c r="AN15" s="97">
        <f t="shared" si="22"/>
        <v>419.36543999999998</v>
      </c>
      <c r="AO15" s="28">
        <v>419.37</v>
      </c>
      <c r="AP15" s="153">
        <v>13.18</v>
      </c>
      <c r="AQ15" s="131">
        <f t="shared" si="15"/>
        <v>141.86951999999999</v>
      </c>
      <c r="AR15" s="133"/>
      <c r="AT15" s="23">
        <v>3</v>
      </c>
      <c r="AU15" s="23" t="s">
        <v>14</v>
      </c>
      <c r="AV15" s="23">
        <v>43</v>
      </c>
      <c r="AW15" s="97">
        <f t="shared" si="23"/>
        <v>462.85199999999998</v>
      </c>
      <c r="AX15" s="28">
        <v>462.85</v>
      </c>
      <c r="AY15" s="153">
        <v>14.78</v>
      </c>
      <c r="AZ15" s="131">
        <f t="shared" si="16"/>
        <v>159.09191999999999</v>
      </c>
    </row>
    <row r="16" spans="1:54" x14ac:dyDescent="0.25">
      <c r="B16" s="23">
        <v>4</v>
      </c>
      <c r="C16" s="23" t="s">
        <v>14</v>
      </c>
      <c r="D16" s="128">
        <v>43.91</v>
      </c>
      <c r="E16" s="28">
        <f t="shared" si="17"/>
        <v>472.64723999999995</v>
      </c>
      <c r="F16" s="28">
        <v>472.65</v>
      </c>
      <c r="G16" s="160">
        <v>15.07</v>
      </c>
      <c r="H16" s="161">
        <f t="shared" si="18"/>
        <v>162.21348</v>
      </c>
      <c r="J16" s="23">
        <v>4</v>
      </c>
      <c r="K16" s="23" t="s">
        <v>14</v>
      </c>
      <c r="L16" s="23">
        <v>45.24</v>
      </c>
      <c r="M16" s="23">
        <f t="shared" si="19"/>
        <v>486.96335999999997</v>
      </c>
      <c r="N16" s="28">
        <v>486.96</v>
      </c>
      <c r="O16" s="159">
        <v>14.93</v>
      </c>
      <c r="P16" s="161">
        <f t="shared" si="12"/>
        <v>160.70651999999998</v>
      </c>
      <c r="Q16" s="133"/>
      <c r="S16" s="23">
        <v>4</v>
      </c>
      <c r="T16" s="28" t="s">
        <v>35</v>
      </c>
      <c r="U16" s="23">
        <v>28.96</v>
      </c>
      <c r="V16" s="97">
        <f t="shared" si="20"/>
        <v>311.72543999999999</v>
      </c>
      <c r="W16" s="28">
        <v>311.73</v>
      </c>
      <c r="X16" s="170">
        <v>10.53</v>
      </c>
      <c r="Y16" s="161">
        <f t="shared" si="13"/>
        <v>113.34491999999999</v>
      </c>
      <c r="Z16" s="133"/>
      <c r="AB16" s="23">
        <v>4</v>
      </c>
      <c r="AC16" s="28" t="s">
        <v>14</v>
      </c>
      <c r="AD16" s="23">
        <v>44.04</v>
      </c>
      <c r="AE16" s="97">
        <f t="shared" si="14"/>
        <v>474.04655999999994</v>
      </c>
      <c r="AF16" s="28">
        <v>474.05</v>
      </c>
      <c r="AG16" s="173">
        <v>15.07</v>
      </c>
      <c r="AH16" s="174">
        <f t="shared" si="21"/>
        <v>162.21348</v>
      </c>
      <c r="AI16" s="132"/>
      <c r="AK16" s="23">
        <v>4</v>
      </c>
      <c r="AL16" s="23" t="s">
        <v>14</v>
      </c>
      <c r="AM16" s="23">
        <v>45.24</v>
      </c>
      <c r="AN16" s="97">
        <f t="shared" si="22"/>
        <v>486.96335999999997</v>
      </c>
      <c r="AO16" s="28">
        <v>486.96</v>
      </c>
      <c r="AP16" s="153">
        <v>14.93</v>
      </c>
      <c r="AQ16" s="131">
        <f t="shared" si="15"/>
        <v>160.70651999999998</v>
      </c>
      <c r="AR16" s="133"/>
      <c r="AT16" s="23">
        <v>4</v>
      </c>
      <c r="AU16" s="28" t="s">
        <v>12</v>
      </c>
      <c r="AV16" s="23">
        <v>49.9</v>
      </c>
      <c r="AW16" s="97">
        <f t="shared" si="23"/>
        <v>537.1235999999999</v>
      </c>
      <c r="AX16" s="28">
        <v>537.12</v>
      </c>
      <c r="AY16" s="153">
        <v>16.43</v>
      </c>
      <c r="AZ16" s="131">
        <f t="shared" si="16"/>
        <v>176.85252</v>
      </c>
    </row>
    <row r="17" spans="1:53" x14ac:dyDescent="0.25">
      <c r="B17" s="23">
        <v>5</v>
      </c>
      <c r="C17" s="23" t="s">
        <v>35</v>
      </c>
      <c r="D17" s="128">
        <v>28.96</v>
      </c>
      <c r="E17" s="28">
        <f t="shared" si="17"/>
        <v>311.72543999999999</v>
      </c>
      <c r="F17" s="28">
        <v>311.73</v>
      </c>
      <c r="G17" s="160">
        <v>10.53</v>
      </c>
      <c r="H17" s="161">
        <f t="shared" si="18"/>
        <v>113.34491999999999</v>
      </c>
      <c r="J17" s="23">
        <v>5</v>
      </c>
      <c r="K17" s="23" t="s">
        <v>14</v>
      </c>
      <c r="L17" s="23">
        <v>45.24</v>
      </c>
      <c r="M17" s="23">
        <f t="shared" si="19"/>
        <v>486.96335999999997</v>
      </c>
      <c r="N17" s="28">
        <v>486.96</v>
      </c>
      <c r="O17" s="159">
        <v>14.93</v>
      </c>
      <c r="P17" s="161">
        <f t="shared" si="12"/>
        <v>160.70651999999998</v>
      </c>
      <c r="Q17" s="133"/>
      <c r="S17" s="28">
        <v>5</v>
      </c>
      <c r="T17" s="28" t="s">
        <v>14</v>
      </c>
      <c r="U17" s="23">
        <v>44.04</v>
      </c>
      <c r="V17" s="97">
        <f t="shared" si="20"/>
        <v>474.04655999999994</v>
      </c>
      <c r="W17" s="28">
        <v>474.05</v>
      </c>
      <c r="X17" s="170">
        <v>15.07</v>
      </c>
      <c r="Y17" s="161">
        <f t="shared" si="13"/>
        <v>162.21348</v>
      </c>
      <c r="Z17" s="133"/>
      <c r="AB17" s="28">
        <v>5</v>
      </c>
      <c r="AC17" s="28" t="s">
        <v>35</v>
      </c>
      <c r="AD17" s="23">
        <v>28.96</v>
      </c>
      <c r="AE17" s="97">
        <f t="shared" si="14"/>
        <v>311.72543999999999</v>
      </c>
      <c r="AF17" s="28">
        <v>311.73</v>
      </c>
      <c r="AG17" s="173">
        <v>10.53</v>
      </c>
      <c r="AH17" s="174">
        <f t="shared" si="21"/>
        <v>113.34491999999999</v>
      </c>
      <c r="AI17" s="132"/>
      <c r="AK17" s="23">
        <v>5</v>
      </c>
      <c r="AL17" s="23" t="s">
        <v>14</v>
      </c>
      <c r="AM17" s="23">
        <v>45.24</v>
      </c>
      <c r="AN17" s="97">
        <f t="shared" si="22"/>
        <v>486.96335999999997</v>
      </c>
      <c r="AO17" s="28">
        <v>486.96</v>
      </c>
      <c r="AP17" s="153">
        <v>14.93</v>
      </c>
      <c r="AQ17" s="131">
        <f t="shared" si="15"/>
        <v>160.70651999999998</v>
      </c>
      <c r="AR17" s="133"/>
      <c r="AT17" s="28">
        <v>5</v>
      </c>
      <c r="AU17" s="28" t="s">
        <v>14</v>
      </c>
      <c r="AV17" s="23">
        <v>45.24</v>
      </c>
      <c r="AW17" s="97">
        <f t="shared" si="23"/>
        <v>486.96335999999997</v>
      </c>
      <c r="AX17" s="28">
        <v>486.96</v>
      </c>
      <c r="AY17" s="153">
        <v>14.93</v>
      </c>
      <c r="AZ17" s="131">
        <f t="shared" si="16"/>
        <v>160.70651999999998</v>
      </c>
    </row>
    <row r="18" spans="1:53" x14ac:dyDescent="0.25">
      <c r="B18" s="23">
        <v>6</v>
      </c>
      <c r="C18" s="23" t="s">
        <v>14</v>
      </c>
      <c r="D18" s="128">
        <v>43.5</v>
      </c>
      <c r="E18" s="28">
        <f t="shared" si="17"/>
        <v>468.23399999999998</v>
      </c>
      <c r="F18" s="28">
        <v>468.23</v>
      </c>
      <c r="G18" s="160">
        <v>14.29</v>
      </c>
      <c r="H18" s="161">
        <f t="shared" si="18"/>
        <v>153.81755999999999</v>
      </c>
      <c r="R18" s="33"/>
      <c r="S18" s="28">
        <v>6</v>
      </c>
      <c r="T18" s="28" t="s">
        <v>12</v>
      </c>
      <c r="U18" s="23">
        <v>49.9</v>
      </c>
      <c r="V18" s="97">
        <f t="shared" si="20"/>
        <v>537.1235999999999</v>
      </c>
      <c r="W18" s="28">
        <v>537.12</v>
      </c>
      <c r="X18" s="170">
        <v>16.43</v>
      </c>
      <c r="Y18" s="161">
        <f t="shared" si="13"/>
        <v>176.85252</v>
      </c>
      <c r="Z18" s="133"/>
      <c r="AB18" s="28">
        <v>6</v>
      </c>
      <c r="AC18" s="28" t="s">
        <v>35</v>
      </c>
      <c r="AD18" s="23">
        <v>31.26</v>
      </c>
      <c r="AE18" s="97">
        <f t="shared" si="14"/>
        <v>336.48264</v>
      </c>
      <c r="AF18" s="28">
        <v>336.48</v>
      </c>
      <c r="AG18" s="173">
        <v>10.71</v>
      </c>
      <c r="AH18" s="174">
        <f t="shared" si="21"/>
        <v>115.28244000000001</v>
      </c>
      <c r="AI18" s="132"/>
      <c r="AT18" s="28">
        <v>6</v>
      </c>
      <c r="AU18" s="28" t="s">
        <v>14</v>
      </c>
      <c r="AV18" s="23">
        <v>45.53</v>
      </c>
      <c r="AW18" s="97">
        <f t="shared" si="23"/>
        <v>490.08491999999995</v>
      </c>
      <c r="AX18" s="28">
        <v>490.08</v>
      </c>
      <c r="AY18" s="153">
        <v>14.58</v>
      </c>
      <c r="AZ18" s="131">
        <f t="shared" si="16"/>
        <v>156.93912</v>
      </c>
    </row>
    <row r="19" spans="1:53" x14ac:dyDescent="0.25">
      <c r="B19" s="23">
        <v>7</v>
      </c>
      <c r="C19" s="23" t="s">
        <v>14</v>
      </c>
      <c r="D19" s="128">
        <v>43.5</v>
      </c>
      <c r="E19" s="28">
        <f t="shared" si="17"/>
        <v>468.23399999999998</v>
      </c>
      <c r="F19" s="28">
        <v>468.23</v>
      </c>
      <c r="G19" s="160">
        <v>14.29</v>
      </c>
      <c r="H19" s="161">
        <f t="shared" si="18"/>
        <v>153.81755999999999</v>
      </c>
      <c r="S19" s="28">
        <v>7</v>
      </c>
      <c r="T19" s="28" t="s">
        <v>14</v>
      </c>
      <c r="U19" s="23">
        <v>45.24</v>
      </c>
      <c r="V19" s="97">
        <f t="shared" si="20"/>
        <v>486.96335999999997</v>
      </c>
      <c r="W19" s="28">
        <v>486.96</v>
      </c>
      <c r="X19" s="170">
        <v>14.93</v>
      </c>
      <c r="Y19" s="161">
        <f t="shared" si="13"/>
        <v>160.70651999999998</v>
      </c>
      <c r="Z19" s="133"/>
      <c r="AB19" s="28">
        <v>7</v>
      </c>
      <c r="AC19" s="28" t="s">
        <v>35</v>
      </c>
      <c r="AD19" s="23">
        <v>31.26</v>
      </c>
      <c r="AE19" s="97">
        <f t="shared" si="14"/>
        <v>336.48264</v>
      </c>
      <c r="AF19" s="28">
        <v>336.48</v>
      </c>
      <c r="AG19" s="173">
        <v>10.71</v>
      </c>
      <c r="AH19" s="174">
        <f t="shared" si="21"/>
        <v>115.28244000000001</v>
      </c>
      <c r="AI19" s="132"/>
    </row>
    <row r="20" spans="1:53" x14ac:dyDescent="0.25">
      <c r="B20" s="23">
        <v>8</v>
      </c>
      <c r="C20" s="23" t="s">
        <v>35</v>
      </c>
      <c r="D20" s="128">
        <v>28.96</v>
      </c>
      <c r="E20" s="28">
        <f t="shared" si="17"/>
        <v>311.72543999999999</v>
      </c>
      <c r="F20" s="28">
        <v>311.73</v>
      </c>
      <c r="G20" s="160">
        <v>10.53</v>
      </c>
      <c r="H20" s="161">
        <f t="shared" si="18"/>
        <v>113.34491999999999</v>
      </c>
      <c r="S20" s="28">
        <v>8</v>
      </c>
      <c r="T20" s="28" t="s">
        <v>14</v>
      </c>
      <c r="U20" s="23">
        <v>45.24</v>
      </c>
      <c r="V20" s="97">
        <f t="shared" si="20"/>
        <v>486.96335999999997</v>
      </c>
      <c r="W20" s="28">
        <v>486.96</v>
      </c>
      <c r="X20" s="170">
        <v>14.93</v>
      </c>
      <c r="Y20" s="161">
        <f t="shared" si="13"/>
        <v>160.70651999999998</v>
      </c>
      <c r="Z20" s="133"/>
      <c r="AB20" s="28">
        <v>8</v>
      </c>
      <c r="AC20" s="28" t="s">
        <v>35</v>
      </c>
      <c r="AD20" s="23">
        <v>28.96</v>
      </c>
      <c r="AE20" s="97">
        <f t="shared" si="14"/>
        <v>311.72543999999999</v>
      </c>
      <c r="AF20" s="28">
        <v>311.73</v>
      </c>
      <c r="AG20" s="173">
        <v>10.53</v>
      </c>
      <c r="AH20" s="174">
        <f t="shared" si="21"/>
        <v>113.34491999999999</v>
      </c>
      <c r="AI20" s="132"/>
    </row>
    <row r="21" spans="1:53" x14ac:dyDescent="0.25">
      <c r="A21" s="84"/>
      <c r="G21" s="162"/>
      <c r="H21" s="162"/>
    </row>
    <row r="22" spans="1:53" ht="25.5" x14ac:dyDescent="0.25">
      <c r="A22" s="92" t="s">
        <v>44</v>
      </c>
      <c r="B22" s="23"/>
      <c r="C22" s="23"/>
      <c r="D22" s="23"/>
      <c r="E22" s="23"/>
      <c r="F22" s="135" t="s">
        <v>6</v>
      </c>
      <c r="G22" s="163"/>
      <c r="H22" s="163" t="s">
        <v>59</v>
      </c>
      <c r="I22" s="92" t="s">
        <v>44</v>
      </c>
      <c r="J22" s="23"/>
      <c r="K22" s="23"/>
      <c r="L22" s="23"/>
      <c r="M22" s="23"/>
      <c r="N22" s="95"/>
      <c r="O22" s="136" t="s">
        <v>59</v>
      </c>
      <c r="P22" s="169"/>
      <c r="Q22" s="95"/>
      <c r="R22" s="92" t="s">
        <v>44</v>
      </c>
      <c r="S22" s="23"/>
      <c r="T22" s="23"/>
      <c r="U22" s="23"/>
      <c r="V22" s="23"/>
      <c r="W22" s="23"/>
      <c r="X22" s="135" t="s">
        <v>59</v>
      </c>
      <c r="Z22" s="23"/>
      <c r="AA22" s="92" t="s">
        <v>44</v>
      </c>
      <c r="AB22" s="98"/>
      <c r="AC22" s="98"/>
      <c r="AD22" s="98"/>
      <c r="AE22" s="98"/>
      <c r="AF22" s="23"/>
      <c r="AG22" s="171"/>
      <c r="AH22" s="171"/>
      <c r="AI22" s="23"/>
      <c r="AJ22" s="92" t="s">
        <v>44</v>
      </c>
      <c r="AK22" s="98"/>
      <c r="AL22" s="98"/>
      <c r="AM22" s="98"/>
      <c r="AN22" s="98"/>
      <c r="AO22" s="136" t="s">
        <v>6</v>
      </c>
      <c r="AP22" s="136" t="s">
        <v>59</v>
      </c>
      <c r="AQ22" s="95"/>
      <c r="AR22" s="95"/>
      <c r="AS22" s="92" t="s">
        <v>44</v>
      </c>
      <c r="AT22" s="98"/>
      <c r="AU22" s="98"/>
      <c r="AV22" s="98"/>
      <c r="AW22" s="98"/>
      <c r="AX22" s="23"/>
      <c r="AY22" s="133"/>
      <c r="AZ22" s="133"/>
    </row>
    <row r="23" spans="1:53" x14ac:dyDescent="0.25">
      <c r="A23" s="95" t="s">
        <v>46</v>
      </c>
      <c r="B23" s="23">
        <v>1</v>
      </c>
      <c r="C23" s="23" t="s">
        <v>14</v>
      </c>
      <c r="D23" s="23">
        <v>45.24</v>
      </c>
      <c r="E23" s="23">
        <f>D23*10.764</f>
        <v>486.96335999999997</v>
      </c>
      <c r="F23" s="28">
        <v>486.96</v>
      </c>
      <c r="G23" s="164">
        <v>14.93</v>
      </c>
      <c r="H23" s="165">
        <v>161</v>
      </c>
      <c r="I23" s="95" t="s">
        <v>37</v>
      </c>
      <c r="J23" s="23">
        <v>1</v>
      </c>
      <c r="K23" s="23" t="s">
        <v>14</v>
      </c>
      <c r="L23" s="23">
        <v>45.24</v>
      </c>
      <c r="M23" s="23">
        <f>L23*10.764</f>
        <v>486.96335999999997</v>
      </c>
      <c r="N23" s="28">
        <v>486.96</v>
      </c>
      <c r="O23" s="159">
        <v>14.93</v>
      </c>
      <c r="P23" s="161">
        <f t="shared" ref="P23:P27" si="24">O23*10.764</f>
        <v>160.70651999999998</v>
      </c>
      <c r="Q23" s="23"/>
      <c r="R23" s="23" t="s">
        <v>34</v>
      </c>
      <c r="S23" s="28">
        <v>1</v>
      </c>
      <c r="T23" s="28" t="s">
        <v>35</v>
      </c>
      <c r="U23" s="23">
        <v>28.96</v>
      </c>
      <c r="V23" s="97">
        <f>U23*10.764</f>
        <v>311.72543999999999</v>
      </c>
      <c r="W23" s="28">
        <v>311.73</v>
      </c>
      <c r="X23" s="170">
        <v>10.53</v>
      </c>
      <c r="Y23" s="161">
        <f t="shared" ref="Y23:Y30" si="25">X23*10.764</f>
        <v>113.34491999999999</v>
      </c>
      <c r="Z23" s="101"/>
      <c r="AA23" s="95" t="s">
        <v>34</v>
      </c>
      <c r="AB23" s="28">
        <v>1</v>
      </c>
      <c r="AC23" s="28" t="s">
        <v>14</v>
      </c>
      <c r="AD23" s="23">
        <v>45.24</v>
      </c>
      <c r="AE23" s="97">
        <f t="shared" ref="AE23:AE30" si="26">AD23*10.764</f>
        <v>486.96335999999997</v>
      </c>
      <c r="AF23" s="28">
        <v>486.96</v>
      </c>
      <c r="AG23" s="173">
        <v>14.93</v>
      </c>
      <c r="AH23" s="174">
        <f>AG23*10.764</f>
        <v>160.70651999999998</v>
      </c>
      <c r="AI23" s="131"/>
      <c r="AJ23" s="99" t="s">
        <v>37</v>
      </c>
      <c r="AK23" s="23">
        <v>1</v>
      </c>
      <c r="AL23" s="23" t="s">
        <v>14</v>
      </c>
      <c r="AM23" s="23">
        <v>45.24</v>
      </c>
      <c r="AN23" s="97">
        <f>AM23*10.764</f>
        <v>486.96335999999997</v>
      </c>
      <c r="AO23" s="28">
        <v>486.96</v>
      </c>
      <c r="AP23" s="153">
        <v>14.93</v>
      </c>
      <c r="AQ23" s="131">
        <f t="shared" ref="AQ23:AQ27" si="27">AP23*10.764</f>
        <v>160.70651999999998</v>
      </c>
      <c r="AR23" s="102"/>
      <c r="AS23" s="102" t="s">
        <v>42</v>
      </c>
      <c r="AT23" s="28">
        <v>1</v>
      </c>
      <c r="AU23" s="28" t="s">
        <v>14</v>
      </c>
      <c r="AV23" s="23">
        <v>43.02</v>
      </c>
      <c r="AW23" s="97">
        <f>AV23*10.764</f>
        <v>463.06727999999998</v>
      </c>
      <c r="AX23" s="28">
        <v>463.07</v>
      </c>
      <c r="AY23" s="153">
        <v>14.09</v>
      </c>
      <c r="AZ23" s="131">
        <f t="shared" ref="AZ23:AZ28" si="28">AY23*10.764</f>
        <v>151.66476</v>
      </c>
      <c r="BA23" s="88">
        <f>6*5</f>
        <v>30</v>
      </c>
    </row>
    <row r="24" spans="1:53" x14ac:dyDescent="0.25">
      <c r="A24" s="84"/>
      <c r="B24" s="23">
        <v>2</v>
      </c>
      <c r="C24" s="23" t="s">
        <v>14</v>
      </c>
      <c r="D24" s="23">
        <v>45.24</v>
      </c>
      <c r="E24" s="23">
        <f t="shared" ref="E24:E30" si="29">D24*10.764</f>
        <v>486.96335999999997</v>
      </c>
      <c r="F24" s="28">
        <v>486.96</v>
      </c>
      <c r="G24" s="166">
        <v>14.93</v>
      </c>
      <c r="H24" s="167">
        <v>161</v>
      </c>
      <c r="J24" s="23">
        <v>2</v>
      </c>
      <c r="K24" s="23" t="s">
        <v>14</v>
      </c>
      <c r="L24" s="23">
        <v>45.24</v>
      </c>
      <c r="M24" s="23">
        <f t="shared" ref="M24:M27" si="30">L24*10.764</f>
        <v>486.96335999999997</v>
      </c>
      <c r="N24" s="28">
        <v>486.96</v>
      </c>
      <c r="O24" s="159">
        <v>14.93</v>
      </c>
      <c r="P24" s="161">
        <f t="shared" si="24"/>
        <v>160.70651999999998</v>
      </c>
      <c r="Q24" s="133"/>
      <c r="S24" s="23">
        <v>2</v>
      </c>
      <c r="T24" s="23" t="s">
        <v>14</v>
      </c>
      <c r="U24" s="23">
        <v>43.5</v>
      </c>
      <c r="V24" s="97">
        <f t="shared" ref="V24:V30" si="31">U24*10.764</f>
        <v>468.23399999999998</v>
      </c>
      <c r="W24" s="28">
        <v>468.23</v>
      </c>
      <c r="X24" s="170">
        <v>14.29</v>
      </c>
      <c r="Y24" s="161">
        <f t="shared" si="25"/>
        <v>153.81755999999999</v>
      </c>
      <c r="Z24" s="132"/>
      <c r="AB24" s="23">
        <v>2</v>
      </c>
      <c r="AC24" s="28" t="s">
        <v>14</v>
      </c>
      <c r="AD24" s="23">
        <v>45.24</v>
      </c>
      <c r="AE24" s="97">
        <f t="shared" si="26"/>
        <v>486.96335999999997</v>
      </c>
      <c r="AF24" s="28">
        <v>486.96</v>
      </c>
      <c r="AG24" s="173">
        <v>14.93</v>
      </c>
      <c r="AH24" s="174">
        <f t="shared" ref="AH24:AH30" si="32">AG24*10.764</f>
        <v>160.70651999999998</v>
      </c>
      <c r="AI24" s="132"/>
      <c r="AK24" s="23">
        <v>2</v>
      </c>
      <c r="AL24" s="23" t="s">
        <v>14</v>
      </c>
      <c r="AM24" s="23">
        <v>45.24</v>
      </c>
      <c r="AN24" s="97">
        <f t="shared" ref="AN24:AN27" si="33">AM24*10.764</f>
        <v>486.96335999999997</v>
      </c>
      <c r="AO24" s="28">
        <v>486.96</v>
      </c>
      <c r="AP24" s="153">
        <v>14.93</v>
      </c>
      <c r="AQ24" s="131">
        <f t="shared" si="27"/>
        <v>160.70651999999998</v>
      </c>
      <c r="AR24" s="133"/>
      <c r="AT24" s="23">
        <v>2</v>
      </c>
      <c r="AU24" s="23" t="s">
        <v>14</v>
      </c>
      <c r="AV24" s="23">
        <v>43.57</v>
      </c>
      <c r="AW24" s="97">
        <f t="shared" ref="AW24:AW28" si="34">AV24*10.764</f>
        <v>468.98747999999995</v>
      </c>
      <c r="AX24" s="28">
        <v>468.99</v>
      </c>
      <c r="AY24" s="153">
        <v>14.39</v>
      </c>
      <c r="AZ24" s="131">
        <f t="shared" si="28"/>
        <v>154.89395999999999</v>
      </c>
    </row>
    <row r="25" spans="1:53" x14ac:dyDescent="0.25">
      <c r="A25" s="84"/>
      <c r="B25" s="23">
        <v>3</v>
      </c>
      <c r="C25" s="23" t="s">
        <v>12</v>
      </c>
      <c r="D25" s="23">
        <v>49.9</v>
      </c>
      <c r="E25" s="23">
        <f t="shared" si="29"/>
        <v>537.1235999999999</v>
      </c>
      <c r="F25" s="28">
        <v>537.12</v>
      </c>
      <c r="G25" s="166">
        <v>16.43</v>
      </c>
      <c r="H25" s="167">
        <v>177</v>
      </c>
      <c r="J25" s="23">
        <v>3</v>
      </c>
      <c r="K25" s="137" t="s">
        <v>35</v>
      </c>
      <c r="L25" s="137">
        <v>26.8</v>
      </c>
      <c r="M25" s="137">
        <f t="shared" si="30"/>
        <v>288.47519999999997</v>
      </c>
      <c r="N25" s="139">
        <v>288.48</v>
      </c>
      <c r="O25" s="159">
        <v>10.01</v>
      </c>
      <c r="P25" s="161">
        <f t="shared" si="24"/>
        <v>107.74763999999999</v>
      </c>
      <c r="Q25" s="133"/>
      <c r="S25" s="23">
        <v>3</v>
      </c>
      <c r="T25" s="23" t="s">
        <v>14</v>
      </c>
      <c r="U25" s="23">
        <v>43.5</v>
      </c>
      <c r="V25" s="97">
        <f t="shared" si="31"/>
        <v>468.23399999999998</v>
      </c>
      <c r="W25" s="28">
        <v>468.23</v>
      </c>
      <c r="X25" s="170">
        <v>14.29</v>
      </c>
      <c r="Y25" s="161">
        <f t="shared" si="25"/>
        <v>153.81755999999999</v>
      </c>
      <c r="Z25" s="132"/>
      <c r="AB25" s="23">
        <v>3</v>
      </c>
      <c r="AC25" s="28" t="s">
        <v>12</v>
      </c>
      <c r="AD25" s="23">
        <v>49.9</v>
      </c>
      <c r="AE25" s="97">
        <f t="shared" si="26"/>
        <v>537.1235999999999</v>
      </c>
      <c r="AF25" s="28">
        <v>537.12</v>
      </c>
      <c r="AG25" s="173">
        <v>16.43</v>
      </c>
      <c r="AH25" s="174">
        <f t="shared" si="32"/>
        <v>176.85252</v>
      </c>
      <c r="AI25" s="132"/>
      <c r="AK25" s="23">
        <v>3</v>
      </c>
      <c r="AL25" s="137" t="s">
        <v>35</v>
      </c>
      <c r="AM25" s="137">
        <v>26.8</v>
      </c>
      <c r="AN25" s="138">
        <f t="shared" si="33"/>
        <v>288.47519999999997</v>
      </c>
      <c r="AO25" s="139">
        <v>288.48</v>
      </c>
      <c r="AP25" s="153">
        <v>10.01</v>
      </c>
      <c r="AQ25" s="131">
        <f t="shared" si="27"/>
        <v>107.74763999999999</v>
      </c>
      <c r="AR25" s="133"/>
      <c r="AT25" s="23">
        <v>3</v>
      </c>
      <c r="AU25" s="23" t="s">
        <v>14</v>
      </c>
      <c r="AV25" s="23">
        <v>43</v>
      </c>
      <c r="AW25" s="97">
        <f t="shared" si="34"/>
        <v>462.85199999999998</v>
      </c>
      <c r="AX25" s="28">
        <v>462.85</v>
      </c>
      <c r="AY25" s="153">
        <v>14.78</v>
      </c>
      <c r="AZ25" s="131">
        <f t="shared" si="28"/>
        <v>159.09191999999999</v>
      </c>
    </row>
    <row r="26" spans="1:53" x14ac:dyDescent="0.25">
      <c r="B26" s="23">
        <v>4</v>
      </c>
      <c r="C26" s="23" t="s">
        <v>14</v>
      </c>
      <c r="D26" s="23">
        <v>43.91</v>
      </c>
      <c r="E26" s="23">
        <f t="shared" si="29"/>
        <v>472.64723999999995</v>
      </c>
      <c r="F26" s="28">
        <v>472.65</v>
      </c>
      <c r="G26" s="166">
        <v>15.07</v>
      </c>
      <c r="H26" s="167">
        <v>162</v>
      </c>
      <c r="J26" s="23">
        <v>4</v>
      </c>
      <c r="K26" s="23" t="s">
        <v>14</v>
      </c>
      <c r="L26" s="23">
        <v>45.24</v>
      </c>
      <c r="M26" s="23">
        <f t="shared" si="30"/>
        <v>486.96335999999997</v>
      </c>
      <c r="N26" s="28">
        <v>486.96</v>
      </c>
      <c r="O26" s="159">
        <v>14.93</v>
      </c>
      <c r="P26" s="161">
        <f t="shared" si="24"/>
        <v>160.70651999999998</v>
      </c>
      <c r="Q26" s="133"/>
      <c r="S26" s="23">
        <v>4</v>
      </c>
      <c r="T26" s="126" t="s">
        <v>47</v>
      </c>
      <c r="U26" s="126"/>
      <c r="V26" s="126"/>
      <c r="W26" s="96">
        <v>0</v>
      </c>
      <c r="X26" s="170">
        <v>0</v>
      </c>
      <c r="Y26" s="161">
        <v>0</v>
      </c>
      <c r="Z26" s="134"/>
      <c r="AB26" s="23">
        <v>4</v>
      </c>
      <c r="AC26" s="28" t="s">
        <v>14</v>
      </c>
      <c r="AD26" s="23">
        <v>44.04</v>
      </c>
      <c r="AE26" s="97">
        <f t="shared" si="26"/>
        <v>474.04655999999994</v>
      </c>
      <c r="AF26" s="28">
        <v>474.05</v>
      </c>
      <c r="AG26" s="173">
        <v>15.07</v>
      </c>
      <c r="AH26" s="174">
        <f t="shared" si="32"/>
        <v>162.21348</v>
      </c>
      <c r="AI26" s="132"/>
      <c r="AK26" s="23">
        <v>4</v>
      </c>
      <c r="AL26" s="23" t="s">
        <v>14</v>
      </c>
      <c r="AM26" s="23">
        <v>45.24</v>
      </c>
      <c r="AN26" s="97">
        <f t="shared" si="33"/>
        <v>486.96335999999997</v>
      </c>
      <c r="AO26" s="28">
        <v>486.96</v>
      </c>
      <c r="AP26" s="153">
        <v>14.93</v>
      </c>
      <c r="AQ26" s="131">
        <f t="shared" si="27"/>
        <v>160.70651999999998</v>
      </c>
      <c r="AR26" s="133"/>
      <c r="AT26" s="23">
        <v>4</v>
      </c>
      <c r="AU26" s="139" t="s">
        <v>14</v>
      </c>
      <c r="AV26" s="137">
        <v>43.23</v>
      </c>
      <c r="AW26" s="138">
        <f t="shared" si="34"/>
        <v>465.32771999999994</v>
      </c>
      <c r="AX26" s="139">
        <v>465.33</v>
      </c>
      <c r="AY26" s="153">
        <v>13.39</v>
      </c>
      <c r="AZ26" s="131">
        <f t="shared" si="28"/>
        <v>144.12996000000001</v>
      </c>
    </row>
    <row r="27" spans="1:53" x14ac:dyDescent="0.25">
      <c r="B27" s="93">
        <v>5</v>
      </c>
      <c r="C27" s="125" t="s">
        <v>45</v>
      </c>
      <c r="D27" s="125"/>
      <c r="E27" s="125"/>
      <c r="F27" s="23">
        <v>0</v>
      </c>
      <c r="G27" s="166">
        <v>10.53</v>
      </c>
      <c r="H27" s="167">
        <v>113</v>
      </c>
      <c r="J27" s="23">
        <v>5</v>
      </c>
      <c r="K27" s="23" t="s">
        <v>14</v>
      </c>
      <c r="L27" s="23">
        <v>45.24</v>
      </c>
      <c r="M27" s="23">
        <f t="shared" si="30"/>
        <v>486.96335999999997</v>
      </c>
      <c r="N27" s="28">
        <v>486.96</v>
      </c>
      <c r="O27" s="159">
        <v>14.93</v>
      </c>
      <c r="P27" s="161">
        <f t="shared" si="24"/>
        <v>160.70651999999998</v>
      </c>
      <c r="Q27" s="133"/>
      <c r="S27" s="28">
        <v>5</v>
      </c>
      <c r="T27" s="28" t="s">
        <v>14</v>
      </c>
      <c r="U27" s="23">
        <v>44.04</v>
      </c>
      <c r="V27" s="97">
        <f t="shared" si="31"/>
        <v>474.04655999999994</v>
      </c>
      <c r="W27" s="28">
        <v>474.05</v>
      </c>
      <c r="X27" s="170">
        <v>15.07</v>
      </c>
      <c r="Y27" s="161">
        <f t="shared" si="25"/>
        <v>162.21348</v>
      </c>
      <c r="Z27" s="132"/>
      <c r="AB27" s="96">
        <v>5</v>
      </c>
      <c r="AC27" s="126" t="s">
        <v>47</v>
      </c>
      <c r="AD27" s="126"/>
      <c r="AE27" s="126"/>
      <c r="AF27" s="28">
        <v>0</v>
      </c>
      <c r="AG27" s="173">
        <v>0</v>
      </c>
      <c r="AH27" s="174">
        <f t="shared" si="32"/>
        <v>0</v>
      </c>
      <c r="AI27" s="132"/>
      <c r="AK27" s="23">
        <v>5</v>
      </c>
      <c r="AL27" s="23" t="s">
        <v>14</v>
      </c>
      <c r="AM27" s="23">
        <v>45.24</v>
      </c>
      <c r="AN27" s="97">
        <f t="shared" si="33"/>
        <v>486.96335999999997</v>
      </c>
      <c r="AO27" s="28">
        <v>486.96</v>
      </c>
      <c r="AP27" s="153">
        <v>14.93</v>
      </c>
      <c r="AQ27" s="131">
        <f t="shared" si="27"/>
        <v>160.70651999999998</v>
      </c>
      <c r="AR27" s="133"/>
      <c r="AT27" s="28">
        <v>5</v>
      </c>
      <c r="AU27" s="28" t="s">
        <v>14</v>
      </c>
      <c r="AV27" s="23">
        <v>45.24</v>
      </c>
      <c r="AW27" s="97">
        <f t="shared" si="34"/>
        <v>486.96335999999997</v>
      </c>
      <c r="AX27" s="28">
        <v>486.96</v>
      </c>
      <c r="AY27" s="153">
        <v>14.93</v>
      </c>
      <c r="AZ27" s="131">
        <f t="shared" si="28"/>
        <v>160.70651999999998</v>
      </c>
    </row>
    <row r="28" spans="1:53" x14ac:dyDescent="0.25">
      <c r="B28" s="23">
        <v>6</v>
      </c>
      <c r="C28" s="23" t="s">
        <v>14</v>
      </c>
      <c r="D28" s="23">
        <v>43.5</v>
      </c>
      <c r="E28" s="23">
        <f t="shared" si="29"/>
        <v>468.23399999999998</v>
      </c>
      <c r="F28" s="28">
        <v>468.23</v>
      </c>
      <c r="G28" s="166">
        <v>14.29</v>
      </c>
      <c r="H28" s="167">
        <v>154</v>
      </c>
      <c r="R28" s="33"/>
      <c r="S28" s="28">
        <v>6</v>
      </c>
      <c r="T28" s="28" t="s">
        <v>12</v>
      </c>
      <c r="U28" s="23">
        <v>49.9</v>
      </c>
      <c r="V28" s="97">
        <f t="shared" si="31"/>
        <v>537.1235999999999</v>
      </c>
      <c r="W28" s="28">
        <v>537.12</v>
      </c>
      <c r="X28" s="170">
        <v>16.43</v>
      </c>
      <c r="Y28" s="161">
        <f t="shared" si="25"/>
        <v>176.85252</v>
      </c>
      <c r="Z28" s="132"/>
      <c r="AB28" s="28">
        <v>6</v>
      </c>
      <c r="AC28" s="28" t="s">
        <v>35</v>
      </c>
      <c r="AD28" s="23">
        <v>31.26</v>
      </c>
      <c r="AE28" s="97">
        <f t="shared" si="26"/>
        <v>336.48264</v>
      </c>
      <c r="AF28" s="28">
        <v>336.48</v>
      </c>
      <c r="AG28" s="173">
        <v>10.71</v>
      </c>
      <c r="AH28" s="174">
        <f t="shared" si="32"/>
        <v>115.28244000000001</v>
      </c>
      <c r="AI28" s="132"/>
      <c r="AT28" s="28">
        <v>6</v>
      </c>
      <c r="AU28" s="28" t="s">
        <v>14</v>
      </c>
      <c r="AV28" s="23">
        <v>45.53</v>
      </c>
      <c r="AW28" s="97">
        <f t="shared" si="34"/>
        <v>490.08491999999995</v>
      </c>
      <c r="AX28" s="28">
        <v>490.08</v>
      </c>
      <c r="AY28" s="153">
        <v>14.58</v>
      </c>
      <c r="AZ28" s="131">
        <f t="shared" si="28"/>
        <v>156.93912</v>
      </c>
    </row>
    <row r="29" spans="1:53" x14ac:dyDescent="0.25">
      <c r="B29" s="23">
        <v>7</v>
      </c>
      <c r="C29" s="23" t="s">
        <v>14</v>
      </c>
      <c r="D29" s="23">
        <v>43.5</v>
      </c>
      <c r="E29" s="23">
        <f t="shared" si="29"/>
        <v>468.23399999999998</v>
      </c>
      <c r="F29" s="28">
        <v>468.23</v>
      </c>
      <c r="G29" s="166">
        <v>14.29</v>
      </c>
      <c r="H29" s="167">
        <v>154</v>
      </c>
      <c r="I29" s="84"/>
      <c r="K29" s="84"/>
      <c r="L29" s="84"/>
      <c r="M29" s="84"/>
      <c r="S29" s="28">
        <v>7</v>
      </c>
      <c r="T29" s="28" t="s">
        <v>14</v>
      </c>
      <c r="U29" s="23">
        <v>45.24</v>
      </c>
      <c r="V29" s="97">
        <f t="shared" si="31"/>
        <v>486.96335999999997</v>
      </c>
      <c r="W29" s="28">
        <v>486.96</v>
      </c>
      <c r="X29" s="170">
        <v>14.93</v>
      </c>
      <c r="Y29" s="161">
        <f t="shared" si="25"/>
        <v>160.70651999999998</v>
      </c>
      <c r="Z29" s="132"/>
      <c r="AB29" s="28">
        <v>7</v>
      </c>
      <c r="AC29" s="28" t="s">
        <v>35</v>
      </c>
      <c r="AD29" s="23">
        <v>31.26</v>
      </c>
      <c r="AE29" s="97">
        <f t="shared" si="26"/>
        <v>336.48264</v>
      </c>
      <c r="AF29" s="28">
        <v>336.48</v>
      </c>
      <c r="AG29" s="173">
        <v>10.71</v>
      </c>
      <c r="AH29" s="174">
        <f t="shared" si="32"/>
        <v>115.28244000000001</v>
      </c>
      <c r="AI29" s="132"/>
    </row>
    <row r="30" spans="1:53" x14ac:dyDescent="0.25">
      <c r="B30" s="23">
        <v>8</v>
      </c>
      <c r="C30" s="23" t="s">
        <v>35</v>
      </c>
      <c r="D30" s="23">
        <v>28.96</v>
      </c>
      <c r="E30" s="23">
        <f t="shared" si="29"/>
        <v>311.72543999999999</v>
      </c>
      <c r="F30" s="28">
        <v>311.73</v>
      </c>
      <c r="G30" s="166">
        <v>10.53</v>
      </c>
      <c r="H30" s="167">
        <v>113</v>
      </c>
      <c r="S30" s="28">
        <v>8</v>
      </c>
      <c r="T30" s="28" t="s">
        <v>14</v>
      </c>
      <c r="U30" s="23">
        <v>45.24</v>
      </c>
      <c r="V30" s="97">
        <f t="shared" si="31"/>
        <v>486.96335999999997</v>
      </c>
      <c r="W30" s="28">
        <v>486.96</v>
      </c>
      <c r="X30" s="170">
        <v>14.93</v>
      </c>
      <c r="Y30" s="161">
        <f t="shared" si="25"/>
        <v>160.70651999999998</v>
      </c>
      <c r="Z30" s="132"/>
      <c r="AB30" s="28">
        <v>8</v>
      </c>
      <c r="AC30" s="28" t="s">
        <v>35</v>
      </c>
      <c r="AD30" s="23">
        <v>28.96</v>
      </c>
      <c r="AE30" s="97">
        <f t="shared" si="26"/>
        <v>311.72543999999999</v>
      </c>
      <c r="AF30" s="28">
        <v>311.73</v>
      </c>
      <c r="AG30" s="173">
        <v>10.53</v>
      </c>
      <c r="AH30" s="174">
        <f t="shared" si="32"/>
        <v>113.34491999999999</v>
      </c>
      <c r="AI30" s="132"/>
    </row>
    <row r="31" spans="1:53" x14ac:dyDescent="0.25">
      <c r="G31" s="162"/>
      <c r="H31" s="162"/>
    </row>
    <row r="32" spans="1:53" x14ac:dyDescent="0.25">
      <c r="A32" s="84"/>
    </row>
    <row r="36" spans="1:20" x14ac:dyDescent="0.25">
      <c r="I36" s="84"/>
      <c r="K36" s="84"/>
      <c r="L36" s="84"/>
      <c r="M36" s="84"/>
      <c r="R36" s="87"/>
      <c r="S36" s="33"/>
      <c r="T36" s="33"/>
    </row>
    <row r="38" spans="1:20" x14ac:dyDescent="0.25">
      <c r="A38" s="84"/>
    </row>
    <row r="42" spans="1:20" x14ac:dyDescent="0.25">
      <c r="I42" s="84"/>
      <c r="K42" s="84"/>
      <c r="L42" s="84"/>
      <c r="M42" s="84"/>
      <c r="R42" s="87"/>
      <c r="S42" s="33"/>
      <c r="T42" s="33"/>
    </row>
    <row r="44" spans="1:20" x14ac:dyDescent="0.25">
      <c r="A44" s="84"/>
    </row>
    <row r="47" spans="1:20" x14ac:dyDescent="0.25">
      <c r="I47" s="84"/>
      <c r="K47" s="84"/>
      <c r="L47" s="84"/>
      <c r="M47" s="84"/>
      <c r="R47" s="87"/>
      <c r="S47" s="33"/>
      <c r="T47" s="33"/>
    </row>
    <row r="49" spans="1:1" x14ac:dyDescent="0.25">
      <c r="A49" s="84"/>
    </row>
    <row r="55" spans="1:1" x14ac:dyDescent="0.25">
      <c r="A55" s="84"/>
    </row>
    <row r="61" spans="1:1" x14ac:dyDescent="0.25">
      <c r="A61" s="84"/>
    </row>
    <row r="67" spans="1:1" x14ac:dyDescent="0.25">
      <c r="A67" s="84"/>
    </row>
    <row r="73" spans="1:1" x14ac:dyDescent="0.25">
      <c r="A73" s="84"/>
    </row>
    <row r="79" spans="1:1" x14ac:dyDescent="0.25">
      <c r="A79" s="84"/>
    </row>
    <row r="85" spans="1:1" x14ac:dyDescent="0.25">
      <c r="A85" s="84"/>
    </row>
    <row r="90" spans="1:1" x14ac:dyDescent="0.25">
      <c r="A90" s="84"/>
    </row>
    <row r="95" spans="1:1" x14ac:dyDescent="0.25">
      <c r="A95" s="84"/>
    </row>
    <row r="101" spans="1:2" x14ac:dyDescent="0.25">
      <c r="A101" s="84"/>
    </row>
    <row r="107" spans="1:2" x14ac:dyDescent="0.25">
      <c r="A107" s="84"/>
    </row>
    <row r="109" spans="1:2" x14ac:dyDescent="0.25">
      <c r="B109" s="86"/>
    </row>
    <row r="111" spans="1:2" x14ac:dyDescent="0.25">
      <c r="A111" s="84"/>
    </row>
  </sheetData>
  <mergeCells count="3">
    <mergeCell ref="C27:E27"/>
    <mergeCell ref="T26:V26"/>
    <mergeCell ref="AC27:AE27"/>
  </mergeCells>
  <phoneticPr fontId="1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Wing A</vt:lpstr>
      <vt:lpstr>Wing B</vt:lpstr>
      <vt:lpstr>Wing C</vt:lpstr>
      <vt:lpstr>Wing D</vt:lpstr>
      <vt:lpstr>Wing E</vt:lpstr>
      <vt:lpstr>Wing F</vt:lpstr>
      <vt:lpstr>Total</vt:lpstr>
      <vt:lpstr>Rera</vt:lpstr>
      <vt:lpstr>Typical Floor</vt:lpstr>
      <vt:lpstr>IGR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2024-07-02T12:44:07Z</dcterms:modified>
</cp:coreProperties>
</file>