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Nariman Point\Hera Raisuzzman Ansari\"/>
    </mc:Choice>
  </mc:AlternateContent>
  <xr:revisionPtr revIDLastSave="0" documentId="13_ncr:1_{8A7A25C6-AED6-425A-A24D-76D67AB63C1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3" i="1" l="1"/>
  <c r="O22" i="1"/>
  <c r="N23" i="1"/>
  <c r="P26" i="1"/>
  <c r="M26" i="1"/>
  <c r="M28" i="1" s="1"/>
  <c r="M24" i="1"/>
  <c r="M27" i="1" l="1"/>
  <c r="N2" i="1"/>
  <c r="O2" i="1" s="1"/>
  <c r="P2" i="1" s="1"/>
  <c r="R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R3" i="1" s="1"/>
  <c r="T3" i="1" s="1"/>
  <c r="N4" i="1"/>
  <c r="O4" i="1" s="1"/>
  <c r="P4" i="1" s="1"/>
  <c r="R4" i="1" s="1"/>
  <c r="T4" i="1" s="1"/>
  <c r="O5" i="1"/>
  <c r="P5" i="1" s="1"/>
  <c r="Q5" i="1" s="1"/>
  <c r="R5" i="1" s="1"/>
  <c r="T5" i="1" s="1"/>
  <c r="N6" i="1"/>
  <c r="O6" i="1" s="1"/>
  <c r="P6" i="1" s="1"/>
  <c r="Q6" i="1" s="1"/>
  <c r="R6" i="1" s="1"/>
  <c r="T6" i="1" s="1"/>
  <c r="N7" i="1"/>
  <c r="O7" i="1" s="1"/>
  <c r="P7" i="1" s="1"/>
  <c r="Q7" i="1" s="1"/>
  <c r="R7" i="1" s="1"/>
  <c r="T7" i="1" s="1"/>
  <c r="N8" i="1"/>
  <c r="O8" i="1" s="1"/>
  <c r="P8" i="1" s="1"/>
  <c r="Q8" i="1" s="1"/>
  <c r="R8" i="1" s="1"/>
  <c r="T8" i="1" s="1"/>
  <c r="N9" i="1"/>
  <c r="O9" i="1" s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<sst xmlns="http://schemas.openxmlformats.org/spreadsheetml/2006/main" count="33" uniqueCount="26">
  <si>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</si>
  <si>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</si>
  <si>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</si>
  <si>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</si>
  <si>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</si>
  <si>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</si>
  <si>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</si>
  <si>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</si>
  <si>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</si>
  <si>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</si>
  <si>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</si>
  <si>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</si>
  <si>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</si>
  <si>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</si>
  <si>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</si>
  <si>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</si>
  <si>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</si>
  <si>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ind</t>
  </si>
  <si>
    <t>plot area</t>
  </si>
  <si>
    <t>sqm</t>
  </si>
  <si>
    <t>rate</t>
  </si>
  <si>
    <t>FMV</t>
  </si>
  <si>
    <t>RV</t>
  </si>
  <si>
    <t>DSV</t>
  </si>
  <si>
    <t xml:space="preserve">agreement </t>
  </si>
  <si>
    <t>gala =3500 to 4000 psf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</si>
</sst>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0.0000000"/>
    <numFmt numFmtId="165" formatCode="0.0000000000000"/>
    <numFmt numFmtId="166" formatCode="0.00000000000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85725</xdr:colOff>
      <xdr:row>17</xdr:row>
      <xdr:rowOff>123825</xdr:rowOff>
    </xdr:from>
    <xdr:to>
      <xdr:col>25</xdr:col>
      <xdr:colOff>247651</xdr:colOff>
      <xdr:row>48</xdr:row>
      <xdr:rowOff>58129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7BF36C-FCF5-47F3-8B06-31E576025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91925" y="3552825"/>
          <a:ext cx="5267326" cy="58398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97135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3CC629-2D11-45FC-97E2-96A2E9BCE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08335" cy="8716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430557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3E03DD-EAA0-431D-91FA-2FCE192F4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41757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363872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4606F3-21E2-4A7C-AE58-683A9201B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75072" cy="8840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182277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8B4652-9CB4-4161-8B83-F924AE126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26277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211451</xdr:colOff>
      <xdr:row>38</xdr:row>
      <xdr:rowOff>105800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7F615E-C860-41C1-B23F-2B2480D62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22651" cy="734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31"/>
  <sheetViews>
    <sheetView tabSelected="1" topLeftCell="D1" workbookViewId="0">
      <selection activeCell="P29" sqref="P29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3" max="13" width="14.28515625" bestFit="1" customWidth="1"/>
    <col min="14" max="14" width="15.28515625" customWidth="1"/>
    <col min="15" max="16" width="12.5703125" bestFit="1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4645.1133407655152</v>
      </c>
      <c r="D2">
        <f t="shared" ref="D2:D18" si="3">S2</f>
        <v>100000000</v>
      </c>
      <c r="E2">
        <f t="shared" ref="E2:E18" si="4">T2</f>
        <v>21528</v>
      </c>
      <c r="F2">
        <f t="shared" ref="F2:F18" si="5">ROUND((E2/10.764),0)</f>
        <v>2000</v>
      </c>
      <c r="G2" t="str">
        <f t="shared" ref="G2:G18" si="6">U2</f>
        <v>ind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v>50000</v>
      </c>
      <c r="R2" s="2">
        <f t="shared" ref="R2" si="12">Q2/10.764</f>
        <v>4645.1133407655152</v>
      </c>
      <c r="S2">
        <v>100000000</v>
      </c>
      <c r="T2">
        <f t="shared" ref="T2" si="13">ROUND((S2/R2),0)</f>
        <v>21528</v>
      </c>
      <c r="U2" t="s">
        <v>17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929.02266815310304</v>
      </c>
      <c r="D3">
        <f t="shared" si="3"/>
        <v>10000000</v>
      </c>
      <c r="E3">
        <f t="shared" si="4"/>
        <v>10764</v>
      </c>
      <c r="F3">
        <f t="shared" si="5"/>
        <v>1000</v>
      </c>
      <c r="G3" t="str">
        <f t="shared" si="6"/>
        <v>ind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v>10000</v>
      </c>
      <c r="R3" s="2">
        <f t="shared" ref="R3:R18" si="17">Q3/10.764</f>
        <v>929.02266815310304</v>
      </c>
      <c r="S3">
        <v>10000000</v>
      </c>
      <c r="T3">
        <f t="shared" ref="T3:T18" si="18">ROUND((S3/R3),0)</f>
        <v>10764</v>
      </c>
      <c r="U3" t="s">
        <v>17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167.22408026755855</v>
      </c>
      <c r="D4">
        <f t="shared" si="3"/>
        <v>1800000</v>
      </c>
      <c r="E4">
        <f t="shared" si="4"/>
        <v>10764</v>
      </c>
      <c r="F4">
        <f t="shared" si="5"/>
        <v>1000</v>
      </c>
      <c r="G4" t="str">
        <f t="shared" si="6"/>
        <v>ind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v>1800</v>
      </c>
      <c r="R4" s="2">
        <f t="shared" si="17"/>
        <v>167.22408026755855</v>
      </c>
      <c r="S4">
        <v>1800000</v>
      </c>
      <c r="T4">
        <f t="shared" si="18"/>
        <v>10764</v>
      </c>
      <c r="U4" t="s">
        <v>17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24280.911326858532</v>
      </c>
      <c r="D5">
        <f t="shared" si="3"/>
        <v>300000000</v>
      </c>
      <c r="E5">
        <f t="shared" si="4"/>
        <v>12355</v>
      </c>
      <c r="F5">
        <f t="shared" si="5"/>
        <v>1148</v>
      </c>
      <c r="G5" t="str">
        <f t="shared" si="6"/>
        <v>ind</v>
      </c>
      <c r="H5">
        <f t="shared" si="7"/>
        <v>0</v>
      </c>
      <c r="I5">
        <f t="shared" si="8"/>
        <v>0</v>
      </c>
      <c r="M5" s="6">
        <v>0</v>
      </c>
      <c r="N5" s="6">
        <v>6</v>
      </c>
      <c r="O5" s="6">
        <f t="shared" si="15"/>
        <v>240.00118612236841</v>
      </c>
      <c r="P5" s="6">
        <f t="shared" si="16"/>
        <v>29044.162676669857</v>
      </c>
      <c r="Q5" s="6">
        <f t="shared" ref="Q3:Q18" si="19">P5*8.99870078651798</f>
        <v>261359.72952230522</v>
      </c>
      <c r="R5" s="2">
        <f t="shared" si="17"/>
        <v>24280.911326858532</v>
      </c>
      <c r="S5">
        <v>300000000</v>
      </c>
      <c r="T5">
        <f t="shared" si="18"/>
        <v>12355</v>
      </c>
      <c r="U5" t="s">
        <v>17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0</v>
      </c>
      <c r="D6">
        <f t="shared" si="3"/>
        <v>0</v>
      </c>
      <c r="E6" t="e">
        <f t="shared" si="4"/>
        <v>#DIV/0!</v>
      </c>
      <c r="F6" t="e">
        <f t="shared" si="5"/>
        <v>#DIV/0!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f t="shared" si="19"/>
        <v>0</v>
      </c>
      <c r="R6" s="2">
        <f t="shared" si="17"/>
        <v>0</v>
      </c>
      <c r="S6">
        <v>0</v>
      </c>
      <c r="T6" t="e">
        <f t="shared" si="18"/>
        <v>#DIV/0!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0</v>
      </c>
      <c r="D7">
        <f t="shared" si="3"/>
        <v>0</v>
      </c>
      <c r="E7" t="e">
        <f t="shared" si="4"/>
        <v>#DIV/0!</v>
      </c>
      <c r="F7" t="e">
        <f t="shared" si="5"/>
        <v>#DIV/0!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f t="shared" si="19"/>
        <v>0</v>
      </c>
      <c r="R7" s="2">
        <f t="shared" si="17"/>
        <v>0</v>
      </c>
      <c r="S7">
        <v>0</v>
      </c>
      <c r="T7" t="e">
        <f t="shared" si="18"/>
        <v>#DIV/0!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0</v>
      </c>
      <c r="D8">
        <f t="shared" si="3"/>
        <v>0</v>
      </c>
      <c r="E8" t="e">
        <f t="shared" si="4"/>
        <v>#DIV/0!</v>
      </c>
      <c r="F8" t="e">
        <f t="shared" si="5"/>
        <v>#DIV/0!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f t="shared" si="19"/>
        <v>0</v>
      </c>
      <c r="R8" s="2">
        <f t="shared" si="17"/>
        <v>0</v>
      </c>
      <c r="S8">
        <v>0</v>
      </c>
      <c r="T8" t="e">
        <f t="shared" si="18"/>
        <v>#DIV/0!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si="19"/>
        <v>0</v>
      </c>
      <c r="R9" s="2">
        <f t="shared" si="17"/>
        <v>0</v>
      </c>
      <c r="S9">
        <v>0</v>
      </c>
      <c r="T9" t="e">
        <f t="shared" si="18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9"/>
        <v>0</v>
      </c>
      <c r="R10" s="2">
        <f t="shared" si="17"/>
        <v>0</v>
      </c>
      <c r="S10">
        <v>0</v>
      </c>
      <c r="T10" t="e">
        <f t="shared" si="18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9"/>
        <v>0</v>
      </c>
      <c r="R11" s="2">
        <f t="shared" si="17"/>
        <v>0</v>
      </c>
      <c r="S11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9"/>
        <v>0</v>
      </c>
      <c r="R12" s="2">
        <f t="shared" si="17"/>
        <v>0</v>
      </c>
      <c r="S12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9"/>
        <v>0</v>
      </c>
      <c r="R13" s="2">
        <f t="shared" si="17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9"/>
        <v>0</v>
      </c>
      <c r="R14" s="2">
        <f t="shared" si="17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9"/>
        <v>0</v>
      </c>
      <c r="R15" s="2">
        <f t="shared" si="17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9"/>
        <v>0</v>
      </c>
      <c r="R16" s="2">
        <f t="shared" si="17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9"/>
        <v>0</v>
      </c>
      <c r="R17" s="2">
        <f t="shared" si="17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9"/>
        <v>0</v>
      </c>
      <c r="R18" s="2">
        <f t="shared" si="17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AD20" s="5"/>
    </row>
    <row r="21" spans="1:30" x14ac:dyDescent="0.25">
      <c r="L21" t="s">
        <v>18</v>
      </c>
      <c r="M21" t="s">
        <v>19</v>
      </c>
    </row>
    <row r="22" spans="1:30" x14ac:dyDescent="0.25">
      <c r="L22">
        <v>2033</v>
      </c>
      <c r="M22">
        <v>418</v>
      </c>
      <c r="N22">
        <v>13200</v>
      </c>
      <c r="O22">
        <f>N22*M22</f>
        <v>5517600</v>
      </c>
    </row>
    <row r="23" spans="1:30" x14ac:dyDescent="0.25">
      <c r="L23">
        <v>2062</v>
      </c>
      <c r="M23">
        <v>418</v>
      </c>
      <c r="N23">
        <f>N22</f>
        <v>13200</v>
      </c>
      <c r="O23">
        <f>N23*M23</f>
        <v>5517600</v>
      </c>
    </row>
    <row r="24" spans="1:30" x14ac:dyDescent="0.25">
      <c r="M24">
        <f>SUM(M22:M23)</f>
        <v>836</v>
      </c>
    </row>
    <row r="25" spans="1:30" x14ac:dyDescent="0.25">
      <c r="L25" t="s">
        <v>20</v>
      </c>
      <c r="M25" s="7">
        <v>13200</v>
      </c>
      <c r="N25" s="7" t="s">
        <v>24</v>
      </c>
      <c r="O25" s="7"/>
      <c r="P25" s="7"/>
    </row>
    <row r="26" spans="1:30" x14ac:dyDescent="0.25">
      <c r="L26" t="s">
        <v>21</v>
      </c>
      <c r="M26" s="7">
        <f>M25*M24</f>
        <v>11035200</v>
      </c>
      <c r="N26" s="7">
        <v>4900000</v>
      </c>
      <c r="O26" s="7">
        <v>4900000</v>
      </c>
      <c r="P26" s="7">
        <f>O26+N26</f>
        <v>9800000</v>
      </c>
    </row>
    <row r="27" spans="1:30" x14ac:dyDescent="0.25">
      <c r="L27" t="s">
        <v>22</v>
      </c>
      <c r="M27" s="7">
        <f>M26*90%</f>
        <v>9931680</v>
      </c>
      <c r="N27" s="7"/>
      <c r="O27" s="7"/>
      <c r="P27" s="7"/>
    </row>
    <row r="28" spans="1:30" x14ac:dyDescent="0.25">
      <c r="L28" t="s">
        <v>23</v>
      </c>
      <c r="M28" s="7">
        <f>M26*80%</f>
        <v>8828160</v>
      </c>
      <c r="N28" s="7"/>
      <c r="O28" s="7"/>
      <c r="P28" s="7"/>
    </row>
    <row r="29" spans="1:30" x14ac:dyDescent="0.25">
      <c r="M29" s="7"/>
      <c r="N29" s="7"/>
      <c r="O29" s="7"/>
      <c r="P29" s="7"/>
    </row>
    <row r="31" spans="1:30" x14ac:dyDescent="0.25">
      <c r="M31" t="s">
        <v>25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R30" sqref="R30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2024-06-25T07:56:54Z</dcterms:modified>
</cp:coreProperties>
</file>