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K19" i="1"/>
  <c r="L15" i="1"/>
  <c r="K20" i="1"/>
  <c r="T11" i="1"/>
  <c r="N25" i="1"/>
  <c r="N28" i="1" s="1"/>
  <c r="M13" i="1"/>
  <c r="L13" i="1"/>
  <c r="S20" i="1"/>
  <c r="T15" i="1"/>
  <c r="T14" i="1"/>
  <c r="R14" i="1"/>
  <c r="S11" i="1"/>
  <c r="Q9" i="1"/>
  <c r="Q11" i="1"/>
  <c r="Q5" i="1"/>
  <c r="Q6" i="1"/>
  <c r="Q7" i="1"/>
  <c r="Q8" i="1"/>
  <c r="Q4" i="1"/>
  <c r="K8" i="1"/>
  <c r="K9" i="1" s="1"/>
  <c r="K6" i="1"/>
  <c r="K4" i="1"/>
  <c r="K3" i="1"/>
  <c r="K12" i="1" s="1"/>
  <c r="K10" i="1" l="1"/>
  <c r="K11" i="1" s="1"/>
  <c r="K13" i="1" s="1"/>
  <c r="K16" i="1" s="1"/>
  <c r="K17" i="1" l="1"/>
  <c r="K18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<sst xmlns="http://schemas.openxmlformats.org/spreadsheetml/2006/main" count="24" uniqueCount="23">
  <si>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</si>
  <si>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</si>
  <si>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</si>
  <si>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</si>
  <si>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</si>
  <si>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</si>
  <si>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</si>
  <si>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</si>
  <si>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</si>
  <si>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</si>
  <si>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</si>
  <si>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</si>
  <si>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</si>
  <si>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</si>
  <si>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</si>
  <si>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</si>
  <si>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</si>
  <si>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pass</t>
  </si>
  <si>
    <t>kit</t>
  </si>
  <si>
    <t>bath</t>
  </si>
  <si>
    <t>W.C.</t>
  </si>
  <si>
    <t>Hal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</si>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</sst>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T28"/>
  <sheetViews>
    <sheetView tabSelected="1" workbookViewId="0">
      <selection activeCell="L17" sqref="L17"/>
    </sheetView>
  </sheetViews>
  <sheetFormatPr defaultRowHeight="15" x14ac:dyDescent="0.25"/>
  <cols>
    <col min="10" max="10" width="19.5703125" bestFit="1" customWidth="1"/>
    <col min="11" max="11" width="12.140625" bestFit="1" customWidth="1"/>
    <col min="12" max="12" width="12.5703125" bestFit="1" customWidth="1"/>
  </cols>
  <sheetData>
    <row r="1" spans="10:20" ht="16.5" x14ac:dyDescent="0.3">
      <c r="J1" s="1" t="s">
        <v>0</v>
      </c>
      <c r="K1" s="2">
        <v>9000</v>
      </c>
    </row>
    <row r="2" spans="10:20" ht="82.5" x14ac:dyDescent="0.3">
      <c r="J2" s="3" t="s">
        <v>1</v>
      </c>
      <c r="K2" s="2">
        <v>2600</v>
      </c>
    </row>
    <row r="3" spans="10:20" ht="16.5" x14ac:dyDescent="0.3">
      <c r="J3" s="1" t="s">
        <v>2</v>
      </c>
      <c r="K3" s="2">
        <f>K1-K2</f>
        <v>6400</v>
      </c>
    </row>
    <row r="4" spans="10:20" ht="16.5" x14ac:dyDescent="0.3">
      <c r="J4" s="1" t="s">
        <v>3</v>
      </c>
      <c r="K4" s="2">
        <f>K2*1</f>
        <v>2600</v>
      </c>
      <c r="N4" t="s">
        <v>21</v>
      </c>
      <c r="O4">
        <v>8.9</v>
      </c>
      <c r="P4">
        <v>14.3</v>
      </c>
      <c r="Q4">
        <f>P4*O4</f>
        <v>127.27000000000001</v>
      </c>
    </row>
    <row r="5" spans="10:20" ht="16.5" x14ac:dyDescent="0.3">
      <c r="J5" s="1" t="s">
        <v>4</v>
      </c>
      <c r="K5" s="4">
        <v>16</v>
      </c>
      <c r="N5" t="s">
        <v>17</v>
      </c>
      <c r="O5">
        <v>3.9</v>
      </c>
      <c r="P5">
        <v>3.8</v>
      </c>
      <c r="Q5">
        <f t="shared" ref="Q5:Q10" si="0">P5*O5</f>
        <v>14.819999999999999</v>
      </c>
    </row>
    <row r="6" spans="10:20" ht="16.5" x14ac:dyDescent="0.3">
      <c r="J6" s="1" t="s">
        <v>5</v>
      </c>
      <c r="K6" s="4">
        <f>K7-K5</f>
        <v>44</v>
      </c>
      <c r="N6" t="s">
        <v>18</v>
      </c>
      <c r="O6">
        <v>8.5</v>
      </c>
      <c r="P6">
        <v>5.8</v>
      </c>
      <c r="Q6">
        <f t="shared" si="0"/>
        <v>49.3</v>
      </c>
    </row>
    <row r="7" spans="10:20" ht="16.5" x14ac:dyDescent="0.3">
      <c r="J7" s="1" t="s">
        <v>6</v>
      </c>
      <c r="K7" s="4">
        <v>60</v>
      </c>
      <c r="N7" t="s">
        <v>19</v>
      </c>
      <c r="O7">
        <v>4.5</v>
      </c>
      <c r="P7">
        <v>3.8</v>
      </c>
      <c r="Q7">
        <f t="shared" si="0"/>
        <v>17.099999999999998</v>
      </c>
    </row>
    <row r="8" spans="10:20" ht="49.5" x14ac:dyDescent="0.3">
      <c r="J8" s="3" t="s">
        <v>7</v>
      </c>
      <c r="K8" s="4">
        <f>90*K5/K7</f>
        <v>24</v>
      </c>
      <c r="N8" t="s">
        <v>20</v>
      </c>
      <c r="O8">
        <v>3</v>
      </c>
      <c r="P8">
        <v>4.2</v>
      </c>
      <c r="Q8">
        <f t="shared" si="0"/>
        <v>12.600000000000001</v>
      </c>
    </row>
    <row r="9" spans="10:20" ht="16.5" x14ac:dyDescent="0.3">
      <c r="J9" s="1"/>
      <c r="K9" s="5">
        <f>K8%</f>
        <v>0.24</v>
      </c>
      <c r="Q9">
        <f>SUM(Q4:Q8)</f>
        <v>221.08999999999997</v>
      </c>
      <c r="S9">
        <v>221</v>
      </c>
    </row>
    <row r="10" spans="10:20" ht="16.5" x14ac:dyDescent="0.3">
      <c r="J10" s="1" t="s">
        <v>8</v>
      </c>
      <c r="K10" s="2">
        <f>K4*K9</f>
        <v>624</v>
      </c>
      <c r="S10">
        <v>9</v>
      </c>
    </row>
    <row r="11" spans="10:20" ht="16.5" x14ac:dyDescent="0.3">
      <c r="J11" s="1" t="s">
        <v>9</v>
      </c>
      <c r="K11" s="2">
        <f>K4-K10</f>
        <v>1976</v>
      </c>
      <c r="N11" t="s">
        <v>22</v>
      </c>
      <c r="O11">
        <v>1</v>
      </c>
      <c r="P11">
        <v>8.9</v>
      </c>
      <c r="Q11">
        <f>P11*O11</f>
        <v>8.9</v>
      </c>
      <c r="S11">
        <f>SUM(S9:S10)</f>
        <v>230</v>
      </c>
      <c r="T11">
        <f>S11*1.2</f>
        <v>276</v>
      </c>
    </row>
    <row r="12" spans="10:20" ht="16.5" x14ac:dyDescent="0.3">
      <c r="J12" s="1" t="s">
        <v>2</v>
      </c>
      <c r="K12" s="2">
        <f>K3</f>
        <v>6400</v>
      </c>
    </row>
    <row r="13" spans="10:20" ht="16.5" x14ac:dyDescent="0.3">
      <c r="J13" s="1" t="s">
        <v>10</v>
      </c>
      <c r="K13" s="2">
        <f>K12+K11</f>
        <v>8376</v>
      </c>
      <c r="L13" s="12">
        <f>K13/1.2</f>
        <v>6980</v>
      </c>
      <c r="M13" s="12">
        <f>L13/1.2</f>
        <v>5816.666666666667</v>
      </c>
      <c r="R13">
        <v>29.73</v>
      </c>
      <c r="T13">
        <v>230</v>
      </c>
    </row>
    <row r="14" spans="10:20" ht="16.5" x14ac:dyDescent="0.3">
      <c r="J14" s="1"/>
      <c r="K14" s="4"/>
      <c r="R14">
        <f>R13*10.764</f>
        <v>320.01371999999998</v>
      </c>
      <c r="T14">
        <f>T13*1.2</f>
        <v>276</v>
      </c>
    </row>
    <row r="15" spans="10:20" ht="16.5" x14ac:dyDescent="0.3">
      <c r="J15" s="6" t="s">
        <v>11</v>
      </c>
      <c r="K15" s="7">
        <v>230</v>
      </c>
      <c r="L15">
        <f>K15*1.2</f>
        <v>276</v>
      </c>
      <c r="T15">
        <f>T14*1.2</f>
        <v>331.2</v>
      </c>
    </row>
    <row r="16" spans="10:20" ht="16.5" x14ac:dyDescent="0.3">
      <c r="J16" s="6" t="s">
        <v>12</v>
      </c>
      <c r="K16" s="8">
        <f>K13*K15</f>
        <v>1926480</v>
      </c>
      <c r="L16">
        <v>4073</v>
      </c>
    </row>
    <row r="17" spans="10:19" ht="16.5" x14ac:dyDescent="0.3">
      <c r="J17" s="9" t="s">
        <v>13</v>
      </c>
      <c r="K17" s="10">
        <f>K16*90%</f>
        <v>1733832</v>
      </c>
      <c r="L17" s="13">
        <f>L16*L15</f>
        <v>1124148</v>
      </c>
    </row>
    <row r="18" spans="10:19" ht="16.5" x14ac:dyDescent="0.3">
      <c r="J18" s="9" t="s">
        <v>14</v>
      </c>
      <c r="K18" s="10">
        <f>K16*80%</f>
        <v>1541184</v>
      </c>
      <c r="S18">
        <v>2024</v>
      </c>
    </row>
    <row r="19" spans="10:19" ht="16.5" x14ac:dyDescent="0.3">
      <c r="J19" s="9" t="s">
        <v>15</v>
      </c>
      <c r="K19" s="10">
        <f>L15*K2</f>
        <v>717600</v>
      </c>
      <c r="S19">
        <v>2008</v>
      </c>
    </row>
    <row r="20" spans="10:19" ht="16.5" x14ac:dyDescent="0.3">
      <c r="J20" s="11" t="s">
        <v>16</v>
      </c>
      <c r="K20" s="10">
        <f>K16*0.03/12</f>
        <v>4816.2</v>
      </c>
      <c r="S20">
        <f>S18-S19</f>
        <v>16</v>
      </c>
    </row>
    <row r="24" spans="10:19" x14ac:dyDescent="0.25">
      <c r="N24">
        <v>68.3</v>
      </c>
    </row>
    <row r="25" spans="10:19" x14ac:dyDescent="0.25">
      <c r="N25">
        <f>N24*10.764</f>
        <v>735.18119999999988</v>
      </c>
    </row>
    <row r="27" spans="10:19" x14ac:dyDescent="0.25">
      <c r="N27">
        <v>4025000</v>
      </c>
    </row>
    <row r="28" spans="10:19" x14ac:dyDescent="0.25">
      <c r="N28">
        <f>N27/N25</f>
        <v>5474.8407603458854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2024-06-24T18:14:28Z</dcterms:modified>
</cp:coreProperties>
</file>