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Nitesh\Deepak Kumar Anne\"/>
    </mc:Choice>
  </mc:AlternateContent>
  <xr:revisionPtr revIDLastSave="0" documentId="8_{5CCCF447-1A01-4335-8D5C-D5018532B6CE}" xr6:coauthVersionLast="47" xr6:coauthVersionMax="47" xr10:uidLastSave="{00000000-0000-0000-0000-000000000000}"/>
  <bookViews>
    <workbookView xWindow="-120" yWindow="-120" windowWidth="29040" windowHeight="15720" xr2:uid="{94E40100-1CB7-419C-9B6A-2524242FE7A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25" i="1" l="1"/>
  <c r="T23" i="1"/>
  <c r="J19" i="1"/>
  <c r="I19" i="1"/>
  <c r="V24" i="1"/>
  <c r="O15" i="1"/>
  <c r="T22" i="1"/>
  <c r="V23" i="1"/>
  <c r="V22" i="1"/>
  <c r="V21" i="1"/>
  <c r="Q15" i="1" l="1"/>
  <c r="O20" i="1"/>
  <c r="R7" i="1"/>
  <c r="R6" i="1"/>
  <c r="O16" i="1"/>
  <c r="F21" i="1"/>
  <c r="G9" i="1"/>
  <c r="I9" i="1"/>
  <c r="H11" i="1"/>
  <c r="F13" i="1"/>
  <c r="F12" i="1"/>
  <c r="F11" i="1"/>
</calcChain>
</file>

<file path=xl/sharedStrings.xml><?xml version="1.0" encoding="utf-8"?>
<sst xmlns="http://schemas.openxmlformats.org/spreadsheetml/2006/main" count="5" uniqueCount="5">
  <si>
    <t xml:space="preserve">FMV </t>
  </si>
  <si>
    <t>RV</t>
  </si>
  <si>
    <t>DV</t>
  </si>
  <si>
    <t xml:space="preserve">BUA </t>
  </si>
  <si>
    <t xml:space="preserve">RATE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</si>
</sst>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5" formatCode="_ * #,##0_ ;_ * \-#,##0_ ;_ * &quot;-&quot;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43" fontId="0" fillId="0" borderId="0" xfId="1" applyFont="1"/>
    <xf numFmtId="43" fontId="0" fillId="0" borderId="0" xfId="0" applyNumberFormat="1"/>
    <xf numFmtId="165" fontId="0" fillId="0" borderId="0" xfId="1" applyNumberFormat="1" applyFont="1"/>
    <xf numFmtId="165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35730-ECDC-45AA-8F65-455BF1BA2158}">
  <dimension ref="D6:Y30"/>
  <sheetViews>
    <sheetView tabSelected="1" workbookViewId="0">
      <selection activeCell="P31" sqref="P31"/>
    </sheetView>
  </sheetViews>
  <sheetFormatPr defaultRowHeight="15" x14ac:dyDescent="0.25"/>
  <cols>
    <col min="6" max="6" width="14.28515625" bestFit="1" customWidth="1"/>
    <col min="7" max="7" width="10" bestFit="1" customWidth="1"/>
    <col min="8" max="8" width="14.42578125" bestFit="1" customWidth="1"/>
    <col min="9" max="9" width="12.5703125" bestFit="1" customWidth="1"/>
    <col min="10" max="10" width="14.28515625" bestFit="1" customWidth="1"/>
    <col min="15" max="15" width="11.7109375" bestFit="1" customWidth="1"/>
    <col min="16" max="16" width="10" bestFit="1" customWidth="1"/>
    <col min="17" max="17" width="12.7109375" bestFit="1" customWidth="1"/>
    <col min="19" max="20" width="11.5703125" bestFit="1" customWidth="1"/>
    <col min="21" max="21" width="10" bestFit="1" customWidth="1"/>
    <col min="22" max="22" width="11.5703125" bestFit="1" customWidth="1"/>
  </cols>
  <sheetData>
    <row r="6" spans="4:22" x14ac:dyDescent="0.25">
      <c r="P6">
        <v>2011</v>
      </c>
      <c r="Q6">
        <v>2024</v>
      </c>
      <c r="R6">
        <f>Q6-P6</f>
        <v>13</v>
      </c>
    </row>
    <row r="7" spans="4:22" x14ac:dyDescent="0.25">
      <c r="D7" s="1"/>
      <c r="E7" s="1"/>
      <c r="F7" s="1"/>
      <c r="G7" s="1"/>
      <c r="R7">
        <f>R8-R6</f>
        <v>47</v>
      </c>
    </row>
    <row r="8" spans="4:22" x14ac:dyDescent="0.25">
      <c r="D8" s="1"/>
      <c r="E8" s="1"/>
      <c r="F8" s="1"/>
      <c r="G8" s="1"/>
      <c r="H8" s="1"/>
      <c r="I8" s="1"/>
      <c r="J8" s="1"/>
      <c r="K8" s="1"/>
      <c r="L8" s="1"/>
      <c r="R8">
        <v>60</v>
      </c>
    </row>
    <row r="9" spans="4:22" x14ac:dyDescent="0.25">
      <c r="D9" s="1"/>
      <c r="E9" s="1" t="s">
        <v>3</v>
      </c>
      <c r="F9" s="1">
        <v>650</v>
      </c>
      <c r="G9" s="1">
        <f>H11/F9</f>
        <v>19630.76923076923</v>
      </c>
      <c r="H9" s="1">
        <v>638</v>
      </c>
      <c r="I9" s="1">
        <f>H9*1.2</f>
        <v>765.6</v>
      </c>
      <c r="J9" s="1"/>
      <c r="K9" s="1"/>
      <c r="L9" s="1"/>
    </row>
    <row r="10" spans="4:22" x14ac:dyDescent="0.25">
      <c r="D10" s="1"/>
      <c r="E10" s="1" t="s">
        <v>4</v>
      </c>
      <c r="F10" s="1">
        <v>19500</v>
      </c>
      <c r="G10" s="1"/>
      <c r="H10" s="1">
        <v>20000</v>
      </c>
      <c r="I10" s="1"/>
      <c r="J10" s="1"/>
      <c r="K10" s="1"/>
      <c r="L10" s="1"/>
    </row>
    <row r="11" spans="4:22" x14ac:dyDescent="0.25">
      <c r="D11" s="1"/>
      <c r="E11" s="1" t="s">
        <v>0</v>
      </c>
      <c r="F11" s="1">
        <f>F9*F10</f>
        <v>12675000</v>
      </c>
      <c r="G11" s="1"/>
      <c r="H11" s="1">
        <f>H9*H10</f>
        <v>12760000</v>
      </c>
      <c r="I11" s="1"/>
      <c r="J11" s="1"/>
      <c r="K11" s="1"/>
      <c r="L11" s="1"/>
    </row>
    <row r="12" spans="4:22" x14ac:dyDescent="0.25">
      <c r="D12" s="1"/>
      <c r="E12" s="1" t="s">
        <v>1</v>
      </c>
      <c r="F12" s="1">
        <f>F11*90%</f>
        <v>11407500</v>
      </c>
      <c r="G12" s="1"/>
      <c r="H12" s="1"/>
      <c r="I12" s="1"/>
      <c r="J12" s="1"/>
      <c r="K12" s="1"/>
      <c r="L12" s="1"/>
    </row>
    <row r="13" spans="4:22" x14ac:dyDescent="0.25">
      <c r="D13" s="1"/>
      <c r="E13" s="1" t="s">
        <v>2</v>
      </c>
      <c r="F13" s="1">
        <f>F11*80%</f>
        <v>10140000</v>
      </c>
      <c r="G13" s="1"/>
      <c r="H13" s="1"/>
      <c r="I13" s="1"/>
      <c r="J13" s="1"/>
      <c r="K13" s="1"/>
      <c r="L13" s="1"/>
    </row>
    <row r="14" spans="4:22" x14ac:dyDescent="0.25">
      <c r="D14" s="1"/>
      <c r="E14" s="1"/>
      <c r="F14" s="1"/>
      <c r="G14" s="1"/>
      <c r="O14" s="1">
        <v>141110</v>
      </c>
      <c r="P14">
        <v>65140</v>
      </c>
    </row>
    <row r="15" spans="4:22" x14ac:dyDescent="0.25">
      <c r="O15" s="3">
        <f>O14*110/100</f>
        <v>155221</v>
      </c>
      <c r="P15" s="1">
        <v>65140</v>
      </c>
      <c r="Q15" s="4">
        <f>O15-P15</f>
        <v>90081</v>
      </c>
    </row>
    <row r="16" spans="4:22" x14ac:dyDescent="0.25">
      <c r="O16" s="2">
        <f>O15/10.764</f>
        <v>14420.382757339279</v>
      </c>
      <c r="Q16" s="2"/>
      <c r="S16" s="1">
        <v>141110</v>
      </c>
      <c r="T16" s="1"/>
      <c r="U16" s="1"/>
      <c r="V16" s="1"/>
    </row>
    <row r="17" spans="5:25" x14ac:dyDescent="0.25">
      <c r="I17">
        <v>650</v>
      </c>
      <c r="Q17" s="2"/>
      <c r="S17" s="1"/>
      <c r="T17" s="1"/>
      <c r="U17" s="1"/>
      <c r="V17" s="1"/>
    </row>
    <row r="18" spans="5:25" x14ac:dyDescent="0.25">
      <c r="I18">
        <v>3000</v>
      </c>
      <c r="J18">
        <v>12192</v>
      </c>
      <c r="O18" s="1"/>
      <c r="P18" s="1"/>
      <c r="Q18" s="1"/>
      <c r="R18" s="1"/>
      <c r="S18" s="1"/>
      <c r="T18" s="1"/>
      <c r="U18" s="1"/>
      <c r="V18" s="1"/>
    </row>
    <row r="19" spans="5:25" x14ac:dyDescent="0.25">
      <c r="E19" s="1"/>
      <c r="F19" s="1">
        <v>19500</v>
      </c>
      <c r="G19" s="1"/>
      <c r="H19" s="1"/>
      <c r="I19" s="1">
        <f>I18*I17</f>
        <v>1950000</v>
      </c>
      <c r="J19" s="1">
        <f>I17*J18</f>
        <v>7924800</v>
      </c>
      <c r="O19" s="1">
        <v>148166</v>
      </c>
      <c r="P19" s="1">
        <v>65140</v>
      </c>
      <c r="Q19" s="1"/>
      <c r="R19" s="1"/>
      <c r="S19" s="1"/>
      <c r="T19" s="1"/>
      <c r="U19" s="1"/>
      <c r="V19" s="1"/>
    </row>
    <row r="20" spans="5:25" x14ac:dyDescent="0.25">
      <c r="E20" s="1"/>
      <c r="F20" s="1">
        <v>3000</v>
      </c>
      <c r="G20" s="1"/>
      <c r="H20" s="1"/>
      <c r="O20" s="1">
        <f>O19/10.764</f>
        <v>13764.957264957266</v>
      </c>
      <c r="P20" s="1"/>
      <c r="Q20" s="1"/>
      <c r="R20" s="1"/>
      <c r="S20" s="1"/>
      <c r="T20" s="1"/>
      <c r="U20" s="1"/>
      <c r="V20" s="1"/>
    </row>
    <row r="21" spans="5:25" x14ac:dyDescent="0.25">
      <c r="E21" s="1"/>
      <c r="F21" s="1">
        <f>F19-F20</f>
        <v>16500</v>
      </c>
      <c r="G21" s="1"/>
      <c r="H21" s="1"/>
      <c r="O21" s="1"/>
      <c r="P21" s="1"/>
      <c r="Q21" s="1"/>
      <c r="R21" s="1"/>
      <c r="T21" s="1">
        <v>141110</v>
      </c>
      <c r="U21" s="1">
        <v>65140</v>
      </c>
      <c r="V21" s="1">
        <f>T21-U21</f>
        <v>75970</v>
      </c>
      <c r="W21" s="1"/>
      <c r="X21" s="1"/>
      <c r="Y21" s="1"/>
    </row>
    <row r="22" spans="5:25" x14ac:dyDescent="0.25">
      <c r="E22" s="1"/>
      <c r="F22" s="1"/>
      <c r="G22" s="1"/>
      <c r="H22" s="1"/>
      <c r="O22" s="1"/>
      <c r="P22" s="1"/>
      <c r="Q22" s="1"/>
      <c r="R22" s="1"/>
      <c r="T22" s="1">
        <f>T21*110%</f>
        <v>155221</v>
      </c>
      <c r="U22" s="1"/>
      <c r="V22" s="1">
        <f>V21*87%</f>
        <v>66093.899999999994</v>
      </c>
      <c r="W22" s="1"/>
      <c r="X22" s="1"/>
      <c r="Y22" s="1"/>
    </row>
    <row r="23" spans="5:25" x14ac:dyDescent="0.25">
      <c r="E23" s="1"/>
      <c r="F23" s="1"/>
      <c r="G23" s="1"/>
      <c r="H23" s="1"/>
      <c r="O23" s="1"/>
      <c r="P23" s="1"/>
      <c r="Q23" s="1"/>
      <c r="R23" s="1"/>
      <c r="T23" s="1">
        <f>T22/10.764</f>
        <v>14420.382757339279</v>
      </c>
      <c r="U23" s="1"/>
      <c r="V23" s="1">
        <f>U21+V22</f>
        <v>131233.9</v>
      </c>
      <c r="W23" s="1"/>
      <c r="X23" s="1"/>
      <c r="Y23" s="1"/>
    </row>
    <row r="24" spans="5:25" x14ac:dyDescent="0.25">
      <c r="E24" s="1"/>
      <c r="F24" s="1"/>
      <c r="G24" s="1"/>
      <c r="H24" s="1"/>
      <c r="O24" s="1"/>
      <c r="P24" s="1"/>
      <c r="Q24" s="1"/>
      <c r="R24" s="1"/>
      <c r="T24" s="1"/>
      <c r="U24" s="1"/>
      <c r="V24" s="1">
        <f>V23/10.764</f>
        <v>12191.92679301375</v>
      </c>
      <c r="W24" s="1"/>
      <c r="X24" s="1"/>
      <c r="Y24" s="1"/>
    </row>
    <row r="25" spans="5:25" x14ac:dyDescent="0.25">
      <c r="O25" s="2"/>
      <c r="T25" s="1">
        <f>T22-T21</f>
        <v>14111</v>
      </c>
      <c r="U25" s="1"/>
      <c r="V25" s="1"/>
      <c r="W25" s="1"/>
      <c r="X25" s="1"/>
      <c r="Y25" s="1"/>
    </row>
    <row r="26" spans="5:25" x14ac:dyDescent="0.25">
      <c r="O26" s="2"/>
      <c r="T26" s="1"/>
      <c r="U26" s="1"/>
      <c r="V26" s="1"/>
      <c r="W26" s="1"/>
      <c r="X26" s="1"/>
      <c r="Y26" s="1"/>
    </row>
    <row r="27" spans="5:25" x14ac:dyDescent="0.25">
      <c r="T27" s="1"/>
      <c r="U27" s="1"/>
      <c r="V27" s="1"/>
      <c r="W27" s="1"/>
      <c r="X27" s="1"/>
      <c r="Y27" s="1"/>
    </row>
    <row r="28" spans="5:25" x14ac:dyDescent="0.25">
      <c r="T28" s="1"/>
      <c r="U28" s="1"/>
      <c r="V28" s="1"/>
      <c r="W28" s="1"/>
      <c r="X28" s="1"/>
      <c r="Y28" s="1"/>
    </row>
    <row r="29" spans="5:25" x14ac:dyDescent="0.25">
      <c r="T29" s="1"/>
      <c r="U29" s="1"/>
      <c r="V29" s="1"/>
      <c r="W29" s="1"/>
      <c r="X29" s="1"/>
      <c r="Y29" s="1"/>
    </row>
    <row r="30" spans="5:25" x14ac:dyDescent="0.25">
      <c r="T30" s="1"/>
      <c r="U30" s="1"/>
      <c r="V30" s="1"/>
      <c r="W30" s="1"/>
      <c r="X30" s="1"/>
      <c r="Y3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desk-122</dc:creator>
  <cp:lastModifiedBy>desk-122</cp:lastModifiedBy>
  <dcterms:created xsi:type="dcterms:W3CDTF">2024-06-22T07:35:00Z</dcterms:created>
  <dcterms:modified xsi:type="dcterms:W3CDTF">2024-06-22T11:50:00Z</dcterms:modified>
</cp:coreProperties>
</file>