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Chetan\Desktop\Shree Ganesh Park APF\"/>
    </mc:Choice>
  </mc:AlternateContent>
  <bookViews>
    <workbookView xWindow="0" yWindow="0" windowWidth="15360" windowHeight="7755" tabRatio="820" activeTab="2"/>
  </bookViews>
  <sheets>
    <sheet name="Wing_A" sheetId="110" r:id="rId1"/>
    <sheet name="Wing_B" sheetId="123" r:id="rId2"/>
    <sheet name="Wing_C" sheetId="130" r:id="rId3"/>
    <sheet name="Total" sheetId="129" r:id="rId4"/>
    <sheet name="RERA" sheetId="73" r:id="rId5"/>
    <sheet name="Listing_1" sheetId="131" r:id="rId6"/>
    <sheet name="Listing2" sheetId="132" r:id="rId7"/>
    <sheet name="Listing3" sheetId="133" r:id="rId8"/>
    <sheet name="Listing4" sheetId="135" r:id="rId9"/>
    <sheet name="IGR" sheetId="134" r:id="rId10"/>
  </sheets>
  <definedNames>
    <definedName name="_xlnm._FilterDatabase" localSheetId="4" hidden="1">RERA!#REF!</definedName>
    <definedName name="_xlnm._FilterDatabase" localSheetId="0" hidden="1">Wing_A!#REF!</definedName>
  </definedNames>
  <calcPr calcId="152511"/>
</workbook>
</file>

<file path=xl/calcChain.xml><?xml version="1.0" encoding="utf-8"?>
<calcChain xmlns="http://schemas.openxmlformats.org/spreadsheetml/2006/main">
  <c r="L46" i="130" l="1"/>
  <c r="K46" i="130"/>
  <c r="D9" i="129"/>
  <c r="D8" i="129"/>
  <c r="C7" i="129"/>
  <c r="J46" i="130"/>
  <c r="J30" i="130"/>
  <c r="J31" i="130"/>
  <c r="J32" i="130"/>
  <c r="J33" i="130"/>
  <c r="J34" i="130"/>
  <c r="J35" i="130"/>
  <c r="J36" i="130"/>
  <c r="J37" i="130"/>
  <c r="J38" i="130"/>
  <c r="J39" i="130"/>
  <c r="J40" i="130"/>
  <c r="J41" i="130"/>
  <c r="J42" i="130"/>
  <c r="J43" i="130"/>
  <c r="J44" i="130"/>
  <c r="J45" i="130"/>
  <c r="F4" i="129"/>
  <c r="F5" i="129"/>
  <c r="F3" i="129"/>
  <c r="F6" i="129" s="1"/>
  <c r="E4" i="129"/>
  <c r="E5" i="129"/>
  <c r="E3" i="129"/>
  <c r="E6" i="129" s="1"/>
  <c r="D6" i="129"/>
  <c r="C6" i="129" l="1"/>
  <c r="B6" i="129"/>
  <c r="G26" i="134"/>
  <c r="M43" i="130"/>
  <c r="L44" i="130"/>
  <c r="M30" i="130"/>
  <c r="M31" i="130"/>
  <c r="M32" i="130"/>
  <c r="M33" i="130"/>
  <c r="M34" i="130"/>
  <c r="L35" i="130"/>
  <c r="M36" i="130"/>
  <c r="M37" i="130"/>
  <c r="M38" i="130"/>
  <c r="M39" i="130"/>
  <c r="M40" i="130"/>
  <c r="M41" i="130"/>
  <c r="M42" i="130"/>
  <c r="K43" i="130"/>
  <c r="M44" i="130"/>
  <c r="L45" i="130"/>
  <c r="H42" i="130"/>
  <c r="H43" i="130"/>
  <c r="H44" i="130"/>
  <c r="H45" i="130"/>
  <c r="H30" i="130"/>
  <c r="H31" i="130"/>
  <c r="H32" i="130"/>
  <c r="H33" i="130"/>
  <c r="H34" i="130"/>
  <c r="H35" i="130"/>
  <c r="H36" i="130"/>
  <c r="H37" i="130"/>
  <c r="H38" i="130"/>
  <c r="H39" i="130"/>
  <c r="H40" i="130"/>
  <c r="H41" i="130"/>
  <c r="G43" i="130"/>
  <c r="G44" i="130"/>
  <c r="G45" i="130"/>
  <c r="G30" i="130"/>
  <c r="G31" i="130"/>
  <c r="G32" i="130"/>
  <c r="G33" i="130"/>
  <c r="G34" i="130"/>
  <c r="G35" i="130"/>
  <c r="G36" i="130"/>
  <c r="G37" i="130"/>
  <c r="G38" i="130"/>
  <c r="G39" i="130"/>
  <c r="G40" i="130"/>
  <c r="G41" i="130"/>
  <c r="G42" i="130"/>
  <c r="F53" i="130"/>
  <c r="J53" i="130"/>
  <c r="I53" i="130"/>
  <c r="F52" i="130"/>
  <c r="J52" i="130"/>
  <c r="I52" i="130"/>
  <c r="I51" i="130"/>
  <c r="J51" i="130" s="1"/>
  <c r="F51" i="130"/>
  <c r="I50" i="130"/>
  <c r="F50" i="130"/>
  <c r="F46" i="130"/>
  <c r="E46" i="130"/>
  <c r="G29" i="130"/>
  <c r="J29" i="130" s="1"/>
  <c r="G28" i="130"/>
  <c r="J28" i="130" s="1"/>
  <c r="G27" i="130"/>
  <c r="J27" i="130" s="1"/>
  <c r="L27" i="130" s="1"/>
  <c r="G26" i="130"/>
  <c r="J26" i="130" s="1"/>
  <c r="G25" i="130"/>
  <c r="J25" i="130" s="1"/>
  <c r="G24" i="130"/>
  <c r="J24" i="130" s="1"/>
  <c r="G23" i="130"/>
  <c r="J23" i="130" s="1"/>
  <c r="H22" i="130"/>
  <c r="G22" i="130"/>
  <c r="J22" i="130" s="1"/>
  <c r="G21" i="130"/>
  <c r="H21" i="130" s="1"/>
  <c r="G20" i="130"/>
  <c r="J20" i="130" s="1"/>
  <c r="G19" i="130"/>
  <c r="J19" i="130" s="1"/>
  <c r="L19" i="130" s="1"/>
  <c r="G18" i="130"/>
  <c r="J18" i="130" s="1"/>
  <c r="G17" i="130"/>
  <c r="J17" i="130" s="1"/>
  <c r="G16" i="130"/>
  <c r="J16" i="130" s="1"/>
  <c r="G15" i="130"/>
  <c r="J15" i="130" s="1"/>
  <c r="G14" i="130"/>
  <c r="J14" i="130" s="1"/>
  <c r="G13" i="130"/>
  <c r="J13" i="130" s="1"/>
  <c r="L13" i="130" s="1"/>
  <c r="G12" i="130"/>
  <c r="J12" i="130" s="1"/>
  <c r="G11" i="130"/>
  <c r="J11" i="130" s="1"/>
  <c r="L11" i="130" s="1"/>
  <c r="G10" i="130"/>
  <c r="J10" i="130" s="1"/>
  <c r="G9" i="130"/>
  <c r="J9" i="130" s="1"/>
  <c r="G8" i="130"/>
  <c r="J8" i="130" s="1"/>
  <c r="G7" i="130"/>
  <c r="J7" i="130" s="1"/>
  <c r="G6" i="130"/>
  <c r="J6" i="130" s="1"/>
  <c r="G5" i="130"/>
  <c r="J5" i="130" s="1"/>
  <c r="L5" i="130" s="1"/>
  <c r="G4" i="130"/>
  <c r="J4" i="130" s="1"/>
  <c r="G3" i="130"/>
  <c r="J3" i="130" s="1"/>
  <c r="L3" i="130" s="1"/>
  <c r="P2" i="130"/>
  <c r="G2" i="130"/>
  <c r="F37" i="123"/>
  <c r="J37" i="123" s="1"/>
  <c r="I37" i="123"/>
  <c r="I36" i="123"/>
  <c r="J36" i="123" s="1"/>
  <c r="F36" i="123"/>
  <c r="I35" i="123"/>
  <c r="F35" i="123"/>
  <c r="J35" i="123" s="1"/>
  <c r="F30" i="123"/>
  <c r="E30" i="123"/>
  <c r="G29" i="123"/>
  <c r="H29" i="123" s="1"/>
  <c r="G28" i="123"/>
  <c r="J28" i="123" s="1"/>
  <c r="G27" i="123"/>
  <c r="H27" i="123" s="1"/>
  <c r="G26" i="123"/>
  <c r="J26" i="123" s="1"/>
  <c r="G25" i="123"/>
  <c r="H25" i="123" s="1"/>
  <c r="G24" i="123"/>
  <c r="J24" i="123" s="1"/>
  <c r="G23" i="123"/>
  <c r="H23" i="123" s="1"/>
  <c r="G22" i="123"/>
  <c r="J22" i="123" s="1"/>
  <c r="G21" i="123"/>
  <c r="H21" i="123" s="1"/>
  <c r="G20" i="123"/>
  <c r="J20" i="123" s="1"/>
  <c r="J19" i="123"/>
  <c r="M19" i="123" s="1"/>
  <c r="G19" i="123"/>
  <c r="H19" i="123" s="1"/>
  <c r="G18" i="123"/>
  <c r="J18" i="123" s="1"/>
  <c r="G17" i="123"/>
  <c r="H17" i="123" s="1"/>
  <c r="G16" i="123"/>
  <c r="J16" i="123" s="1"/>
  <c r="G15" i="123"/>
  <c r="H15" i="123" s="1"/>
  <c r="G14" i="123"/>
  <c r="J14" i="123" s="1"/>
  <c r="G13" i="123"/>
  <c r="H13" i="123" s="1"/>
  <c r="G12" i="123"/>
  <c r="J12" i="123" s="1"/>
  <c r="G11" i="123"/>
  <c r="H11" i="123" s="1"/>
  <c r="G10" i="123"/>
  <c r="J10" i="123" s="1"/>
  <c r="G9" i="123"/>
  <c r="H9" i="123" s="1"/>
  <c r="G8" i="123"/>
  <c r="J8" i="123" s="1"/>
  <c r="G7" i="123"/>
  <c r="H7" i="123" s="1"/>
  <c r="G6" i="123"/>
  <c r="J6" i="123" s="1"/>
  <c r="G5" i="123"/>
  <c r="H5" i="123" s="1"/>
  <c r="G4" i="123"/>
  <c r="J4" i="123" s="1"/>
  <c r="G3" i="123"/>
  <c r="H3" i="123" s="1"/>
  <c r="P2" i="123"/>
  <c r="G2" i="123"/>
  <c r="H2" i="123" s="1"/>
  <c r="M19" i="110"/>
  <c r="M28" i="110"/>
  <c r="M13" i="110"/>
  <c r="M14" i="110"/>
  <c r="M17" i="110"/>
  <c r="M18" i="110"/>
  <c r="L10" i="110"/>
  <c r="L13" i="110"/>
  <c r="L17" i="110"/>
  <c r="K20" i="110"/>
  <c r="K24" i="110"/>
  <c r="K25" i="110"/>
  <c r="K29" i="110"/>
  <c r="K13" i="110"/>
  <c r="K14" i="110"/>
  <c r="K17" i="110"/>
  <c r="K18" i="110"/>
  <c r="J20" i="110"/>
  <c r="M20" i="110" s="1"/>
  <c r="J21" i="110"/>
  <c r="K21" i="110" s="1"/>
  <c r="J22" i="110"/>
  <c r="K22" i="110" s="1"/>
  <c r="J23" i="110"/>
  <c r="M23" i="110" s="1"/>
  <c r="J24" i="110"/>
  <c r="M24" i="110" s="1"/>
  <c r="J25" i="110"/>
  <c r="M25" i="110" s="1"/>
  <c r="J26" i="110"/>
  <c r="K26" i="110" s="1"/>
  <c r="J27" i="110"/>
  <c r="L27" i="110" s="1"/>
  <c r="J28" i="110"/>
  <c r="L28" i="110" s="1"/>
  <c r="J29" i="110"/>
  <c r="M29" i="110" s="1"/>
  <c r="J3" i="110"/>
  <c r="L3" i="110" s="1"/>
  <c r="J4" i="110"/>
  <c r="M4" i="110" s="1"/>
  <c r="J5" i="110"/>
  <c r="M5" i="110" s="1"/>
  <c r="J6" i="110"/>
  <c r="M6" i="110" s="1"/>
  <c r="J7" i="110"/>
  <c r="L7" i="110" s="1"/>
  <c r="J8" i="110"/>
  <c r="L8" i="110" s="1"/>
  <c r="J9" i="110"/>
  <c r="M9" i="110" s="1"/>
  <c r="J10" i="110"/>
  <c r="M10" i="110" s="1"/>
  <c r="J11" i="110"/>
  <c r="L11" i="110" s="1"/>
  <c r="J12" i="110"/>
  <c r="L12" i="110" s="1"/>
  <c r="J13" i="110"/>
  <c r="J14" i="110"/>
  <c r="L14" i="110" s="1"/>
  <c r="J15" i="110"/>
  <c r="M15" i="110" s="1"/>
  <c r="J16" i="110"/>
  <c r="M16" i="110" s="1"/>
  <c r="J17" i="110"/>
  <c r="J18" i="110"/>
  <c r="L18" i="110" s="1"/>
  <c r="J19" i="110"/>
  <c r="K19" i="110" s="1"/>
  <c r="H28" i="110"/>
  <c r="H29" i="110"/>
  <c r="H18" i="110"/>
  <c r="H19" i="110"/>
  <c r="H20" i="110"/>
  <c r="H21" i="110"/>
  <c r="H22" i="110"/>
  <c r="H23" i="110"/>
  <c r="H24" i="110"/>
  <c r="H25" i="110"/>
  <c r="H26" i="110"/>
  <c r="H27" i="110"/>
  <c r="H3" i="110"/>
  <c r="H4" i="110"/>
  <c r="H5" i="110"/>
  <c r="H6" i="110"/>
  <c r="H7" i="110"/>
  <c r="H8" i="110"/>
  <c r="H9" i="110"/>
  <c r="H10" i="110"/>
  <c r="H11" i="110"/>
  <c r="H12" i="110"/>
  <c r="H13" i="110"/>
  <c r="H14" i="110"/>
  <c r="H15" i="110"/>
  <c r="H16" i="110"/>
  <c r="H17" i="110"/>
  <c r="G20" i="110"/>
  <c r="G21" i="110"/>
  <c r="G22" i="110"/>
  <c r="G23" i="110"/>
  <c r="G24" i="110"/>
  <c r="G25" i="110"/>
  <c r="G26" i="110"/>
  <c r="G27" i="110"/>
  <c r="G28" i="110"/>
  <c r="G29" i="110"/>
  <c r="G5" i="110"/>
  <c r="G6" i="110"/>
  <c r="G7" i="110"/>
  <c r="G8" i="110"/>
  <c r="G9" i="110"/>
  <c r="G10" i="110"/>
  <c r="G11" i="110"/>
  <c r="G12" i="110"/>
  <c r="G13" i="110"/>
  <c r="G14" i="110"/>
  <c r="G15" i="110"/>
  <c r="G16" i="110"/>
  <c r="G17" i="110"/>
  <c r="G18" i="110"/>
  <c r="G19" i="110"/>
  <c r="G4" i="110"/>
  <c r="J37" i="110"/>
  <c r="I37" i="110"/>
  <c r="F37" i="110"/>
  <c r="G3" i="110"/>
  <c r="J36" i="110"/>
  <c r="I36" i="110"/>
  <c r="F36" i="110"/>
  <c r="J35" i="110"/>
  <c r="I35" i="110"/>
  <c r="F35" i="110"/>
  <c r="K44" i="130" l="1"/>
  <c r="L43" i="130"/>
  <c r="M45" i="130"/>
  <c r="K45" i="130"/>
  <c r="K39" i="130"/>
  <c r="K31" i="130"/>
  <c r="L39" i="130"/>
  <c r="L31" i="130"/>
  <c r="M35" i="130"/>
  <c r="K42" i="130"/>
  <c r="K38" i="130"/>
  <c r="K34" i="130"/>
  <c r="K30" i="130"/>
  <c r="L42" i="130"/>
  <c r="L38" i="130"/>
  <c r="L34" i="130"/>
  <c r="L30" i="130"/>
  <c r="K41" i="130"/>
  <c r="K37" i="130"/>
  <c r="K33" i="130"/>
  <c r="L41" i="130"/>
  <c r="L37" i="130"/>
  <c r="L33" i="130"/>
  <c r="K40" i="130"/>
  <c r="K36" i="130"/>
  <c r="K32" i="130"/>
  <c r="L40" i="130"/>
  <c r="L36" i="130"/>
  <c r="L32" i="130"/>
  <c r="K35" i="130"/>
  <c r="K28" i="110"/>
  <c r="L26" i="110"/>
  <c r="M27" i="110"/>
  <c r="K27" i="110"/>
  <c r="L29" i="110"/>
  <c r="L25" i="110"/>
  <c r="M26" i="110"/>
  <c r="L23" i="110"/>
  <c r="K23" i="110"/>
  <c r="L16" i="110"/>
  <c r="L22" i="110"/>
  <c r="M22" i="110"/>
  <c r="K16" i="110"/>
  <c r="K10" i="110"/>
  <c r="L19" i="110"/>
  <c r="L15" i="110"/>
  <c r="L21" i="110"/>
  <c r="M21" i="110"/>
  <c r="K15" i="110"/>
  <c r="L24" i="110"/>
  <c r="L20" i="110"/>
  <c r="K6" i="110"/>
  <c r="L6" i="110"/>
  <c r="M8" i="110"/>
  <c r="K9" i="110"/>
  <c r="K5" i="110"/>
  <c r="L9" i="110"/>
  <c r="L5" i="110"/>
  <c r="M11" i="110"/>
  <c r="M7" i="110"/>
  <c r="M3" i="110"/>
  <c r="M12" i="110"/>
  <c r="K12" i="110"/>
  <c r="K8" i="110"/>
  <c r="K4" i="110"/>
  <c r="L4" i="110"/>
  <c r="K11" i="110"/>
  <c r="K7" i="110"/>
  <c r="K3" i="110"/>
  <c r="J50" i="130"/>
  <c r="H5" i="130"/>
  <c r="H3" i="130"/>
  <c r="H8" i="130"/>
  <c r="H11" i="130"/>
  <c r="H13" i="130"/>
  <c r="J21" i="130"/>
  <c r="L21" i="130" s="1"/>
  <c r="H27" i="130"/>
  <c r="H6" i="130"/>
  <c r="H16" i="130"/>
  <c r="H19" i="130"/>
  <c r="G46" i="130"/>
  <c r="H14" i="130"/>
  <c r="L17" i="130"/>
  <c r="K17" i="130"/>
  <c r="M17" i="130"/>
  <c r="L25" i="130"/>
  <c r="K25" i="130"/>
  <c r="M25" i="130"/>
  <c r="L15" i="130"/>
  <c r="M15" i="130"/>
  <c r="K15" i="130"/>
  <c r="L7" i="130"/>
  <c r="M7" i="130"/>
  <c r="K7" i="130"/>
  <c r="L9" i="130"/>
  <c r="K9" i="130"/>
  <c r="M9" i="130"/>
  <c r="L23" i="130"/>
  <c r="K23" i="130"/>
  <c r="M23" i="130"/>
  <c r="H2" i="130"/>
  <c r="H4" i="130"/>
  <c r="K5" i="130"/>
  <c r="H9" i="130"/>
  <c r="H12" i="130"/>
  <c r="K13" i="130"/>
  <c r="H17" i="130"/>
  <c r="H20" i="130"/>
  <c r="K21" i="130"/>
  <c r="H25" i="130"/>
  <c r="H28" i="130"/>
  <c r="J2" i="130"/>
  <c r="K3" i="130"/>
  <c r="M5" i="130"/>
  <c r="H7" i="130"/>
  <c r="H10" i="130"/>
  <c r="K11" i="130"/>
  <c r="M13" i="130"/>
  <c r="H15" i="130"/>
  <c r="H18" i="130"/>
  <c r="K19" i="130"/>
  <c r="H23" i="130"/>
  <c r="H26" i="130"/>
  <c r="K27" i="130"/>
  <c r="M3" i="130"/>
  <c r="M11" i="130"/>
  <c r="M19" i="130"/>
  <c r="H24" i="130"/>
  <c r="M27" i="130"/>
  <c r="H29" i="130"/>
  <c r="K10" i="130"/>
  <c r="M10" i="130"/>
  <c r="L10" i="130"/>
  <c r="M18" i="130"/>
  <c r="L18" i="130"/>
  <c r="K18" i="130"/>
  <c r="M26" i="130"/>
  <c r="K26" i="130"/>
  <c r="L26" i="130"/>
  <c r="M8" i="130"/>
  <c r="L8" i="130"/>
  <c r="K8" i="130"/>
  <c r="M16" i="130"/>
  <c r="K16" i="130"/>
  <c r="L16" i="130"/>
  <c r="K24" i="130"/>
  <c r="M24" i="130"/>
  <c r="L24" i="130"/>
  <c r="L29" i="130"/>
  <c r="K29" i="130"/>
  <c r="M29" i="130"/>
  <c r="M6" i="130"/>
  <c r="K6" i="130"/>
  <c r="L6" i="130"/>
  <c r="M14" i="130"/>
  <c r="L14" i="130"/>
  <c r="K14" i="130"/>
  <c r="M22" i="130"/>
  <c r="L22" i="130"/>
  <c r="K22" i="130"/>
  <c r="M4" i="130"/>
  <c r="K4" i="130"/>
  <c r="L4" i="130"/>
  <c r="M12" i="130"/>
  <c r="K12" i="130"/>
  <c r="L12" i="130"/>
  <c r="M20" i="130"/>
  <c r="L20" i="130"/>
  <c r="K20" i="130"/>
  <c r="M28" i="130"/>
  <c r="L28" i="130"/>
  <c r="K28" i="130"/>
  <c r="J27" i="123"/>
  <c r="M27" i="123" s="1"/>
  <c r="J11" i="123"/>
  <c r="M11" i="123" s="1"/>
  <c r="J3" i="123"/>
  <c r="M3" i="123" s="1"/>
  <c r="J17" i="123"/>
  <c r="M17" i="123" s="1"/>
  <c r="J25" i="123"/>
  <c r="M25" i="123" s="1"/>
  <c r="J15" i="123"/>
  <c r="M15" i="123" s="1"/>
  <c r="J23" i="123"/>
  <c r="M23" i="123" s="1"/>
  <c r="J21" i="123"/>
  <c r="M21" i="123" s="1"/>
  <c r="J29" i="123"/>
  <c r="M29" i="123" s="1"/>
  <c r="J2" i="123"/>
  <c r="M2" i="123" s="1"/>
  <c r="J9" i="123"/>
  <c r="M9" i="123" s="1"/>
  <c r="J7" i="123"/>
  <c r="M7" i="123" s="1"/>
  <c r="J5" i="123"/>
  <c r="M5" i="123" s="1"/>
  <c r="J13" i="123"/>
  <c r="M13" i="123" s="1"/>
  <c r="K20" i="123"/>
  <c r="M20" i="123"/>
  <c r="L20" i="123"/>
  <c r="K10" i="123"/>
  <c r="L10" i="123"/>
  <c r="M10" i="123"/>
  <c r="K18" i="123"/>
  <c r="M18" i="123"/>
  <c r="L18" i="123"/>
  <c r="K26" i="123"/>
  <c r="M26" i="123"/>
  <c r="L26" i="123"/>
  <c r="K12" i="123"/>
  <c r="L12" i="123"/>
  <c r="M12" i="123"/>
  <c r="K28" i="123"/>
  <c r="M28" i="123"/>
  <c r="L28" i="123"/>
  <c r="K8" i="123"/>
  <c r="L8" i="123"/>
  <c r="M8" i="123"/>
  <c r="K16" i="123"/>
  <c r="L16" i="123"/>
  <c r="M16" i="123"/>
  <c r="K24" i="123"/>
  <c r="M24" i="123"/>
  <c r="L24" i="123"/>
  <c r="K4" i="123"/>
  <c r="L4" i="123"/>
  <c r="M4" i="123"/>
  <c r="K6" i="123"/>
  <c r="M6" i="123"/>
  <c r="L6" i="123"/>
  <c r="K14" i="123"/>
  <c r="L14" i="123"/>
  <c r="M14" i="123"/>
  <c r="K22" i="123"/>
  <c r="M22" i="123"/>
  <c r="L22" i="123"/>
  <c r="H4" i="123"/>
  <c r="H6" i="123"/>
  <c r="K7" i="123"/>
  <c r="H8" i="123"/>
  <c r="H10" i="123"/>
  <c r="H12" i="123"/>
  <c r="H14" i="123"/>
  <c r="K15" i="123"/>
  <c r="H16" i="123"/>
  <c r="K17" i="123"/>
  <c r="H18" i="123"/>
  <c r="K19" i="123"/>
  <c r="H20" i="123"/>
  <c r="K21" i="123"/>
  <c r="H22" i="123"/>
  <c r="K23" i="123"/>
  <c r="H24" i="123"/>
  <c r="K25" i="123"/>
  <c r="H26" i="123"/>
  <c r="K27" i="123"/>
  <c r="H28" i="123"/>
  <c r="K29" i="123"/>
  <c r="L3" i="123"/>
  <c r="L7" i="123"/>
  <c r="L17" i="123"/>
  <c r="L19" i="123"/>
  <c r="L21" i="123"/>
  <c r="L23" i="123"/>
  <c r="L25" i="123"/>
  <c r="L27" i="123"/>
  <c r="L29" i="123"/>
  <c r="G30" i="123"/>
  <c r="L15" i="123" l="1"/>
  <c r="L11" i="123"/>
  <c r="K11" i="123"/>
  <c r="K2" i="123"/>
  <c r="L2" i="123"/>
  <c r="Q2" i="123"/>
  <c r="M21" i="130"/>
  <c r="H46" i="130"/>
  <c r="L2" i="130"/>
  <c r="K2" i="130"/>
  <c r="Q2" i="130"/>
  <c r="M2" i="130"/>
  <c r="K3" i="123"/>
  <c r="L13" i="123"/>
  <c r="K13" i="123"/>
  <c r="L9" i="123"/>
  <c r="K9" i="123"/>
  <c r="L5" i="123"/>
  <c r="H30" i="123"/>
  <c r="J30" i="123"/>
  <c r="K5" i="123"/>
  <c r="K30" i="123" s="1"/>
  <c r="L30" i="123"/>
  <c r="G2" i="110" l="1"/>
  <c r="F30" i="110"/>
  <c r="H2" i="110" l="1"/>
  <c r="G30" i="110"/>
  <c r="J2" i="110" l="1"/>
  <c r="Q2" i="110" s="1"/>
  <c r="E30" i="110" l="1"/>
  <c r="J30" i="110" l="1"/>
  <c r="H30" i="110"/>
  <c r="K2" i="110" l="1"/>
  <c r="M2" i="110"/>
  <c r="L2" i="110"/>
  <c r="L30" i="110" l="1"/>
  <c r="K30" i="110" l="1"/>
</calcChain>
</file>

<file path=xl/sharedStrings.xml><?xml version="1.0" encoding="utf-8"?>
<sst xmlns="http://schemas.openxmlformats.org/spreadsheetml/2006/main" count="161" uniqueCount="26">
  <si>
    <t>Sr. No.</t>
  </si>
  <si>
    <t>Floor No.</t>
  </si>
  <si>
    <t>Total</t>
  </si>
  <si>
    <t xml:space="preserve">  Flat No.</t>
  </si>
  <si>
    <t>Comp.</t>
  </si>
  <si>
    <r>
      <t xml:space="preserve">Fair Market Value                        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  <scheme val="minor"/>
      </rPr>
      <t xml:space="preserve">
</t>
    </r>
  </si>
  <si>
    <r>
      <t xml:space="preserve">Realizable Value                             in </t>
    </r>
    <r>
      <rPr>
        <b/>
        <sz val="7"/>
        <color theme="1"/>
        <rFont val="Rupee Foradian"/>
        <family val="2"/>
      </rPr>
      <t>`</t>
    </r>
  </si>
  <si>
    <r>
      <t xml:space="preserve">Distress Sale Value                         in </t>
    </r>
    <r>
      <rPr>
        <b/>
        <sz val="7"/>
        <color theme="1"/>
        <rFont val="Rupee Foradian"/>
        <family val="2"/>
      </rPr>
      <t>`</t>
    </r>
  </si>
  <si>
    <r>
      <t xml:space="preserve">Expected Rent per month                in </t>
    </r>
    <r>
      <rPr>
        <b/>
        <sz val="7"/>
        <color theme="1"/>
        <rFont val="Rupee Foradian"/>
        <family val="2"/>
      </rPr>
      <t>`</t>
    </r>
  </si>
  <si>
    <t>CA</t>
  </si>
  <si>
    <t>Bal</t>
  </si>
  <si>
    <t>FMV</t>
  </si>
  <si>
    <t>RV</t>
  </si>
  <si>
    <t>DV</t>
  </si>
  <si>
    <r>
      <t xml:space="preserve">Rate per 
Sq. ft. on Total Area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</si>
  <si>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t xml:space="preserve">Built up Area in Sq. Ft. (Total Area (+ 10%)  
</t>
  </si>
  <si>
    <t>2BHK</t>
  </si>
  <si>
    <t>A</t>
  </si>
  <si>
    <t>B</t>
  </si>
  <si>
    <t xml:space="preserve">Balcony Area in 
Sq. Ft.                                                                                                                                     (B)                            </t>
  </si>
  <si>
    <t>Total Area in 
Sq. Ft. 
(A + B)</t>
  </si>
  <si>
    <t xml:space="preserve">As per Approved Plan RERA Carpet Area in 
Sq. Ft.                                   (A)
</t>
  </si>
  <si>
    <t>BUA</t>
  </si>
  <si>
    <t>Wing</t>
  </si>
  <si>
    <t>1BHK</t>
  </si>
  <si>
    <t>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</si>
</sst>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 * #,##0.00_ ;_ * \-#,##0.00_ ;_ * &quot;-&quot;??_ ;_ @_ "/>
    <numFmt numFmtId="165" formatCode="_(* #,##0.00_);_(* \(#,##0.00\);_(* &quot;-&quot;??_);_(@_)"/>
    <numFmt numFmtId="166" formatCode="_ * #,##0_ ;_ * \-#,##0_ ;_ * &quot;-&quot;??_ ;_ @_ 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7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7"/>
      <color theme="1"/>
      <name val="Rupee Foradian"/>
      <family val="2"/>
    </font>
    <font>
      <b/>
      <sz val="7"/>
      <color theme="1"/>
      <name val="Calibri"/>
      <family val="2"/>
      <scheme val="minor"/>
    </font>
    <font>
      <sz val="10"/>
      <color rgb="FF000000"/>
      <name val="Arial Narrow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Arial Narrow"/>
      <family val="2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61">
    <xf numFmtId="0" fontId="0" fillId="0" borderId="0" xfId="0"/>
    <xf numFmtId="1" fontId="0" fillId="0" borderId="0" xfId="0" applyNumberFormat="1"/>
    <xf numFmtId="164" fontId="0" fillId="0" borderId="0" xfId="0" applyNumberFormat="1"/>
    <xf numFmtId="0" fontId="2" fillId="2" borderId="3" xfId="0" applyFont="1" applyFill="1" applyBorder="1" applyAlignment="1">
      <alignment horizontal="left" vertical="top" wrapText="1"/>
    </xf>
    <xf numFmtId="164" fontId="0" fillId="0" borderId="0" xfId="3" applyFont="1"/>
    <xf numFmtId="0" fontId="2" fillId="3" borderId="3" xfId="0" applyFont="1" applyFill="1" applyBorder="1" applyAlignment="1">
      <alignment horizontal="left" vertical="top" wrapText="1"/>
    </xf>
    <xf numFmtId="0" fontId="5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top" wrapText="1"/>
    </xf>
    <xf numFmtId="0" fontId="6" fillId="4" borderId="1" xfId="0" applyFont="1" applyFill="1" applyBorder="1" applyAlignment="1">
      <alignment horizontal="center"/>
    </xf>
    <xf numFmtId="0" fontId="6" fillId="0" borderId="5" xfId="0" applyFont="1" applyBorder="1" applyAlignment="1">
      <alignment horizontal="center"/>
    </xf>
    <xf numFmtId="1" fontId="4" fillId="0" borderId="4" xfId="2" applyNumberFormat="1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/>
    </xf>
    <xf numFmtId="0" fontId="8" fillId="0" borderId="0" xfId="0" applyFont="1"/>
    <xf numFmtId="1" fontId="7" fillId="0" borderId="4" xfId="0" applyNumberFormat="1" applyFont="1" applyBorder="1" applyAlignment="1">
      <alignment horizontal="center"/>
    </xf>
    <xf numFmtId="1" fontId="6" fillId="0" borderId="4" xfId="0" applyNumberFormat="1" applyFont="1" applyBorder="1" applyAlignment="1">
      <alignment horizontal="center" vertical="center" wrapText="1"/>
    </xf>
    <xf numFmtId="1" fontId="6" fillId="0" borderId="1" xfId="2" applyNumberFormat="1" applyFont="1" applyBorder="1" applyAlignment="1">
      <alignment horizontal="center" vertical="top" wrapText="1"/>
    </xf>
    <xf numFmtId="164" fontId="0" fillId="0" borderId="0" xfId="3" applyFont="1" applyFill="1"/>
    <xf numFmtId="0" fontId="5" fillId="0" borderId="8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" fontId="6" fillId="0" borderId="2" xfId="0" applyNumberFormat="1" applyFont="1" applyBorder="1" applyAlignment="1">
      <alignment horizontal="center" vertical="center" wrapText="1"/>
    </xf>
    <xf numFmtId="166" fontId="6" fillId="0" borderId="1" xfId="3" applyNumberFormat="1" applyFont="1" applyFill="1" applyBorder="1" applyAlignment="1">
      <alignment horizontal="center" vertical="center" wrapText="1"/>
    </xf>
    <xf numFmtId="166" fontId="7" fillId="0" borderId="1" xfId="3" applyNumberFormat="1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1" fontId="0" fillId="0" borderId="0" xfId="0" applyNumberFormat="1" applyAlignment="1">
      <alignment horizontal="center"/>
    </xf>
    <xf numFmtId="1" fontId="13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5" borderId="0" xfId="0" applyFont="1" applyFill="1"/>
    <xf numFmtId="0" fontId="2" fillId="2" borderId="3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8" fillId="4" borderId="0" xfId="0" applyFont="1" applyFill="1"/>
    <xf numFmtId="0" fontId="8" fillId="0" borderId="0" xfId="0" applyFont="1" applyAlignment="1">
      <alignment horizontal="center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16" fontId="8" fillId="0" borderId="0" xfId="0" applyNumberFormat="1" applyFont="1"/>
    <xf numFmtId="2" fontId="8" fillId="0" borderId="0" xfId="0" applyNumberFormat="1" applyFont="1"/>
    <xf numFmtId="1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" fontId="11" fillId="0" borderId="5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4" fontId="3" fillId="0" borderId="1" xfId="3" applyFont="1" applyBorder="1"/>
    <xf numFmtId="164" fontId="3" fillId="0" borderId="1" xfId="0" applyNumberFormat="1" applyFont="1" applyBorder="1"/>
    <xf numFmtId="164" fontId="11" fillId="0" borderId="1" xfId="0" applyNumberFormat="1" applyFont="1" applyBorder="1" applyAlignment="1">
      <alignment horizontal="center" vertical="center" wrapText="1"/>
    </xf>
    <xf numFmtId="164" fontId="11" fillId="0" borderId="2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1" fontId="0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166" fontId="7" fillId="0" borderId="4" xfId="3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43" fontId="0" fillId="0" borderId="0" xfId="0" applyNumberFormat="1"/>
  </cellXfs>
  <cellStyles count="4">
    <cellStyle name="Comma" xfId="3" builtinId="3"/>
    <cellStyle name="Comma 2" xfId="1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127</xdr:row>
      <xdr:rowOff>171450</xdr:rowOff>
    </xdr:from>
    <xdr:to>
      <xdr:col>19</xdr:col>
      <xdr:colOff>38100</xdr:colOff>
      <xdr:row>137</xdr:row>
      <xdr:rowOff>152400</xdr:rowOff>
    </xdr:to>
    <xdr:pic>
      <xdr:nvPicPr>
        <xdr:cNvPr id="1185" name="Picture 161">
          <a:extLst>
            <a:ext uri="{FF2B5EF4-FFF2-40B4-BE49-F238E27FC236}">
              <a16:creationId xmlns="" xmlns:a16="http://schemas.microsoft.com/office/drawing/2014/main" id="{00000000-0008-0000-02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139</xdr:row>
      <xdr:rowOff>161925</xdr:rowOff>
    </xdr:from>
    <xdr:to>
      <xdr:col>19</xdr:col>
      <xdr:colOff>9525</xdr:colOff>
      <xdr:row>148</xdr:row>
      <xdr:rowOff>161925</xdr:rowOff>
    </xdr:to>
    <xdr:pic>
      <xdr:nvPicPr>
        <xdr:cNvPr id="1210" name="Picture 186">
          <a:extLst>
            <a:ext uri="{FF2B5EF4-FFF2-40B4-BE49-F238E27FC236}">
              <a16:creationId xmlns="" xmlns:a16="http://schemas.microsoft.com/office/drawing/2014/main" id="{00000000-0008-0000-02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151</xdr:row>
      <xdr:rowOff>133350</xdr:rowOff>
    </xdr:from>
    <xdr:to>
      <xdr:col>19</xdr:col>
      <xdr:colOff>9525</xdr:colOff>
      <xdr:row>160</xdr:row>
      <xdr:rowOff>95250</xdr:rowOff>
    </xdr:to>
    <xdr:pic>
      <xdr:nvPicPr>
        <xdr:cNvPr id="1276" name="Picture 252">
          <a:extLst>
            <a:ext uri="{FF2B5EF4-FFF2-40B4-BE49-F238E27FC236}">
              <a16:creationId xmlns="" xmlns:a16="http://schemas.microsoft.com/office/drawing/2014/main" id="{00000000-0008-0000-02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19</xdr:col>
      <xdr:colOff>57150</xdr:colOff>
      <xdr:row>171</xdr:row>
      <xdr:rowOff>9525</xdr:rowOff>
    </xdr:to>
    <xdr:pic>
      <xdr:nvPicPr>
        <xdr:cNvPr id="1333" name="Picture 309">
          <a:extLst>
            <a:ext uri="{FF2B5EF4-FFF2-40B4-BE49-F238E27FC236}">
              <a16:creationId xmlns="" xmlns:a16="http://schemas.microsoft.com/office/drawing/2014/main" id="{00000000-0008-0000-02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173</xdr:row>
      <xdr:rowOff>9525</xdr:rowOff>
    </xdr:from>
    <xdr:to>
      <xdr:col>19</xdr:col>
      <xdr:colOff>66675</xdr:colOff>
      <xdr:row>183</xdr:row>
      <xdr:rowOff>161925</xdr:rowOff>
    </xdr:to>
    <xdr:pic>
      <xdr:nvPicPr>
        <xdr:cNvPr id="1364" name="Picture 340">
          <a:extLst>
            <a:ext uri="{FF2B5EF4-FFF2-40B4-BE49-F238E27FC236}">
              <a16:creationId xmlns="" xmlns:a16="http://schemas.microsoft.com/office/drawing/2014/main" id="{00000000-0008-0000-02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167451</xdr:colOff>
      <xdr:row>21</xdr:row>
      <xdr:rowOff>64943</xdr:rowOff>
    </xdr:from>
    <xdr:to>
      <xdr:col>18</xdr:col>
      <xdr:colOff>128271</xdr:colOff>
      <xdr:row>51</xdr:row>
      <xdr:rowOff>8487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1996" y="4186670"/>
          <a:ext cx="8446730" cy="56585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133350</xdr:rowOff>
    </xdr:from>
    <xdr:to>
      <xdr:col>10</xdr:col>
      <xdr:colOff>171450</xdr:colOff>
      <xdr:row>18</xdr:row>
      <xdr:rowOff>57150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33350"/>
          <a:ext cx="5943600" cy="33528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19050</xdr:rowOff>
    </xdr:from>
    <xdr:to>
      <xdr:col>10</xdr:col>
      <xdr:colOff>85725</xdr:colOff>
      <xdr:row>19</xdr:row>
      <xdr:rowOff>104775</xdr:rowOff>
    </xdr:to>
    <xdr:pic>
      <xdr:nvPicPr>
        <xdr:cNvPr id="2" name="Picture 2" descr="C:\Users\comp\Downloads\WhatsApp Image 2022-12-13 at 3.51.33 AM.jpe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"/>
          <a:ext cx="5867400" cy="3705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57150</xdr:rowOff>
    </xdr:from>
    <xdr:to>
      <xdr:col>9</xdr:col>
      <xdr:colOff>571500</xdr:colOff>
      <xdr:row>19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7150"/>
          <a:ext cx="5734050" cy="36957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9</xdr:col>
      <xdr:colOff>571500</xdr:colOff>
      <xdr:row>19</xdr:row>
      <xdr:rowOff>104775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5734050" cy="35623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321311</xdr:colOff>
      <xdr:row>0</xdr:row>
      <xdr:rowOff>152400</xdr:rowOff>
    </xdr:from>
    <xdr:to>
      <xdr:col>8</xdr:col>
      <xdr:colOff>581025</xdr:colOff>
      <xdr:row>23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311" y="152400"/>
          <a:ext cx="5136514" cy="42576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topLeftCell="B25" zoomScale="115" zoomScaleNormal="115" workbookViewId="0">
      <selection activeCell="G32" sqref="G32"/>
    </sheetView>
  </sheetViews>
  <sheetFormatPr defaultRowHeight="15"/>
  <cols>
    <col min="1" max="1" width="4.7109375" style="32" customWidth="1"/>
    <col min="2" max="2" width="6.140625" style="13" customWidth="1"/>
    <col min="3" max="3" width="5.28515625" style="13" customWidth="1"/>
    <col min="4" max="4" width="7.42578125" style="13" customWidth="1"/>
    <col min="5" max="5" width="9.5703125" style="13" customWidth="1"/>
    <col min="6" max="6" width="7.85546875" style="13" customWidth="1"/>
    <col min="7" max="7" width="6.7109375" style="33" customWidth="1"/>
    <col min="8" max="8" width="8.5703125" style="13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3"/>
    <col min="15" max="15" width="15.140625" bestFit="1" customWidth="1"/>
    <col min="16" max="16" width="15.28515625" customWidth="1"/>
    <col min="17" max="17" width="12.85546875" customWidth="1"/>
  </cols>
  <sheetData>
    <row r="1" spans="1:17" ht="68.25" customHeight="1">
      <c r="A1" s="6" t="s">
        <v>0</v>
      </c>
      <c r="B1" s="7" t="s">
        <v>3</v>
      </c>
      <c r="C1" s="7" t="s">
        <v>1</v>
      </c>
      <c r="D1" s="7" t="s">
        <v>4</v>
      </c>
      <c r="E1" s="8" t="s">
        <v>21</v>
      </c>
      <c r="F1" s="8" t="s">
        <v>19</v>
      </c>
      <c r="G1" s="18" t="s">
        <v>20</v>
      </c>
      <c r="H1" s="23" t="s">
        <v>15</v>
      </c>
      <c r="I1" s="7" t="s">
        <v>14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7">
      <c r="A2" s="9">
        <v>1</v>
      </c>
      <c r="B2" s="9">
        <v>1</v>
      </c>
      <c r="C2" s="10">
        <v>1</v>
      </c>
      <c r="D2" s="12" t="s">
        <v>16</v>
      </c>
      <c r="E2" s="12">
        <v>502</v>
      </c>
      <c r="F2" s="26">
        <v>65</v>
      </c>
      <c r="G2" s="26">
        <f>E2+F2</f>
        <v>567</v>
      </c>
      <c r="H2" s="38">
        <f>G2*1.1</f>
        <v>623.70000000000005</v>
      </c>
      <c r="I2" s="20">
        <v>4800</v>
      </c>
      <c r="J2" s="21">
        <f t="shared" ref="J2:J29" si="0">G2*I2</f>
        <v>2721600</v>
      </c>
      <c r="K2" s="21">
        <f t="shared" ref="K2:K29" si="1">J2*0.95</f>
        <v>2585520</v>
      </c>
      <c r="L2" s="21">
        <f t="shared" ref="L2:L29" si="2">J2*0.8</f>
        <v>2177280</v>
      </c>
      <c r="M2" s="16">
        <f t="shared" ref="M2:M29" si="3">MROUND((J2*0.025/12),500)</f>
        <v>5500</v>
      </c>
      <c r="O2" s="1"/>
      <c r="P2" s="2"/>
      <c r="Q2" s="2" t="e">
        <f>J2/P2</f>
        <v>#DIV/0!</v>
      </c>
    </row>
    <row r="3" spans="1:17">
      <c r="A3" s="9">
        <v>2</v>
      </c>
      <c r="B3" s="9">
        <v>2</v>
      </c>
      <c r="C3" s="10">
        <v>1</v>
      </c>
      <c r="D3" s="12" t="s">
        <v>24</v>
      </c>
      <c r="E3" s="12">
        <v>322</v>
      </c>
      <c r="F3" s="26">
        <v>65</v>
      </c>
      <c r="G3" s="26">
        <f>E3+F3</f>
        <v>387</v>
      </c>
      <c r="H3" s="38">
        <f t="shared" ref="H3:H29" si="4">G3*1.1</f>
        <v>425.70000000000005</v>
      </c>
      <c r="I3" s="20">
        <v>4800</v>
      </c>
      <c r="J3" s="21">
        <f t="shared" si="0"/>
        <v>1857600</v>
      </c>
      <c r="K3" s="21">
        <f t="shared" si="1"/>
        <v>1764720</v>
      </c>
      <c r="L3" s="21">
        <f t="shared" si="2"/>
        <v>1486080</v>
      </c>
      <c r="M3" s="16">
        <f t="shared" si="3"/>
        <v>4000</v>
      </c>
      <c r="O3" s="1"/>
      <c r="P3" s="2"/>
      <c r="Q3" s="2"/>
    </row>
    <row r="4" spans="1:17">
      <c r="A4" s="9">
        <v>3</v>
      </c>
      <c r="B4" s="9">
        <v>3</v>
      </c>
      <c r="C4" s="10">
        <v>1</v>
      </c>
      <c r="D4" s="12" t="s">
        <v>16</v>
      </c>
      <c r="E4" s="12">
        <v>457</v>
      </c>
      <c r="F4" s="26">
        <v>57</v>
      </c>
      <c r="G4" s="26">
        <f>E4+F4</f>
        <v>514</v>
      </c>
      <c r="H4" s="38">
        <f t="shared" si="4"/>
        <v>565.40000000000009</v>
      </c>
      <c r="I4" s="20">
        <v>4800</v>
      </c>
      <c r="J4" s="21">
        <f t="shared" si="0"/>
        <v>2467200</v>
      </c>
      <c r="K4" s="21">
        <f t="shared" si="1"/>
        <v>2343840</v>
      </c>
      <c r="L4" s="21">
        <f t="shared" si="2"/>
        <v>1973760</v>
      </c>
      <c r="M4" s="16">
        <f t="shared" si="3"/>
        <v>5000</v>
      </c>
      <c r="O4" s="1"/>
      <c r="P4" s="2"/>
      <c r="Q4" s="2"/>
    </row>
    <row r="5" spans="1:17">
      <c r="A5" s="9">
        <v>4</v>
      </c>
      <c r="B5" s="9">
        <v>4</v>
      </c>
      <c r="C5" s="10">
        <v>1</v>
      </c>
      <c r="D5" s="12" t="s">
        <v>16</v>
      </c>
      <c r="E5" s="12">
        <v>502</v>
      </c>
      <c r="F5" s="26">
        <v>65</v>
      </c>
      <c r="G5" s="26">
        <f t="shared" ref="G5:G29" si="5">E5+F5</f>
        <v>567</v>
      </c>
      <c r="H5" s="38">
        <f t="shared" si="4"/>
        <v>623.70000000000005</v>
      </c>
      <c r="I5" s="20">
        <v>4800</v>
      </c>
      <c r="J5" s="21">
        <f t="shared" si="0"/>
        <v>2721600</v>
      </c>
      <c r="K5" s="21">
        <f t="shared" si="1"/>
        <v>2585520</v>
      </c>
      <c r="L5" s="21">
        <f t="shared" si="2"/>
        <v>2177280</v>
      </c>
      <c r="M5" s="16">
        <f t="shared" si="3"/>
        <v>5500</v>
      </c>
      <c r="O5" s="1"/>
      <c r="P5" s="2"/>
      <c r="Q5" s="2"/>
    </row>
    <row r="6" spans="1:17">
      <c r="A6" s="9">
        <v>5</v>
      </c>
      <c r="B6" s="9">
        <v>5</v>
      </c>
      <c r="C6" s="10">
        <v>2</v>
      </c>
      <c r="D6" s="12" t="s">
        <v>16</v>
      </c>
      <c r="E6" s="12">
        <v>502</v>
      </c>
      <c r="F6" s="26">
        <v>65</v>
      </c>
      <c r="G6" s="26">
        <f t="shared" si="5"/>
        <v>567</v>
      </c>
      <c r="H6" s="38">
        <f t="shared" si="4"/>
        <v>623.70000000000005</v>
      </c>
      <c r="I6" s="20">
        <v>4800</v>
      </c>
      <c r="J6" s="21">
        <f t="shared" si="0"/>
        <v>2721600</v>
      </c>
      <c r="K6" s="21">
        <f t="shared" si="1"/>
        <v>2585520</v>
      </c>
      <c r="L6" s="21">
        <f t="shared" si="2"/>
        <v>2177280</v>
      </c>
      <c r="M6" s="16">
        <f t="shared" si="3"/>
        <v>5500</v>
      </c>
      <c r="O6" s="1"/>
      <c r="P6" s="2"/>
      <c r="Q6" s="2"/>
    </row>
    <row r="7" spans="1:17">
      <c r="A7" s="9">
        <v>6</v>
      </c>
      <c r="B7" s="9">
        <v>6</v>
      </c>
      <c r="C7" s="10">
        <v>2</v>
      </c>
      <c r="D7" s="12" t="s">
        <v>24</v>
      </c>
      <c r="E7" s="12">
        <v>322</v>
      </c>
      <c r="F7" s="26">
        <v>65</v>
      </c>
      <c r="G7" s="26">
        <f t="shared" si="5"/>
        <v>387</v>
      </c>
      <c r="H7" s="38">
        <f t="shared" si="4"/>
        <v>425.70000000000005</v>
      </c>
      <c r="I7" s="20">
        <v>4800</v>
      </c>
      <c r="J7" s="21">
        <f t="shared" si="0"/>
        <v>1857600</v>
      </c>
      <c r="K7" s="21">
        <f t="shared" si="1"/>
        <v>1764720</v>
      </c>
      <c r="L7" s="21">
        <f t="shared" si="2"/>
        <v>1486080</v>
      </c>
      <c r="M7" s="16">
        <f t="shared" si="3"/>
        <v>4000</v>
      </c>
      <c r="O7" s="1"/>
      <c r="P7" s="2"/>
      <c r="Q7" s="2"/>
    </row>
    <row r="8" spans="1:17">
      <c r="A8" s="9">
        <v>7</v>
      </c>
      <c r="B8" s="9">
        <v>7</v>
      </c>
      <c r="C8" s="10">
        <v>2</v>
      </c>
      <c r="D8" s="12" t="s">
        <v>16</v>
      </c>
      <c r="E8" s="12">
        <v>457</v>
      </c>
      <c r="F8" s="26">
        <v>57</v>
      </c>
      <c r="G8" s="26">
        <f t="shared" si="5"/>
        <v>514</v>
      </c>
      <c r="H8" s="38">
        <f t="shared" si="4"/>
        <v>565.40000000000009</v>
      </c>
      <c r="I8" s="20">
        <v>4800</v>
      </c>
      <c r="J8" s="21">
        <f t="shared" si="0"/>
        <v>2467200</v>
      </c>
      <c r="K8" s="21">
        <f t="shared" si="1"/>
        <v>2343840</v>
      </c>
      <c r="L8" s="21">
        <f t="shared" si="2"/>
        <v>1973760</v>
      </c>
      <c r="M8" s="16">
        <f t="shared" si="3"/>
        <v>5000</v>
      </c>
      <c r="O8" s="1"/>
      <c r="P8" s="2"/>
      <c r="Q8" s="2"/>
    </row>
    <row r="9" spans="1:17">
      <c r="A9" s="9">
        <v>8</v>
      </c>
      <c r="B9" s="9">
        <v>8</v>
      </c>
      <c r="C9" s="10">
        <v>2</v>
      </c>
      <c r="D9" s="12" t="s">
        <v>16</v>
      </c>
      <c r="E9" s="12">
        <v>502</v>
      </c>
      <c r="F9" s="26">
        <v>65</v>
      </c>
      <c r="G9" s="26">
        <f t="shared" si="5"/>
        <v>567</v>
      </c>
      <c r="H9" s="38">
        <f t="shared" si="4"/>
        <v>623.70000000000005</v>
      </c>
      <c r="I9" s="20">
        <v>4800</v>
      </c>
      <c r="J9" s="21">
        <f t="shared" si="0"/>
        <v>2721600</v>
      </c>
      <c r="K9" s="21">
        <f t="shared" si="1"/>
        <v>2585520</v>
      </c>
      <c r="L9" s="21">
        <f t="shared" si="2"/>
        <v>2177280</v>
      </c>
      <c r="M9" s="16">
        <f t="shared" si="3"/>
        <v>5500</v>
      </c>
      <c r="O9" s="1"/>
      <c r="P9" s="2"/>
      <c r="Q9" s="2"/>
    </row>
    <row r="10" spans="1:17">
      <c r="A10" s="9">
        <v>9</v>
      </c>
      <c r="B10" s="9">
        <v>9</v>
      </c>
      <c r="C10" s="10">
        <v>3</v>
      </c>
      <c r="D10" s="12" t="s">
        <v>16</v>
      </c>
      <c r="E10" s="12">
        <v>502</v>
      </c>
      <c r="F10" s="26">
        <v>65</v>
      </c>
      <c r="G10" s="26">
        <f t="shared" si="5"/>
        <v>567</v>
      </c>
      <c r="H10" s="38">
        <f t="shared" si="4"/>
        <v>623.70000000000005</v>
      </c>
      <c r="I10" s="20">
        <v>4800</v>
      </c>
      <c r="J10" s="21">
        <f t="shared" si="0"/>
        <v>2721600</v>
      </c>
      <c r="K10" s="21">
        <f t="shared" si="1"/>
        <v>2585520</v>
      </c>
      <c r="L10" s="21">
        <f t="shared" si="2"/>
        <v>2177280</v>
      </c>
      <c r="M10" s="16">
        <f t="shared" si="3"/>
        <v>5500</v>
      </c>
      <c r="O10" s="1"/>
      <c r="P10" s="2"/>
      <c r="Q10" s="2"/>
    </row>
    <row r="11" spans="1:17">
      <c r="A11" s="9">
        <v>10</v>
      </c>
      <c r="B11" s="9">
        <v>10</v>
      </c>
      <c r="C11" s="10">
        <v>3</v>
      </c>
      <c r="D11" s="12" t="s">
        <v>24</v>
      </c>
      <c r="E11" s="12">
        <v>322</v>
      </c>
      <c r="F11" s="26">
        <v>65</v>
      </c>
      <c r="G11" s="26">
        <f t="shared" si="5"/>
        <v>387</v>
      </c>
      <c r="H11" s="38">
        <f t="shared" si="4"/>
        <v>425.70000000000005</v>
      </c>
      <c r="I11" s="20">
        <v>4800</v>
      </c>
      <c r="J11" s="21">
        <f t="shared" si="0"/>
        <v>1857600</v>
      </c>
      <c r="K11" s="21">
        <f t="shared" si="1"/>
        <v>1764720</v>
      </c>
      <c r="L11" s="21">
        <f t="shared" si="2"/>
        <v>1486080</v>
      </c>
      <c r="M11" s="16">
        <f t="shared" si="3"/>
        <v>4000</v>
      </c>
      <c r="O11" s="1"/>
      <c r="P11" s="2"/>
      <c r="Q11" s="2"/>
    </row>
    <row r="12" spans="1:17">
      <c r="A12" s="9">
        <v>11</v>
      </c>
      <c r="B12" s="9">
        <v>11</v>
      </c>
      <c r="C12" s="10">
        <v>3</v>
      </c>
      <c r="D12" s="12" t="s">
        <v>16</v>
      </c>
      <c r="E12" s="12">
        <v>457</v>
      </c>
      <c r="F12" s="26">
        <v>57</v>
      </c>
      <c r="G12" s="26">
        <f t="shared" si="5"/>
        <v>514</v>
      </c>
      <c r="H12" s="38">
        <f t="shared" si="4"/>
        <v>565.40000000000009</v>
      </c>
      <c r="I12" s="20">
        <v>4800</v>
      </c>
      <c r="J12" s="21">
        <f t="shared" si="0"/>
        <v>2467200</v>
      </c>
      <c r="K12" s="21">
        <f t="shared" si="1"/>
        <v>2343840</v>
      </c>
      <c r="L12" s="21">
        <f t="shared" si="2"/>
        <v>1973760</v>
      </c>
      <c r="M12" s="16">
        <f t="shared" si="3"/>
        <v>5000</v>
      </c>
      <c r="O12" s="1"/>
      <c r="P12" s="2"/>
      <c r="Q12" s="2"/>
    </row>
    <row r="13" spans="1:17">
      <c r="A13" s="9">
        <v>12</v>
      </c>
      <c r="B13" s="9">
        <v>12</v>
      </c>
      <c r="C13" s="10">
        <v>3</v>
      </c>
      <c r="D13" s="12" t="s">
        <v>16</v>
      </c>
      <c r="E13" s="12">
        <v>502</v>
      </c>
      <c r="F13" s="26">
        <v>65</v>
      </c>
      <c r="G13" s="26">
        <f t="shared" si="5"/>
        <v>567</v>
      </c>
      <c r="H13" s="38">
        <f t="shared" si="4"/>
        <v>623.70000000000005</v>
      </c>
      <c r="I13" s="20">
        <v>4800</v>
      </c>
      <c r="J13" s="21">
        <f t="shared" si="0"/>
        <v>2721600</v>
      </c>
      <c r="K13" s="21">
        <f t="shared" si="1"/>
        <v>2585520</v>
      </c>
      <c r="L13" s="21">
        <f t="shared" si="2"/>
        <v>2177280</v>
      </c>
      <c r="M13" s="16">
        <f t="shared" si="3"/>
        <v>5500</v>
      </c>
      <c r="O13" s="1"/>
      <c r="P13" s="2"/>
      <c r="Q13" s="2"/>
    </row>
    <row r="14" spans="1:17">
      <c r="A14" s="9">
        <v>13</v>
      </c>
      <c r="B14" s="9">
        <v>13</v>
      </c>
      <c r="C14" s="10">
        <v>4</v>
      </c>
      <c r="D14" s="12" t="s">
        <v>16</v>
      </c>
      <c r="E14" s="12">
        <v>502</v>
      </c>
      <c r="F14" s="26">
        <v>65</v>
      </c>
      <c r="G14" s="26">
        <f t="shared" si="5"/>
        <v>567</v>
      </c>
      <c r="H14" s="38">
        <f t="shared" si="4"/>
        <v>623.70000000000005</v>
      </c>
      <c r="I14" s="20">
        <v>4800</v>
      </c>
      <c r="J14" s="21">
        <f t="shared" si="0"/>
        <v>2721600</v>
      </c>
      <c r="K14" s="21">
        <f t="shared" si="1"/>
        <v>2585520</v>
      </c>
      <c r="L14" s="21">
        <f t="shared" si="2"/>
        <v>2177280</v>
      </c>
      <c r="M14" s="16">
        <f t="shared" si="3"/>
        <v>5500</v>
      </c>
      <c r="O14" s="1"/>
      <c r="P14" s="2"/>
      <c r="Q14" s="2"/>
    </row>
    <row r="15" spans="1:17">
      <c r="A15" s="9">
        <v>14</v>
      </c>
      <c r="B15" s="9">
        <v>14</v>
      </c>
      <c r="C15" s="10">
        <v>4</v>
      </c>
      <c r="D15" s="12" t="s">
        <v>24</v>
      </c>
      <c r="E15" s="12">
        <v>322</v>
      </c>
      <c r="F15" s="26">
        <v>65</v>
      </c>
      <c r="G15" s="26">
        <f t="shared" si="5"/>
        <v>387</v>
      </c>
      <c r="H15" s="38">
        <f t="shared" si="4"/>
        <v>425.70000000000005</v>
      </c>
      <c r="I15" s="20">
        <v>4800</v>
      </c>
      <c r="J15" s="21">
        <f t="shared" si="0"/>
        <v>1857600</v>
      </c>
      <c r="K15" s="21">
        <f t="shared" si="1"/>
        <v>1764720</v>
      </c>
      <c r="L15" s="21">
        <f t="shared" si="2"/>
        <v>1486080</v>
      </c>
      <c r="M15" s="16">
        <f t="shared" si="3"/>
        <v>4000</v>
      </c>
      <c r="O15" s="1"/>
      <c r="P15" s="2"/>
      <c r="Q15" s="2"/>
    </row>
    <row r="16" spans="1:17">
      <c r="A16" s="9">
        <v>15</v>
      </c>
      <c r="B16" s="9">
        <v>15</v>
      </c>
      <c r="C16" s="10">
        <v>4</v>
      </c>
      <c r="D16" s="12" t="s">
        <v>16</v>
      </c>
      <c r="E16" s="12">
        <v>457</v>
      </c>
      <c r="F16" s="26">
        <v>57</v>
      </c>
      <c r="G16" s="26">
        <f t="shared" si="5"/>
        <v>514</v>
      </c>
      <c r="H16" s="38">
        <f t="shared" si="4"/>
        <v>565.40000000000009</v>
      </c>
      <c r="I16" s="20">
        <v>4800</v>
      </c>
      <c r="J16" s="21">
        <f t="shared" si="0"/>
        <v>2467200</v>
      </c>
      <c r="K16" s="21">
        <f t="shared" si="1"/>
        <v>2343840</v>
      </c>
      <c r="L16" s="21">
        <f t="shared" si="2"/>
        <v>1973760</v>
      </c>
      <c r="M16" s="16">
        <f t="shared" si="3"/>
        <v>5000</v>
      </c>
      <c r="O16" s="1"/>
      <c r="P16" s="2"/>
      <c r="Q16" s="2"/>
    </row>
    <row r="17" spans="1:17">
      <c r="A17" s="9">
        <v>16</v>
      </c>
      <c r="B17" s="9">
        <v>16</v>
      </c>
      <c r="C17" s="10">
        <v>4</v>
      </c>
      <c r="D17" s="12" t="s">
        <v>16</v>
      </c>
      <c r="E17" s="12">
        <v>502</v>
      </c>
      <c r="F17" s="26">
        <v>65</v>
      </c>
      <c r="G17" s="26">
        <f t="shared" si="5"/>
        <v>567</v>
      </c>
      <c r="H17" s="38">
        <f t="shared" si="4"/>
        <v>623.70000000000005</v>
      </c>
      <c r="I17" s="20">
        <v>4800</v>
      </c>
      <c r="J17" s="21">
        <f t="shared" si="0"/>
        <v>2721600</v>
      </c>
      <c r="K17" s="21">
        <f t="shared" si="1"/>
        <v>2585520</v>
      </c>
      <c r="L17" s="21">
        <f t="shared" si="2"/>
        <v>2177280</v>
      </c>
      <c r="M17" s="16">
        <f t="shared" si="3"/>
        <v>5500</v>
      </c>
      <c r="O17" s="1"/>
      <c r="P17" s="2"/>
      <c r="Q17" s="2"/>
    </row>
    <row r="18" spans="1:17">
      <c r="A18" s="9">
        <v>17</v>
      </c>
      <c r="B18" s="9">
        <v>17</v>
      </c>
      <c r="C18" s="10">
        <v>5</v>
      </c>
      <c r="D18" s="12" t="s">
        <v>16</v>
      </c>
      <c r="E18" s="12">
        <v>502</v>
      </c>
      <c r="F18" s="26">
        <v>65</v>
      </c>
      <c r="G18" s="26">
        <f t="shared" si="5"/>
        <v>567</v>
      </c>
      <c r="H18" s="38">
        <f>G18*1.1</f>
        <v>623.70000000000005</v>
      </c>
      <c r="I18" s="20">
        <v>4800</v>
      </c>
      <c r="J18" s="21">
        <f t="shared" si="0"/>
        <v>2721600</v>
      </c>
      <c r="K18" s="21">
        <f t="shared" si="1"/>
        <v>2585520</v>
      </c>
      <c r="L18" s="21">
        <f t="shared" si="2"/>
        <v>2177280</v>
      </c>
      <c r="M18" s="16">
        <f t="shared" si="3"/>
        <v>5500</v>
      </c>
      <c r="O18" s="1"/>
      <c r="P18" s="2"/>
      <c r="Q18" s="2"/>
    </row>
    <row r="19" spans="1:17">
      <c r="A19" s="9">
        <v>18</v>
      </c>
      <c r="B19" s="9">
        <v>18</v>
      </c>
      <c r="C19" s="10">
        <v>5</v>
      </c>
      <c r="D19" s="12" t="s">
        <v>24</v>
      </c>
      <c r="E19" s="12">
        <v>322</v>
      </c>
      <c r="F19" s="26">
        <v>65</v>
      </c>
      <c r="G19" s="26">
        <f t="shared" si="5"/>
        <v>387</v>
      </c>
      <c r="H19" s="38">
        <f t="shared" si="4"/>
        <v>425.70000000000005</v>
      </c>
      <c r="I19" s="20">
        <v>4800</v>
      </c>
      <c r="J19" s="21">
        <f t="shared" si="0"/>
        <v>1857600</v>
      </c>
      <c r="K19" s="21">
        <f t="shared" si="1"/>
        <v>1764720</v>
      </c>
      <c r="L19" s="21">
        <f t="shared" si="2"/>
        <v>1486080</v>
      </c>
      <c r="M19" s="16">
        <f t="shared" si="3"/>
        <v>4000</v>
      </c>
      <c r="O19" s="1"/>
      <c r="P19" s="2"/>
      <c r="Q19" s="2"/>
    </row>
    <row r="20" spans="1:17">
      <c r="A20" s="9">
        <v>19</v>
      </c>
      <c r="B20" s="9">
        <v>19</v>
      </c>
      <c r="C20" s="10">
        <v>5</v>
      </c>
      <c r="D20" s="12" t="s">
        <v>16</v>
      </c>
      <c r="E20" s="12">
        <v>457</v>
      </c>
      <c r="F20" s="26">
        <v>57</v>
      </c>
      <c r="G20" s="26">
        <f>E20+F20</f>
        <v>514</v>
      </c>
      <c r="H20" s="38">
        <f t="shared" si="4"/>
        <v>565.40000000000009</v>
      </c>
      <c r="I20" s="20">
        <v>4800</v>
      </c>
      <c r="J20" s="21">
        <f t="shared" si="0"/>
        <v>2467200</v>
      </c>
      <c r="K20" s="21">
        <f t="shared" si="1"/>
        <v>2343840</v>
      </c>
      <c r="L20" s="21">
        <f t="shared" si="2"/>
        <v>1973760</v>
      </c>
      <c r="M20" s="16">
        <f t="shared" si="3"/>
        <v>5000</v>
      </c>
      <c r="O20" s="1"/>
      <c r="P20" s="2"/>
      <c r="Q20" s="2"/>
    </row>
    <row r="21" spans="1:17">
      <c r="A21" s="9">
        <v>20</v>
      </c>
      <c r="B21" s="9">
        <v>20</v>
      </c>
      <c r="C21" s="10">
        <v>5</v>
      </c>
      <c r="D21" s="12" t="s">
        <v>16</v>
      </c>
      <c r="E21" s="12">
        <v>502</v>
      </c>
      <c r="F21" s="26">
        <v>65</v>
      </c>
      <c r="G21" s="26">
        <f t="shared" si="5"/>
        <v>567</v>
      </c>
      <c r="H21" s="38">
        <f t="shared" si="4"/>
        <v>623.70000000000005</v>
      </c>
      <c r="I21" s="20">
        <v>4800</v>
      </c>
      <c r="J21" s="21">
        <f t="shared" si="0"/>
        <v>2721600</v>
      </c>
      <c r="K21" s="21">
        <f t="shared" si="1"/>
        <v>2585520</v>
      </c>
      <c r="L21" s="21">
        <f t="shared" si="2"/>
        <v>2177280</v>
      </c>
      <c r="M21" s="16">
        <f t="shared" si="3"/>
        <v>5500</v>
      </c>
      <c r="O21" s="1"/>
      <c r="P21" s="2"/>
      <c r="Q21" s="2"/>
    </row>
    <row r="22" spans="1:17">
      <c r="A22" s="9">
        <v>21</v>
      </c>
      <c r="B22" s="9">
        <v>21</v>
      </c>
      <c r="C22" s="10">
        <v>6</v>
      </c>
      <c r="D22" s="12" t="s">
        <v>16</v>
      </c>
      <c r="E22" s="12">
        <v>502</v>
      </c>
      <c r="F22" s="26">
        <v>65</v>
      </c>
      <c r="G22" s="26">
        <f t="shared" si="5"/>
        <v>567</v>
      </c>
      <c r="H22" s="38">
        <f t="shared" si="4"/>
        <v>623.70000000000005</v>
      </c>
      <c r="I22" s="20">
        <v>4800</v>
      </c>
      <c r="J22" s="21">
        <f t="shared" si="0"/>
        <v>2721600</v>
      </c>
      <c r="K22" s="21">
        <f t="shared" si="1"/>
        <v>2585520</v>
      </c>
      <c r="L22" s="21">
        <f t="shared" si="2"/>
        <v>2177280</v>
      </c>
      <c r="M22" s="16">
        <f t="shared" si="3"/>
        <v>5500</v>
      </c>
      <c r="O22" s="1"/>
      <c r="P22" s="2"/>
      <c r="Q22" s="2"/>
    </row>
    <row r="23" spans="1:17">
      <c r="A23" s="9">
        <v>22</v>
      </c>
      <c r="B23" s="9">
        <v>22</v>
      </c>
      <c r="C23" s="10">
        <v>6</v>
      </c>
      <c r="D23" s="12" t="s">
        <v>24</v>
      </c>
      <c r="E23" s="12">
        <v>322</v>
      </c>
      <c r="F23" s="26">
        <v>65</v>
      </c>
      <c r="G23" s="26">
        <f t="shared" si="5"/>
        <v>387</v>
      </c>
      <c r="H23" s="38">
        <f t="shared" si="4"/>
        <v>425.70000000000005</v>
      </c>
      <c r="I23" s="20">
        <v>4800</v>
      </c>
      <c r="J23" s="21">
        <f t="shared" si="0"/>
        <v>1857600</v>
      </c>
      <c r="K23" s="21">
        <f t="shared" si="1"/>
        <v>1764720</v>
      </c>
      <c r="L23" s="21">
        <f t="shared" si="2"/>
        <v>1486080</v>
      </c>
      <c r="M23" s="16">
        <f t="shared" si="3"/>
        <v>4000</v>
      </c>
      <c r="O23" s="1"/>
      <c r="P23" s="2"/>
      <c r="Q23" s="2"/>
    </row>
    <row r="24" spans="1:17">
      <c r="A24" s="9">
        <v>23</v>
      </c>
      <c r="B24" s="9">
        <v>23</v>
      </c>
      <c r="C24" s="10">
        <v>6</v>
      </c>
      <c r="D24" s="12" t="s">
        <v>16</v>
      </c>
      <c r="E24" s="12">
        <v>457</v>
      </c>
      <c r="F24" s="26">
        <v>57</v>
      </c>
      <c r="G24" s="26">
        <f t="shared" si="5"/>
        <v>514</v>
      </c>
      <c r="H24" s="38">
        <f t="shared" si="4"/>
        <v>565.40000000000009</v>
      </c>
      <c r="I24" s="20">
        <v>4800</v>
      </c>
      <c r="J24" s="21">
        <f t="shared" si="0"/>
        <v>2467200</v>
      </c>
      <c r="K24" s="21">
        <f t="shared" si="1"/>
        <v>2343840</v>
      </c>
      <c r="L24" s="21">
        <f t="shared" si="2"/>
        <v>1973760</v>
      </c>
      <c r="M24" s="16">
        <f t="shared" si="3"/>
        <v>5000</v>
      </c>
      <c r="O24" s="1"/>
      <c r="P24" s="2"/>
      <c r="Q24" s="2"/>
    </row>
    <row r="25" spans="1:17">
      <c r="A25" s="9">
        <v>24</v>
      </c>
      <c r="B25" s="9">
        <v>24</v>
      </c>
      <c r="C25" s="10">
        <v>6</v>
      </c>
      <c r="D25" s="12" t="s">
        <v>16</v>
      </c>
      <c r="E25" s="12">
        <v>502</v>
      </c>
      <c r="F25" s="26">
        <v>65</v>
      </c>
      <c r="G25" s="26">
        <f t="shared" si="5"/>
        <v>567</v>
      </c>
      <c r="H25" s="38">
        <f t="shared" si="4"/>
        <v>623.70000000000005</v>
      </c>
      <c r="I25" s="20">
        <v>4800</v>
      </c>
      <c r="J25" s="21">
        <f t="shared" si="0"/>
        <v>2721600</v>
      </c>
      <c r="K25" s="21">
        <f t="shared" si="1"/>
        <v>2585520</v>
      </c>
      <c r="L25" s="21">
        <f t="shared" si="2"/>
        <v>2177280</v>
      </c>
      <c r="M25" s="16">
        <f t="shared" si="3"/>
        <v>5500</v>
      </c>
      <c r="O25" s="1"/>
      <c r="P25" s="2"/>
      <c r="Q25" s="2"/>
    </row>
    <row r="26" spans="1:17">
      <c r="A26" s="9">
        <v>25</v>
      </c>
      <c r="B26" s="9">
        <v>25</v>
      </c>
      <c r="C26" s="10">
        <v>7</v>
      </c>
      <c r="D26" s="12" t="s">
        <v>16</v>
      </c>
      <c r="E26" s="12">
        <v>502</v>
      </c>
      <c r="F26" s="26">
        <v>65</v>
      </c>
      <c r="G26" s="26">
        <f t="shared" si="5"/>
        <v>567</v>
      </c>
      <c r="H26" s="38">
        <f t="shared" si="4"/>
        <v>623.70000000000005</v>
      </c>
      <c r="I26" s="20">
        <v>4800</v>
      </c>
      <c r="J26" s="21">
        <f t="shared" si="0"/>
        <v>2721600</v>
      </c>
      <c r="K26" s="21">
        <f t="shared" si="1"/>
        <v>2585520</v>
      </c>
      <c r="L26" s="21">
        <f t="shared" si="2"/>
        <v>2177280</v>
      </c>
      <c r="M26" s="16">
        <f t="shared" si="3"/>
        <v>5500</v>
      </c>
      <c r="O26" s="1"/>
      <c r="P26" s="2"/>
      <c r="Q26" s="2"/>
    </row>
    <row r="27" spans="1:17">
      <c r="A27" s="9">
        <v>26</v>
      </c>
      <c r="B27" s="9">
        <v>26</v>
      </c>
      <c r="C27" s="10">
        <v>7</v>
      </c>
      <c r="D27" s="12" t="s">
        <v>24</v>
      </c>
      <c r="E27" s="12">
        <v>322</v>
      </c>
      <c r="F27" s="26">
        <v>65</v>
      </c>
      <c r="G27" s="26">
        <f t="shared" si="5"/>
        <v>387</v>
      </c>
      <c r="H27" s="38">
        <f t="shared" si="4"/>
        <v>425.70000000000005</v>
      </c>
      <c r="I27" s="20">
        <v>4800</v>
      </c>
      <c r="J27" s="21">
        <f t="shared" si="0"/>
        <v>1857600</v>
      </c>
      <c r="K27" s="21">
        <f t="shared" si="1"/>
        <v>1764720</v>
      </c>
      <c r="L27" s="21">
        <f t="shared" si="2"/>
        <v>1486080</v>
      </c>
      <c r="M27" s="16">
        <f t="shared" si="3"/>
        <v>4000</v>
      </c>
      <c r="O27" s="1"/>
      <c r="P27" s="2"/>
      <c r="Q27" s="2"/>
    </row>
    <row r="28" spans="1:17">
      <c r="A28" s="9">
        <v>27</v>
      </c>
      <c r="B28" s="9">
        <v>27</v>
      </c>
      <c r="C28" s="10">
        <v>7</v>
      </c>
      <c r="D28" s="12" t="s">
        <v>16</v>
      </c>
      <c r="E28" s="12">
        <v>457</v>
      </c>
      <c r="F28" s="26">
        <v>57</v>
      </c>
      <c r="G28" s="26">
        <f t="shared" si="5"/>
        <v>514</v>
      </c>
      <c r="H28" s="38">
        <f>G28*1.1</f>
        <v>565.40000000000009</v>
      </c>
      <c r="I28" s="20">
        <v>4800</v>
      </c>
      <c r="J28" s="21">
        <f t="shared" si="0"/>
        <v>2467200</v>
      </c>
      <c r="K28" s="21">
        <f t="shared" si="1"/>
        <v>2343840</v>
      </c>
      <c r="L28" s="21">
        <f t="shared" si="2"/>
        <v>1973760</v>
      </c>
      <c r="M28" s="16">
        <f t="shared" si="3"/>
        <v>5000</v>
      </c>
      <c r="O28" s="1"/>
      <c r="P28" s="2"/>
      <c r="Q28" s="2"/>
    </row>
    <row r="29" spans="1:17">
      <c r="A29" s="9">
        <v>28</v>
      </c>
      <c r="B29" s="9">
        <v>28</v>
      </c>
      <c r="C29" s="10">
        <v>7</v>
      </c>
      <c r="D29" s="12" t="s">
        <v>16</v>
      </c>
      <c r="E29" s="12">
        <v>502</v>
      </c>
      <c r="F29" s="26">
        <v>65</v>
      </c>
      <c r="G29" s="26">
        <f t="shared" si="5"/>
        <v>567</v>
      </c>
      <c r="H29" s="38">
        <f t="shared" si="4"/>
        <v>623.70000000000005</v>
      </c>
      <c r="I29" s="20">
        <v>4800</v>
      </c>
      <c r="J29" s="21">
        <f t="shared" si="0"/>
        <v>2721600</v>
      </c>
      <c r="K29" s="21">
        <f t="shared" si="1"/>
        <v>2585520</v>
      </c>
      <c r="L29" s="21">
        <f t="shared" si="2"/>
        <v>2177280</v>
      </c>
      <c r="M29" s="16">
        <f t="shared" si="3"/>
        <v>5500</v>
      </c>
      <c r="O29" s="1"/>
      <c r="P29" s="2"/>
      <c r="Q29" s="2"/>
    </row>
    <row r="30" spans="1:17" ht="16.5">
      <c r="A30" s="54" t="s">
        <v>2</v>
      </c>
      <c r="B30" s="55"/>
      <c r="C30" s="55"/>
      <c r="D30" s="56"/>
      <c r="E30" s="14">
        <f>SUM(E2:E29)</f>
        <v>12481</v>
      </c>
      <c r="F30" s="14">
        <f>SUM(F2:F29)</f>
        <v>1764</v>
      </c>
      <c r="G30" s="41">
        <f>SUM(G2:G29)</f>
        <v>14245</v>
      </c>
      <c r="H30" s="14">
        <f>SUM(H2:H29)</f>
        <v>15669.500000000005</v>
      </c>
      <c r="I30" s="15"/>
      <c r="J30" s="22">
        <f>SUM(J2:J29)</f>
        <v>68376000</v>
      </c>
      <c r="K30" s="22">
        <f>SUM(K2:K29)</f>
        <v>64957200</v>
      </c>
      <c r="L30" s="22">
        <f>SUM(L2:L29)</f>
        <v>54700800</v>
      </c>
      <c r="M30" s="11"/>
      <c r="O30" s="4"/>
    </row>
    <row r="31" spans="1:17">
      <c r="H31" s="34"/>
      <c r="J31" s="17"/>
    </row>
    <row r="34" spans="3:12">
      <c r="E34" s="53" t="s">
        <v>9</v>
      </c>
      <c r="F34" s="28"/>
      <c r="G34" s="53"/>
      <c r="H34" s="53" t="s">
        <v>10</v>
      </c>
      <c r="I34" s="53"/>
      <c r="J34" s="53" t="s">
        <v>2</v>
      </c>
    </row>
    <row r="35" spans="3:12">
      <c r="E35" s="49">
        <v>46.65</v>
      </c>
      <c r="F35" s="50">
        <f>E35*10.764</f>
        <v>502.14059999999995</v>
      </c>
      <c r="G35" s="49"/>
      <c r="H35" s="49">
        <v>6.04</v>
      </c>
      <c r="I35" s="50">
        <f>H35*10.764</f>
        <v>65.014560000000003</v>
      </c>
      <c r="J35" s="25">
        <f>F35+I35</f>
        <v>567.15515999999991</v>
      </c>
    </row>
    <row r="36" spans="3:12">
      <c r="E36" s="49">
        <v>29.94</v>
      </c>
      <c r="F36" s="50">
        <f>E36*10.764</f>
        <v>322.27415999999999</v>
      </c>
      <c r="G36" s="34"/>
      <c r="H36" s="49">
        <v>6.04</v>
      </c>
      <c r="I36" s="50">
        <f>H36*10.764</f>
        <v>65.014560000000003</v>
      </c>
      <c r="J36" s="25">
        <f>F36+I36</f>
        <v>387.28872000000001</v>
      </c>
    </row>
    <row r="37" spans="3:12">
      <c r="E37" s="49">
        <v>42.43</v>
      </c>
      <c r="F37" s="50">
        <f>E37*10.764</f>
        <v>456.71651999999995</v>
      </c>
      <c r="G37" s="50"/>
      <c r="H37" s="50">
        <v>5.25</v>
      </c>
      <c r="I37" s="50">
        <f>H37*10.764</f>
        <v>56.510999999999996</v>
      </c>
      <c r="J37" s="25">
        <f>F37+I37</f>
        <v>513.22751999999991</v>
      </c>
      <c r="K37" s="24"/>
      <c r="L37" s="19"/>
    </row>
    <row r="38" spans="3:12">
      <c r="J38" s="19"/>
      <c r="K38" s="24"/>
      <c r="L38" s="25"/>
    </row>
    <row r="39" spans="3:12">
      <c r="E39" s="33"/>
      <c r="F39" s="33"/>
      <c r="G39" s="34"/>
      <c r="H39" s="34"/>
      <c r="I39" s="24"/>
      <c r="J39" s="19"/>
      <c r="K39" s="24"/>
      <c r="L39" s="25"/>
    </row>
    <row r="40" spans="3:12">
      <c r="E40" s="33"/>
      <c r="G40" s="34"/>
      <c r="H40" s="33"/>
      <c r="I40" s="24"/>
      <c r="J40" s="19"/>
      <c r="K40" s="24"/>
      <c r="L40" s="25"/>
    </row>
    <row r="41" spans="3:12">
      <c r="G41" s="35"/>
      <c r="I41" s="1"/>
      <c r="L41" s="1"/>
    </row>
    <row r="42" spans="3:12">
      <c r="G42" s="35"/>
      <c r="I42" s="1"/>
      <c r="L42" s="1"/>
    </row>
    <row r="43" spans="3:12">
      <c r="G43" s="35"/>
      <c r="I43" s="1"/>
      <c r="J43" s="1"/>
      <c r="L43" s="1"/>
    </row>
    <row r="44" spans="3:12">
      <c r="H44" s="35"/>
      <c r="J44" s="1"/>
    </row>
    <row r="45" spans="3:12">
      <c r="C45" s="36"/>
      <c r="E45" s="37"/>
      <c r="F45" s="37"/>
      <c r="G45" s="35"/>
      <c r="I45" s="1"/>
      <c r="J45" s="1"/>
      <c r="L45" s="1"/>
    </row>
    <row r="46" spans="3:12">
      <c r="G46" s="35"/>
      <c r="I46" s="1"/>
      <c r="L46" s="1"/>
    </row>
    <row r="47" spans="3:12">
      <c r="G47" s="35"/>
      <c r="I47" s="1"/>
      <c r="L47" s="1"/>
    </row>
    <row r="48" spans="3:12">
      <c r="G48" s="35"/>
      <c r="I48" s="1"/>
      <c r="L48" s="1"/>
    </row>
    <row r="49" spans="7:12">
      <c r="G49" s="35"/>
      <c r="I49" s="1"/>
      <c r="L49" s="1"/>
    </row>
    <row r="50" spans="7:12">
      <c r="G50" s="35"/>
      <c r="I50" s="1"/>
      <c r="L50" s="1"/>
    </row>
  </sheetData>
  <mergeCells count="1">
    <mergeCell ref="A30:D30"/>
  </mergeCells>
  <phoneticPr fontId="12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6:G26"/>
  <sheetViews>
    <sheetView topLeftCell="A10" workbookViewId="0">
      <selection activeCell="K28" sqref="K28"/>
    </sheetView>
  </sheetViews>
  <sheetFormatPr defaultRowHeight="15"/>
  <sheetData>
    <row r="26" spans="5:7">
      <c r="E26">
        <v>9350</v>
      </c>
      <c r="F26">
        <v>1919</v>
      </c>
      <c r="G26">
        <f>F26*E26</f>
        <v>17942650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0"/>
  <sheetViews>
    <sheetView topLeftCell="A15" zoomScaleNormal="100" workbookViewId="0">
      <selection activeCell="A33" sqref="A33"/>
    </sheetView>
  </sheetViews>
  <sheetFormatPr defaultRowHeight="15"/>
  <cols>
    <col min="1" max="1" width="4.7109375" style="32" customWidth="1"/>
    <col min="2" max="2" width="6.140625" style="13" customWidth="1"/>
    <col min="3" max="3" width="5.28515625" style="13" customWidth="1"/>
    <col min="4" max="4" width="7.42578125" style="13" customWidth="1"/>
    <col min="5" max="5" width="9.5703125" style="13" customWidth="1"/>
    <col min="6" max="6" width="7.85546875" style="13" customWidth="1"/>
    <col min="7" max="7" width="6.7109375" style="33" customWidth="1"/>
    <col min="8" max="8" width="8.5703125" style="13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3"/>
    <col min="15" max="15" width="15.140625" bestFit="1" customWidth="1"/>
    <col min="16" max="16" width="15.28515625" customWidth="1"/>
    <col min="17" max="17" width="12.85546875" customWidth="1"/>
  </cols>
  <sheetData>
    <row r="1" spans="1:17" ht="68.25" customHeight="1">
      <c r="A1" s="6" t="s">
        <v>0</v>
      </c>
      <c r="B1" s="7" t="s">
        <v>3</v>
      </c>
      <c r="C1" s="7" t="s">
        <v>1</v>
      </c>
      <c r="D1" s="7" t="s">
        <v>4</v>
      </c>
      <c r="E1" s="8" t="s">
        <v>21</v>
      </c>
      <c r="F1" s="8" t="s">
        <v>19</v>
      </c>
      <c r="G1" s="18" t="s">
        <v>20</v>
      </c>
      <c r="H1" s="23" t="s">
        <v>15</v>
      </c>
      <c r="I1" s="7" t="s">
        <v>14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7">
      <c r="A2" s="9">
        <v>1</v>
      </c>
      <c r="B2" s="9">
        <v>1</v>
      </c>
      <c r="C2" s="10">
        <v>1</v>
      </c>
      <c r="D2" s="12" t="s">
        <v>24</v>
      </c>
      <c r="E2" s="12">
        <v>322</v>
      </c>
      <c r="F2" s="26">
        <v>65</v>
      </c>
      <c r="G2" s="26">
        <f>E2+F2</f>
        <v>387</v>
      </c>
      <c r="H2" s="38">
        <f>G2*1.1</f>
        <v>425.70000000000005</v>
      </c>
      <c r="I2" s="20">
        <v>4800</v>
      </c>
      <c r="J2" s="21">
        <f t="shared" ref="J2:J29" si="0">G2*I2</f>
        <v>1857600</v>
      </c>
      <c r="K2" s="21">
        <f t="shared" ref="K2:K29" si="1">J2*0.95</f>
        <v>1764720</v>
      </c>
      <c r="L2" s="21">
        <f t="shared" ref="L2:L29" si="2">J2*0.8</f>
        <v>1486080</v>
      </c>
      <c r="M2" s="16">
        <f t="shared" ref="M2:M29" si="3">MROUND((J2*0.025/12),500)</f>
        <v>4000</v>
      </c>
      <c r="O2" s="1">
        <v>1277</v>
      </c>
      <c r="P2" s="2">
        <f>O2*1.4</f>
        <v>1787.8</v>
      </c>
      <c r="Q2" s="2">
        <f>J2/P2</f>
        <v>1039.0423984785771</v>
      </c>
    </row>
    <row r="3" spans="1:17">
      <c r="A3" s="9">
        <v>2</v>
      </c>
      <c r="B3" s="9">
        <v>2</v>
      </c>
      <c r="C3" s="10">
        <v>1</v>
      </c>
      <c r="D3" s="12" t="s">
        <v>16</v>
      </c>
      <c r="E3" s="12">
        <v>447</v>
      </c>
      <c r="F3" s="26">
        <v>33</v>
      </c>
      <c r="G3" s="26">
        <f>E3+F3</f>
        <v>480</v>
      </c>
      <c r="H3" s="38">
        <f t="shared" ref="H3:H29" si="4">G3*1.1</f>
        <v>528</v>
      </c>
      <c r="I3" s="20">
        <v>4800</v>
      </c>
      <c r="J3" s="21">
        <f t="shared" si="0"/>
        <v>2304000</v>
      </c>
      <c r="K3" s="21">
        <f t="shared" si="1"/>
        <v>2188800</v>
      </c>
      <c r="L3" s="21">
        <f t="shared" si="2"/>
        <v>1843200</v>
      </c>
      <c r="M3" s="16">
        <f t="shared" si="3"/>
        <v>5000</v>
      </c>
      <c r="O3" s="1"/>
      <c r="P3" s="2"/>
      <c r="Q3" s="2"/>
    </row>
    <row r="4" spans="1:17">
      <c r="A4" s="9">
        <v>3</v>
      </c>
      <c r="B4" s="9">
        <v>3</v>
      </c>
      <c r="C4" s="10">
        <v>1</v>
      </c>
      <c r="D4" s="12" t="s">
        <v>16</v>
      </c>
      <c r="E4" s="12">
        <v>447</v>
      </c>
      <c r="F4" s="26">
        <v>33</v>
      </c>
      <c r="G4" s="26">
        <f>E4+F4</f>
        <v>480</v>
      </c>
      <c r="H4" s="38">
        <f t="shared" si="4"/>
        <v>528</v>
      </c>
      <c r="I4" s="20">
        <v>4800</v>
      </c>
      <c r="J4" s="21">
        <f t="shared" si="0"/>
        <v>2304000</v>
      </c>
      <c r="K4" s="21">
        <f t="shared" si="1"/>
        <v>2188800</v>
      </c>
      <c r="L4" s="21">
        <f t="shared" si="2"/>
        <v>1843200</v>
      </c>
      <c r="M4" s="16">
        <f t="shared" si="3"/>
        <v>5000</v>
      </c>
      <c r="O4" s="1"/>
      <c r="P4" s="2"/>
      <c r="Q4" s="2"/>
    </row>
    <row r="5" spans="1:17">
      <c r="A5" s="9">
        <v>4</v>
      </c>
      <c r="B5" s="9">
        <v>4</v>
      </c>
      <c r="C5" s="10">
        <v>1</v>
      </c>
      <c r="D5" s="12" t="s">
        <v>24</v>
      </c>
      <c r="E5" s="12">
        <v>457</v>
      </c>
      <c r="F5" s="26">
        <v>57</v>
      </c>
      <c r="G5" s="26">
        <f t="shared" ref="G5:G29" si="5">E5+F5</f>
        <v>514</v>
      </c>
      <c r="H5" s="38">
        <f t="shared" si="4"/>
        <v>565.40000000000009</v>
      </c>
      <c r="I5" s="20">
        <v>4800</v>
      </c>
      <c r="J5" s="21">
        <f t="shared" si="0"/>
        <v>2467200</v>
      </c>
      <c r="K5" s="21">
        <f t="shared" si="1"/>
        <v>2343840</v>
      </c>
      <c r="L5" s="21">
        <f t="shared" si="2"/>
        <v>1973760</v>
      </c>
      <c r="M5" s="16">
        <f t="shared" si="3"/>
        <v>5000</v>
      </c>
      <c r="O5" s="1"/>
      <c r="P5" s="2"/>
      <c r="Q5" s="2"/>
    </row>
    <row r="6" spans="1:17">
      <c r="A6" s="9">
        <v>5</v>
      </c>
      <c r="B6" s="9">
        <v>5</v>
      </c>
      <c r="C6" s="10">
        <v>2</v>
      </c>
      <c r="D6" s="12" t="s">
        <v>24</v>
      </c>
      <c r="E6" s="12">
        <v>322</v>
      </c>
      <c r="F6" s="26">
        <v>65</v>
      </c>
      <c r="G6" s="26">
        <f t="shared" si="5"/>
        <v>387</v>
      </c>
      <c r="H6" s="38">
        <f t="shared" si="4"/>
        <v>425.70000000000005</v>
      </c>
      <c r="I6" s="20">
        <v>4800</v>
      </c>
      <c r="J6" s="21">
        <f t="shared" si="0"/>
        <v>1857600</v>
      </c>
      <c r="K6" s="21">
        <f t="shared" si="1"/>
        <v>1764720</v>
      </c>
      <c r="L6" s="21">
        <f t="shared" si="2"/>
        <v>1486080</v>
      </c>
      <c r="M6" s="16">
        <f t="shared" si="3"/>
        <v>4000</v>
      </c>
      <c r="O6" s="1"/>
      <c r="P6" s="2"/>
      <c r="Q6" s="2"/>
    </row>
    <row r="7" spans="1:17">
      <c r="A7" s="9">
        <v>6</v>
      </c>
      <c r="B7" s="9">
        <v>6</v>
      </c>
      <c r="C7" s="10">
        <v>2</v>
      </c>
      <c r="D7" s="12" t="s">
        <v>16</v>
      </c>
      <c r="E7" s="12">
        <v>447</v>
      </c>
      <c r="F7" s="26">
        <v>33</v>
      </c>
      <c r="G7" s="26">
        <f t="shared" si="5"/>
        <v>480</v>
      </c>
      <c r="H7" s="38">
        <f t="shared" si="4"/>
        <v>528</v>
      </c>
      <c r="I7" s="20">
        <v>4800</v>
      </c>
      <c r="J7" s="21">
        <f t="shared" si="0"/>
        <v>2304000</v>
      </c>
      <c r="K7" s="21">
        <f t="shared" si="1"/>
        <v>2188800</v>
      </c>
      <c r="L7" s="21">
        <f t="shared" si="2"/>
        <v>1843200</v>
      </c>
      <c r="M7" s="16">
        <f t="shared" si="3"/>
        <v>5000</v>
      </c>
      <c r="O7" s="1"/>
      <c r="P7" s="2"/>
      <c r="Q7" s="2"/>
    </row>
    <row r="8" spans="1:17">
      <c r="A8" s="9">
        <v>7</v>
      </c>
      <c r="B8" s="9">
        <v>7</v>
      </c>
      <c r="C8" s="10">
        <v>2</v>
      </c>
      <c r="D8" s="12" t="s">
        <v>16</v>
      </c>
      <c r="E8" s="12">
        <v>447</v>
      </c>
      <c r="F8" s="26">
        <v>33</v>
      </c>
      <c r="G8" s="26">
        <f t="shared" si="5"/>
        <v>480</v>
      </c>
      <c r="H8" s="38">
        <f t="shared" si="4"/>
        <v>528</v>
      </c>
      <c r="I8" s="20">
        <v>4800</v>
      </c>
      <c r="J8" s="21">
        <f t="shared" si="0"/>
        <v>2304000</v>
      </c>
      <c r="K8" s="21">
        <f t="shared" si="1"/>
        <v>2188800</v>
      </c>
      <c r="L8" s="21">
        <f t="shared" si="2"/>
        <v>1843200</v>
      </c>
      <c r="M8" s="16">
        <f t="shared" si="3"/>
        <v>5000</v>
      </c>
      <c r="O8" s="1"/>
      <c r="P8" s="2"/>
      <c r="Q8" s="2"/>
    </row>
    <row r="9" spans="1:17">
      <c r="A9" s="9">
        <v>8</v>
      </c>
      <c r="B9" s="9">
        <v>8</v>
      </c>
      <c r="C9" s="10">
        <v>2</v>
      </c>
      <c r="D9" s="12" t="s">
        <v>24</v>
      </c>
      <c r="E9" s="12">
        <v>457</v>
      </c>
      <c r="F9" s="26">
        <v>57</v>
      </c>
      <c r="G9" s="26">
        <f t="shared" si="5"/>
        <v>514</v>
      </c>
      <c r="H9" s="38">
        <f t="shared" si="4"/>
        <v>565.40000000000009</v>
      </c>
      <c r="I9" s="20">
        <v>4800</v>
      </c>
      <c r="J9" s="21">
        <f t="shared" si="0"/>
        <v>2467200</v>
      </c>
      <c r="K9" s="21">
        <f t="shared" si="1"/>
        <v>2343840</v>
      </c>
      <c r="L9" s="21">
        <f t="shared" si="2"/>
        <v>1973760</v>
      </c>
      <c r="M9" s="16">
        <f t="shared" si="3"/>
        <v>5000</v>
      </c>
      <c r="O9" s="1"/>
      <c r="P9" s="2"/>
      <c r="Q9" s="2"/>
    </row>
    <row r="10" spans="1:17">
      <c r="A10" s="9">
        <v>9</v>
      </c>
      <c r="B10" s="9">
        <v>9</v>
      </c>
      <c r="C10" s="10">
        <v>3</v>
      </c>
      <c r="D10" s="12" t="s">
        <v>24</v>
      </c>
      <c r="E10" s="12">
        <v>322</v>
      </c>
      <c r="F10" s="26">
        <v>65</v>
      </c>
      <c r="G10" s="26">
        <f t="shared" si="5"/>
        <v>387</v>
      </c>
      <c r="H10" s="38">
        <f t="shared" si="4"/>
        <v>425.70000000000005</v>
      </c>
      <c r="I10" s="20">
        <v>4800</v>
      </c>
      <c r="J10" s="21">
        <f t="shared" si="0"/>
        <v>1857600</v>
      </c>
      <c r="K10" s="21">
        <f t="shared" si="1"/>
        <v>1764720</v>
      </c>
      <c r="L10" s="21">
        <f t="shared" si="2"/>
        <v>1486080</v>
      </c>
      <c r="M10" s="16">
        <f t="shared" si="3"/>
        <v>4000</v>
      </c>
      <c r="O10" s="1"/>
      <c r="P10" s="2"/>
      <c r="Q10" s="2"/>
    </row>
    <row r="11" spans="1:17">
      <c r="A11" s="9">
        <v>10</v>
      </c>
      <c r="B11" s="9">
        <v>10</v>
      </c>
      <c r="C11" s="10">
        <v>3</v>
      </c>
      <c r="D11" s="12" t="s">
        <v>16</v>
      </c>
      <c r="E11" s="12">
        <v>447</v>
      </c>
      <c r="F11" s="26">
        <v>33</v>
      </c>
      <c r="G11" s="26">
        <f t="shared" si="5"/>
        <v>480</v>
      </c>
      <c r="H11" s="38">
        <f t="shared" si="4"/>
        <v>528</v>
      </c>
      <c r="I11" s="20">
        <v>4800</v>
      </c>
      <c r="J11" s="21">
        <f t="shared" si="0"/>
        <v>2304000</v>
      </c>
      <c r="K11" s="21">
        <f t="shared" si="1"/>
        <v>2188800</v>
      </c>
      <c r="L11" s="21">
        <f t="shared" si="2"/>
        <v>1843200</v>
      </c>
      <c r="M11" s="16">
        <f t="shared" si="3"/>
        <v>5000</v>
      </c>
      <c r="O11" s="1"/>
      <c r="P11" s="2"/>
      <c r="Q11" s="2"/>
    </row>
    <row r="12" spans="1:17">
      <c r="A12" s="9">
        <v>11</v>
      </c>
      <c r="B12" s="9">
        <v>11</v>
      </c>
      <c r="C12" s="10">
        <v>3</v>
      </c>
      <c r="D12" s="12" t="s">
        <v>16</v>
      </c>
      <c r="E12" s="12">
        <v>447</v>
      </c>
      <c r="F12" s="26">
        <v>33</v>
      </c>
      <c r="G12" s="26">
        <f t="shared" si="5"/>
        <v>480</v>
      </c>
      <c r="H12" s="38">
        <f t="shared" si="4"/>
        <v>528</v>
      </c>
      <c r="I12" s="20">
        <v>4800</v>
      </c>
      <c r="J12" s="21">
        <f t="shared" si="0"/>
        <v>2304000</v>
      </c>
      <c r="K12" s="21">
        <f t="shared" si="1"/>
        <v>2188800</v>
      </c>
      <c r="L12" s="21">
        <f t="shared" si="2"/>
        <v>1843200</v>
      </c>
      <c r="M12" s="16">
        <f t="shared" si="3"/>
        <v>5000</v>
      </c>
      <c r="O12" s="1"/>
      <c r="P12" s="2"/>
      <c r="Q12" s="2"/>
    </row>
    <row r="13" spans="1:17">
      <c r="A13" s="9">
        <v>12</v>
      </c>
      <c r="B13" s="9">
        <v>12</v>
      </c>
      <c r="C13" s="10">
        <v>3</v>
      </c>
      <c r="D13" s="12" t="s">
        <v>24</v>
      </c>
      <c r="E13" s="12">
        <v>457</v>
      </c>
      <c r="F13" s="26">
        <v>57</v>
      </c>
      <c r="G13" s="26">
        <f t="shared" si="5"/>
        <v>514</v>
      </c>
      <c r="H13" s="38">
        <f t="shared" si="4"/>
        <v>565.40000000000009</v>
      </c>
      <c r="I13" s="20">
        <v>4800</v>
      </c>
      <c r="J13" s="21">
        <f t="shared" si="0"/>
        <v>2467200</v>
      </c>
      <c r="K13" s="21">
        <f t="shared" si="1"/>
        <v>2343840</v>
      </c>
      <c r="L13" s="21">
        <f t="shared" si="2"/>
        <v>1973760</v>
      </c>
      <c r="M13" s="16">
        <f t="shared" si="3"/>
        <v>5000</v>
      </c>
      <c r="O13" s="1"/>
      <c r="P13" s="2"/>
      <c r="Q13" s="2"/>
    </row>
    <row r="14" spans="1:17">
      <c r="A14" s="9">
        <v>13</v>
      </c>
      <c r="B14" s="9">
        <v>13</v>
      </c>
      <c r="C14" s="10">
        <v>4</v>
      </c>
      <c r="D14" s="12" t="s">
        <v>24</v>
      </c>
      <c r="E14" s="12">
        <v>322</v>
      </c>
      <c r="F14" s="26">
        <v>65</v>
      </c>
      <c r="G14" s="26">
        <f t="shared" si="5"/>
        <v>387</v>
      </c>
      <c r="H14" s="38">
        <f t="shared" si="4"/>
        <v>425.70000000000005</v>
      </c>
      <c r="I14" s="20">
        <v>4800</v>
      </c>
      <c r="J14" s="21">
        <f t="shared" si="0"/>
        <v>1857600</v>
      </c>
      <c r="K14" s="21">
        <f t="shared" si="1"/>
        <v>1764720</v>
      </c>
      <c r="L14" s="21">
        <f t="shared" si="2"/>
        <v>1486080</v>
      </c>
      <c r="M14" s="16">
        <f t="shared" si="3"/>
        <v>4000</v>
      </c>
      <c r="O14" s="1"/>
      <c r="P14" s="2"/>
      <c r="Q14" s="2"/>
    </row>
    <row r="15" spans="1:17">
      <c r="A15" s="9">
        <v>14</v>
      </c>
      <c r="B15" s="9">
        <v>14</v>
      </c>
      <c r="C15" s="10">
        <v>4</v>
      </c>
      <c r="D15" s="12" t="s">
        <v>16</v>
      </c>
      <c r="E15" s="12">
        <v>447</v>
      </c>
      <c r="F15" s="26">
        <v>33</v>
      </c>
      <c r="G15" s="26">
        <f t="shared" si="5"/>
        <v>480</v>
      </c>
      <c r="H15" s="38">
        <f t="shared" si="4"/>
        <v>528</v>
      </c>
      <c r="I15" s="20">
        <v>4800</v>
      </c>
      <c r="J15" s="21">
        <f t="shared" si="0"/>
        <v>2304000</v>
      </c>
      <c r="K15" s="21">
        <f t="shared" si="1"/>
        <v>2188800</v>
      </c>
      <c r="L15" s="21">
        <f t="shared" si="2"/>
        <v>1843200</v>
      </c>
      <c r="M15" s="16">
        <f t="shared" si="3"/>
        <v>5000</v>
      </c>
      <c r="O15" s="1"/>
      <c r="P15" s="2"/>
      <c r="Q15" s="2"/>
    </row>
    <row r="16" spans="1:17">
      <c r="A16" s="9">
        <v>15</v>
      </c>
      <c r="B16" s="9">
        <v>15</v>
      </c>
      <c r="C16" s="10">
        <v>4</v>
      </c>
      <c r="D16" s="12" t="s">
        <v>16</v>
      </c>
      <c r="E16" s="12">
        <v>447</v>
      </c>
      <c r="F16" s="26">
        <v>33</v>
      </c>
      <c r="G16" s="26">
        <f t="shared" si="5"/>
        <v>480</v>
      </c>
      <c r="H16" s="38">
        <f t="shared" si="4"/>
        <v>528</v>
      </c>
      <c r="I16" s="20">
        <v>4800</v>
      </c>
      <c r="J16" s="21">
        <f t="shared" si="0"/>
        <v>2304000</v>
      </c>
      <c r="K16" s="21">
        <f t="shared" si="1"/>
        <v>2188800</v>
      </c>
      <c r="L16" s="21">
        <f t="shared" si="2"/>
        <v>1843200</v>
      </c>
      <c r="M16" s="16">
        <f t="shared" si="3"/>
        <v>5000</v>
      </c>
      <c r="O16" s="1"/>
      <c r="P16" s="2"/>
      <c r="Q16" s="2"/>
    </row>
    <row r="17" spans="1:17">
      <c r="A17" s="9">
        <v>16</v>
      </c>
      <c r="B17" s="9">
        <v>16</v>
      </c>
      <c r="C17" s="10">
        <v>4</v>
      </c>
      <c r="D17" s="12" t="s">
        <v>24</v>
      </c>
      <c r="E17" s="12">
        <v>457</v>
      </c>
      <c r="F17" s="26">
        <v>57</v>
      </c>
      <c r="G17" s="26">
        <f t="shared" si="5"/>
        <v>514</v>
      </c>
      <c r="H17" s="38">
        <f t="shared" si="4"/>
        <v>565.40000000000009</v>
      </c>
      <c r="I17" s="20">
        <v>4800</v>
      </c>
      <c r="J17" s="21">
        <f t="shared" si="0"/>
        <v>2467200</v>
      </c>
      <c r="K17" s="21">
        <f t="shared" si="1"/>
        <v>2343840</v>
      </c>
      <c r="L17" s="21">
        <f t="shared" si="2"/>
        <v>1973760</v>
      </c>
      <c r="M17" s="16">
        <f t="shared" si="3"/>
        <v>5000</v>
      </c>
      <c r="O17" s="1"/>
      <c r="P17" s="2"/>
      <c r="Q17" s="2"/>
    </row>
    <row r="18" spans="1:17">
      <c r="A18" s="9">
        <v>17</v>
      </c>
      <c r="B18" s="9">
        <v>17</v>
      </c>
      <c r="C18" s="10">
        <v>5</v>
      </c>
      <c r="D18" s="12" t="s">
        <v>24</v>
      </c>
      <c r="E18" s="12">
        <v>322</v>
      </c>
      <c r="F18" s="26">
        <v>65</v>
      </c>
      <c r="G18" s="26">
        <f t="shared" si="5"/>
        <v>387</v>
      </c>
      <c r="H18" s="38">
        <f>G18*1.1</f>
        <v>425.70000000000005</v>
      </c>
      <c r="I18" s="20">
        <v>4800</v>
      </c>
      <c r="J18" s="21">
        <f t="shared" si="0"/>
        <v>1857600</v>
      </c>
      <c r="K18" s="21">
        <f t="shared" si="1"/>
        <v>1764720</v>
      </c>
      <c r="L18" s="21">
        <f t="shared" si="2"/>
        <v>1486080</v>
      </c>
      <c r="M18" s="16">
        <f t="shared" si="3"/>
        <v>4000</v>
      </c>
      <c r="O18" s="1"/>
      <c r="P18" s="2"/>
      <c r="Q18" s="2"/>
    </row>
    <row r="19" spans="1:17">
      <c r="A19" s="9">
        <v>18</v>
      </c>
      <c r="B19" s="9">
        <v>18</v>
      </c>
      <c r="C19" s="10">
        <v>5</v>
      </c>
      <c r="D19" s="12" t="s">
        <v>16</v>
      </c>
      <c r="E19" s="12">
        <v>447</v>
      </c>
      <c r="F19" s="26">
        <v>33</v>
      </c>
      <c r="G19" s="26">
        <f t="shared" si="5"/>
        <v>480</v>
      </c>
      <c r="H19" s="38">
        <f t="shared" si="4"/>
        <v>528</v>
      </c>
      <c r="I19" s="20">
        <v>4800</v>
      </c>
      <c r="J19" s="21">
        <f t="shared" si="0"/>
        <v>2304000</v>
      </c>
      <c r="K19" s="21">
        <f t="shared" si="1"/>
        <v>2188800</v>
      </c>
      <c r="L19" s="21">
        <f t="shared" si="2"/>
        <v>1843200</v>
      </c>
      <c r="M19" s="16">
        <f t="shared" si="3"/>
        <v>5000</v>
      </c>
      <c r="O19" s="1"/>
      <c r="P19" s="2"/>
      <c r="Q19" s="2"/>
    </row>
    <row r="20" spans="1:17">
      <c r="A20" s="9">
        <v>19</v>
      </c>
      <c r="B20" s="9">
        <v>19</v>
      </c>
      <c r="C20" s="10">
        <v>5</v>
      </c>
      <c r="D20" s="12" t="s">
        <v>16</v>
      </c>
      <c r="E20" s="12">
        <v>447</v>
      </c>
      <c r="F20" s="26">
        <v>33</v>
      </c>
      <c r="G20" s="26">
        <f>E20+F20</f>
        <v>480</v>
      </c>
      <c r="H20" s="38">
        <f t="shared" si="4"/>
        <v>528</v>
      </c>
      <c r="I20" s="20">
        <v>4800</v>
      </c>
      <c r="J20" s="21">
        <f t="shared" si="0"/>
        <v>2304000</v>
      </c>
      <c r="K20" s="21">
        <f t="shared" si="1"/>
        <v>2188800</v>
      </c>
      <c r="L20" s="21">
        <f t="shared" si="2"/>
        <v>1843200</v>
      </c>
      <c r="M20" s="16">
        <f t="shared" si="3"/>
        <v>5000</v>
      </c>
      <c r="O20" s="1"/>
      <c r="P20" s="2"/>
      <c r="Q20" s="2"/>
    </row>
    <row r="21" spans="1:17">
      <c r="A21" s="9">
        <v>20</v>
      </c>
      <c r="B21" s="9">
        <v>20</v>
      </c>
      <c r="C21" s="10">
        <v>5</v>
      </c>
      <c r="D21" s="12" t="s">
        <v>24</v>
      </c>
      <c r="E21" s="12">
        <v>457</v>
      </c>
      <c r="F21" s="26">
        <v>57</v>
      </c>
      <c r="G21" s="26">
        <f t="shared" si="5"/>
        <v>514</v>
      </c>
      <c r="H21" s="38">
        <f t="shared" si="4"/>
        <v>565.40000000000009</v>
      </c>
      <c r="I21" s="20">
        <v>4800</v>
      </c>
      <c r="J21" s="21">
        <f t="shared" si="0"/>
        <v>2467200</v>
      </c>
      <c r="K21" s="21">
        <f t="shared" si="1"/>
        <v>2343840</v>
      </c>
      <c r="L21" s="21">
        <f t="shared" si="2"/>
        <v>1973760</v>
      </c>
      <c r="M21" s="16">
        <f t="shared" si="3"/>
        <v>5000</v>
      </c>
      <c r="O21" s="1"/>
      <c r="P21" s="2"/>
      <c r="Q21" s="2"/>
    </row>
    <row r="22" spans="1:17">
      <c r="A22" s="9">
        <v>21</v>
      </c>
      <c r="B22" s="9">
        <v>21</v>
      </c>
      <c r="C22" s="10">
        <v>6</v>
      </c>
      <c r="D22" s="12" t="s">
        <v>24</v>
      </c>
      <c r="E22" s="12">
        <v>322</v>
      </c>
      <c r="F22" s="26">
        <v>65</v>
      </c>
      <c r="G22" s="26">
        <f t="shared" si="5"/>
        <v>387</v>
      </c>
      <c r="H22" s="38">
        <f t="shared" si="4"/>
        <v>425.70000000000005</v>
      </c>
      <c r="I22" s="20">
        <v>4800</v>
      </c>
      <c r="J22" s="21">
        <f t="shared" si="0"/>
        <v>1857600</v>
      </c>
      <c r="K22" s="21">
        <f t="shared" si="1"/>
        <v>1764720</v>
      </c>
      <c r="L22" s="21">
        <f t="shared" si="2"/>
        <v>1486080</v>
      </c>
      <c r="M22" s="16">
        <f t="shared" si="3"/>
        <v>4000</v>
      </c>
      <c r="O22" s="1"/>
      <c r="P22" s="2"/>
      <c r="Q22" s="2"/>
    </row>
    <row r="23" spans="1:17">
      <c r="A23" s="9">
        <v>22</v>
      </c>
      <c r="B23" s="9">
        <v>22</v>
      </c>
      <c r="C23" s="10">
        <v>6</v>
      </c>
      <c r="D23" s="12" t="s">
        <v>16</v>
      </c>
      <c r="E23" s="12">
        <v>447</v>
      </c>
      <c r="F23" s="26">
        <v>33</v>
      </c>
      <c r="G23" s="26">
        <f t="shared" si="5"/>
        <v>480</v>
      </c>
      <c r="H23" s="38">
        <f t="shared" si="4"/>
        <v>528</v>
      </c>
      <c r="I23" s="20">
        <v>4800</v>
      </c>
      <c r="J23" s="21">
        <f t="shared" si="0"/>
        <v>2304000</v>
      </c>
      <c r="K23" s="21">
        <f t="shared" si="1"/>
        <v>2188800</v>
      </c>
      <c r="L23" s="21">
        <f t="shared" si="2"/>
        <v>1843200</v>
      </c>
      <c r="M23" s="16">
        <f t="shared" si="3"/>
        <v>5000</v>
      </c>
      <c r="O23" s="1"/>
      <c r="P23" s="2"/>
      <c r="Q23" s="2"/>
    </row>
    <row r="24" spans="1:17">
      <c r="A24" s="9">
        <v>23</v>
      </c>
      <c r="B24" s="9">
        <v>23</v>
      </c>
      <c r="C24" s="10">
        <v>6</v>
      </c>
      <c r="D24" s="12" t="s">
        <v>16</v>
      </c>
      <c r="E24" s="12">
        <v>447</v>
      </c>
      <c r="F24" s="26">
        <v>33</v>
      </c>
      <c r="G24" s="26">
        <f t="shared" si="5"/>
        <v>480</v>
      </c>
      <c r="H24" s="38">
        <f t="shared" si="4"/>
        <v>528</v>
      </c>
      <c r="I24" s="20">
        <v>4800</v>
      </c>
      <c r="J24" s="21">
        <f t="shared" si="0"/>
        <v>2304000</v>
      </c>
      <c r="K24" s="21">
        <f t="shared" si="1"/>
        <v>2188800</v>
      </c>
      <c r="L24" s="21">
        <f t="shared" si="2"/>
        <v>1843200</v>
      </c>
      <c r="M24" s="16">
        <f t="shared" si="3"/>
        <v>5000</v>
      </c>
      <c r="O24" s="1"/>
      <c r="P24" s="2"/>
      <c r="Q24" s="2"/>
    </row>
    <row r="25" spans="1:17">
      <c r="A25" s="9">
        <v>24</v>
      </c>
      <c r="B25" s="9">
        <v>24</v>
      </c>
      <c r="C25" s="10">
        <v>6</v>
      </c>
      <c r="D25" s="12" t="s">
        <v>24</v>
      </c>
      <c r="E25" s="12">
        <v>457</v>
      </c>
      <c r="F25" s="26">
        <v>57</v>
      </c>
      <c r="G25" s="26">
        <f t="shared" si="5"/>
        <v>514</v>
      </c>
      <c r="H25" s="38">
        <f t="shared" si="4"/>
        <v>565.40000000000009</v>
      </c>
      <c r="I25" s="20">
        <v>4800</v>
      </c>
      <c r="J25" s="21">
        <f t="shared" si="0"/>
        <v>2467200</v>
      </c>
      <c r="K25" s="21">
        <f t="shared" si="1"/>
        <v>2343840</v>
      </c>
      <c r="L25" s="21">
        <f t="shared" si="2"/>
        <v>1973760</v>
      </c>
      <c r="M25" s="16">
        <f t="shared" si="3"/>
        <v>5000</v>
      </c>
      <c r="O25" s="1"/>
      <c r="P25" s="2"/>
      <c r="Q25" s="2"/>
    </row>
    <row r="26" spans="1:17">
      <c r="A26" s="9">
        <v>25</v>
      </c>
      <c r="B26" s="9">
        <v>25</v>
      </c>
      <c r="C26" s="10">
        <v>7</v>
      </c>
      <c r="D26" s="12" t="s">
        <v>24</v>
      </c>
      <c r="E26" s="12">
        <v>322</v>
      </c>
      <c r="F26" s="26">
        <v>65</v>
      </c>
      <c r="G26" s="26">
        <f t="shared" si="5"/>
        <v>387</v>
      </c>
      <c r="H26" s="38">
        <f t="shared" si="4"/>
        <v>425.70000000000005</v>
      </c>
      <c r="I26" s="20">
        <v>4800</v>
      </c>
      <c r="J26" s="21">
        <f t="shared" si="0"/>
        <v>1857600</v>
      </c>
      <c r="K26" s="21">
        <f t="shared" si="1"/>
        <v>1764720</v>
      </c>
      <c r="L26" s="21">
        <f t="shared" si="2"/>
        <v>1486080</v>
      </c>
      <c r="M26" s="16">
        <f t="shared" si="3"/>
        <v>4000</v>
      </c>
      <c r="O26" s="1"/>
      <c r="P26" s="2"/>
      <c r="Q26" s="2"/>
    </row>
    <row r="27" spans="1:17">
      <c r="A27" s="9">
        <v>26</v>
      </c>
      <c r="B27" s="9">
        <v>26</v>
      </c>
      <c r="C27" s="10">
        <v>7</v>
      </c>
      <c r="D27" s="12" t="s">
        <v>16</v>
      </c>
      <c r="E27" s="12">
        <v>447</v>
      </c>
      <c r="F27" s="26">
        <v>33</v>
      </c>
      <c r="G27" s="26">
        <f t="shared" si="5"/>
        <v>480</v>
      </c>
      <c r="H27" s="38">
        <f t="shared" si="4"/>
        <v>528</v>
      </c>
      <c r="I27" s="20">
        <v>4800</v>
      </c>
      <c r="J27" s="21">
        <f t="shared" si="0"/>
        <v>2304000</v>
      </c>
      <c r="K27" s="21">
        <f t="shared" si="1"/>
        <v>2188800</v>
      </c>
      <c r="L27" s="21">
        <f t="shared" si="2"/>
        <v>1843200</v>
      </c>
      <c r="M27" s="16">
        <f t="shared" si="3"/>
        <v>5000</v>
      </c>
      <c r="O27" s="1"/>
      <c r="P27" s="2"/>
      <c r="Q27" s="2"/>
    </row>
    <row r="28" spans="1:17">
      <c r="A28" s="9">
        <v>27</v>
      </c>
      <c r="B28" s="9">
        <v>27</v>
      </c>
      <c r="C28" s="10">
        <v>7</v>
      </c>
      <c r="D28" s="12" t="s">
        <v>16</v>
      </c>
      <c r="E28" s="12">
        <v>447</v>
      </c>
      <c r="F28" s="26">
        <v>33</v>
      </c>
      <c r="G28" s="26">
        <f t="shared" si="5"/>
        <v>480</v>
      </c>
      <c r="H28" s="38">
        <f>G28*1.1</f>
        <v>528</v>
      </c>
      <c r="I28" s="20">
        <v>4800</v>
      </c>
      <c r="J28" s="21">
        <f t="shared" si="0"/>
        <v>2304000</v>
      </c>
      <c r="K28" s="21">
        <f t="shared" si="1"/>
        <v>2188800</v>
      </c>
      <c r="L28" s="21">
        <f t="shared" si="2"/>
        <v>1843200</v>
      </c>
      <c r="M28" s="16">
        <f t="shared" si="3"/>
        <v>5000</v>
      </c>
      <c r="O28" s="1"/>
      <c r="P28" s="2"/>
      <c r="Q28" s="2"/>
    </row>
    <row r="29" spans="1:17">
      <c r="A29" s="9">
        <v>28</v>
      </c>
      <c r="B29" s="9">
        <v>28</v>
      </c>
      <c r="C29" s="10">
        <v>7</v>
      </c>
      <c r="D29" s="12" t="s">
        <v>24</v>
      </c>
      <c r="E29" s="12">
        <v>457</v>
      </c>
      <c r="F29" s="26">
        <v>57</v>
      </c>
      <c r="G29" s="26">
        <f t="shared" si="5"/>
        <v>514</v>
      </c>
      <c r="H29" s="38">
        <f t="shared" si="4"/>
        <v>565.40000000000009</v>
      </c>
      <c r="I29" s="20">
        <v>4800</v>
      </c>
      <c r="J29" s="21">
        <f t="shared" si="0"/>
        <v>2467200</v>
      </c>
      <c r="K29" s="21">
        <f t="shared" si="1"/>
        <v>2343840</v>
      </c>
      <c r="L29" s="21">
        <f t="shared" si="2"/>
        <v>1973760</v>
      </c>
      <c r="M29" s="16">
        <f t="shared" si="3"/>
        <v>5000</v>
      </c>
      <c r="O29" s="1"/>
      <c r="P29" s="2"/>
      <c r="Q29" s="2"/>
    </row>
    <row r="30" spans="1:17" ht="16.5">
      <c r="A30" s="54" t="s">
        <v>2</v>
      </c>
      <c r="B30" s="55"/>
      <c r="C30" s="55"/>
      <c r="D30" s="56"/>
      <c r="E30" s="14">
        <f>SUM(E2:E29)</f>
        <v>11711</v>
      </c>
      <c r="F30" s="14">
        <f>SUM(F2:F29)</f>
        <v>1316</v>
      </c>
      <c r="G30" s="41">
        <f>SUM(G2:G29)</f>
        <v>13027</v>
      </c>
      <c r="H30" s="14">
        <f>SUM(H2:H29)</f>
        <v>14329.700000000003</v>
      </c>
      <c r="I30" s="15"/>
      <c r="J30" s="22">
        <f>SUM(J2:J29)</f>
        <v>62529600</v>
      </c>
      <c r="K30" s="22">
        <f>SUM(K2:K29)</f>
        <v>59403120</v>
      </c>
      <c r="L30" s="22">
        <f>SUM(L2:L29)</f>
        <v>50023680</v>
      </c>
      <c r="M30" s="11"/>
      <c r="O30" s="4"/>
    </row>
    <row r="31" spans="1:17">
      <c r="H31" s="34"/>
      <c r="J31" s="17"/>
    </row>
    <row r="34" spans="3:12">
      <c r="E34" s="53" t="s">
        <v>9</v>
      </c>
      <c r="F34" s="28"/>
      <c r="G34" s="53"/>
      <c r="H34" s="53" t="s">
        <v>10</v>
      </c>
      <c r="I34" s="53"/>
      <c r="J34" s="53" t="s">
        <v>2</v>
      </c>
    </row>
    <row r="35" spans="3:12">
      <c r="E35" s="49">
        <v>29.94</v>
      </c>
      <c r="F35" s="50">
        <f>E35*10.764</f>
        <v>322.27415999999999</v>
      </c>
      <c r="G35" s="49"/>
      <c r="H35" s="49">
        <v>6.04</v>
      </c>
      <c r="I35" s="50">
        <f>H35*10.764</f>
        <v>65.014560000000003</v>
      </c>
      <c r="J35" s="25">
        <f>F35+I35</f>
        <v>387.28872000000001</v>
      </c>
    </row>
    <row r="36" spans="3:12">
      <c r="E36" s="49">
        <v>42.43</v>
      </c>
      <c r="F36" s="50">
        <f>E36*10.764</f>
        <v>456.71651999999995</v>
      </c>
      <c r="G36" s="34"/>
      <c r="H36" s="49">
        <v>5.25</v>
      </c>
      <c r="I36" s="50">
        <f>H36*10.764</f>
        <v>56.510999999999996</v>
      </c>
      <c r="J36" s="25">
        <f>F36+I36</f>
        <v>513.22751999999991</v>
      </c>
    </row>
    <row r="37" spans="3:12">
      <c r="E37" s="49">
        <v>41.57</v>
      </c>
      <c r="F37" s="50">
        <f>E37*10.764</f>
        <v>447.45947999999999</v>
      </c>
      <c r="G37" s="50"/>
      <c r="H37" s="50">
        <v>3.05</v>
      </c>
      <c r="I37" s="50">
        <f>H37*10.764</f>
        <v>32.830199999999998</v>
      </c>
      <c r="J37" s="25">
        <f t="shared" ref="J37" si="6">F37+I37</f>
        <v>480.28967999999998</v>
      </c>
      <c r="K37" s="24"/>
      <c r="L37" s="19"/>
    </row>
    <row r="38" spans="3:12">
      <c r="J38" s="25"/>
      <c r="K38" s="24"/>
      <c r="L38" s="25"/>
    </row>
    <row r="39" spans="3:12">
      <c r="E39" s="33"/>
      <c r="F39" s="33"/>
      <c r="G39" s="34"/>
      <c r="H39" s="34"/>
      <c r="I39" s="24"/>
      <c r="J39" s="19"/>
      <c r="K39" s="24"/>
      <c r="L39" s="25"/>
    </row>
    <row r="40" spans="3:12">
      <c r="E40" s="33"/>
      <c r="G40" s="34"/>
      <c r="H40" s="33"/>
      <c r="I40" s="24"/>
      <c r="J40" s="19"/>
      <c r="K40" s="24"/>
      <c r="L40" s="25"/>
    </row>
    <row r="41" spans="3:12">
      <c r="G41" s="35"/>
      <c r="I41" s="1"/>
      <c r="L41" s="1"/>
    </row>
    <row r="42" spans="3:12">
      <c r="G42" s="35"/>
      <c r="I42" s="1"/>
      <c r="L42" s="1"/>
    </row>
    <row r="43" spans="3:12">
      <c r="G43" s="35"/>
      <c r="I43" s="1"/>
      <c r="J43" s="1"/>
      <c r="L43" s="1"/>
    </row>
    <row r="44" spans="3:12">
      <c r="H44" s="35"/>
      <c r="J44" s="1"/>
    </row>
    <row r="45" spans="3:12">
      <c r="C45" s="36"/>
      <c r="E45" s="37"/>
      <c r="F45" s="37"/>
      <c r="G45" s="35"/>
      <c r="I45" s="1"/>
      <c r="J45" s="1"/>
      <c r="L45" s="1"/>
    </row>
    <row r="46" spans="3:12">
      <c r="G46" s="35"/>
      <c r="I46" s="1"/>
      <c r="L46" s="1"/>
    </row>
    <row r="47" spans="3:12">
      <c r="G47" s="35"/>
      <c r="I47" s="1"/>
      <c r="L47" s="1"/>
    </row>
    <row r="48" spans="3:12">
      <c r="G48" s="35"/>
      <c r="I48" s="1"/>
      <c r="L48" s="1"/>
    </row>
    <row r="49" spans="7:12">
      <c r="G49" s="35"/>
      <c r="I49" s="1"/>
      <c r="L49" s="1"/>
    </row>
    <row r="50" spans="7:12">
      <c r="G50" s="35"/>
      <c r="I50" s="1"/>
      <c r="L50" s="1"/>
    </row>
  </sheetData>
  <mergeCells count="1">
    <mergeCell ref="A30:D3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tabSelected="1" topLeftCell="A37" zoomScale="115" zoomScaleNormal="115" workbookViewId="0">
      <selection activeCell="A49" sqref="A49"/>
    </sheetView>
  </sheetViews>
  <sheetFormatPr defaultRowHeight="15"/>
  <cols>
    <col min="1" max="1" width="4.7109375" style="32" customWidth="1"/>
    <col min="2" max="2" width="6.140625" style="13" customWidth="1"/>
    <col min="3" max="3" width="5.28515625" style="13" customWidth="1"/>
    <col min="4" max="4" width="7.42578125" style="13" customWidth="1"/>
    <col min="5" max="5" width="9.5703125" style="13" customWidth="1"/>
    <col min="6" max="6" width="7.85546875" style="13" customWidth="1"/>
    <col min="7" max="7" width="6.7109375" style="33" customWidth="1"/>
    <col min="8" max="8" width="8.5703125" style="13" customWidth="1"/>
    <col min="9" max="9" width="8.42578125" customWidth="1"/>
    <col min="10" max="10" width="12" customWidth="1"/>
    <col min="11" max="12" width="10.85546875" customWidth="1"/>
    <col min="13" max="13" width="6.7109375" customWidth="1"/>
    <col min="14" max="14" width="9.140625" style="13"/>
    <col min="15" max="15" width="15.140625" bestFit="1" customWidth="1"/>
    <col min="16" max="16" width="15.28515625" customWidth="1"/>
    <col min="17" max="17" width="12.85546875" customWidth="1"/>
  </cols>
  <sheetData>
    <row r="1" spans="1:17" ht="68.25" customHeight="1">
      <c r="A1" s="6" t="s">
        <v>0</v>
      </c>
      <c r="B1" s="7" t="s">
        <v>3</v>
      </c>
      <c r="C1" s="7" t="s">
        <v>1</v>
      </c>
      <c r="D1" s="7" t="s">
        <v>4</v>
      </c>
      <c r="E1" s="8" t="s">
        <v>21</v>
      </c>
      <c r="F1" s="8" t="s">
        <v>19</v>
      </c>
      <c r="G1" s="18" t="s">
        <v>20</v>
      </c>
      <c r="H1" s="23" t="s">
        <v>15</v>
      </c>
      <c r="I1" s="7" t="s">
        <v>14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7">
      <c r="A2" s="9">
        <v>1</v>
      </c>
      <c r="B2" s="9">
        <v>1</v>
      </c>
      <c r="C2" s="10">
        <v>1</v>
      </c>
      <c r="D2" s="12" t="s">
        <v>16</v>
      </c>
      <c r="E2" s="12">
        <v>470</v>
      </c>
      <c r="F2" s="26">
        <v>74</v>
      </c>
      <c r="G2" s="26">
        <f>E2+F2</f>
        <v>544</v>
      </c>
      <c r="H2" s="38">
        <f>G2*1.1</f>
        <v>598.40000000000009</v>
      </c>
      <c r="I2" s="20">
        <v>4800</v>
      </c>
      <c r="J2" s="21">
        <f t="shared" ref="J2:J28" si="0">G2*I2</f>
        <v>2611200</v>
      </c>
      <c r="K2" s="21">
        <f t="shared" ref="K2:K28" si="1">J2*0.95</f>
        <v>2480640</v>
      </c>
      <c r="L2" s="21">
        <f t="shared" ref="L2:L28" si="2">J2*0.8</f>
        <v>2088960</v>
      </c>
      <c r="M2" s="16">
        <f t="shared" ref="M2:M28" si="3">MROUND((J2*0.025/12),500)</f>
        <v>5500</v>
      </c>
      <c r="O2" s="1">
        <v>1277</v>
      </c>
      <c r="P2" s="2">
        <f>O2*1.4</f>
        <v>1787.8</v>
      </c>
      <c r="Q2" s="2">
        <f>J2/P2</f>
        <v>1460.5660588432711</v>
      </c>
    </row>
    <row r="3" spans="1:17">
      <c r="A3" s="9">
        <v>2</v>
      </c>
      <c r="B3" s="9">
        <v>2</v>
      </c>
      <c r="C3" s="10">
        <v>1</v>
      </c>
      <c r="D3" s="12" t="s">
        <v>24</v>
      </c>
      <c r="E3" s="12">
        <v>485</v>
      </c>
      <c r="F3" s="26">
        <v>33</v>
      </c>
      <c r="G3" s="26">
        <f>E3+F3</f>
        <v>518</v>
      </c>
      <c r="H3" s="38">
        <f t="shared" ref="H3:H27" si="4">G3*1.1</f>
        <v>569.80000000000007</v>
      </c>
      <c r="I3" s="20">
        <v>4800</v>
      </c>
      <c r="J3" s="21">
        <f t="shared" si="0"/>
        <v>2486400</v>
      </c>
      <c r="K3" s="21">
        <f t="shared" si="1"/>
        <v>2362080</v>
      </c>
      <c r="L3" s="21">
        <f t="shared" si="2"/>
        <v>1989120</v>
      </c>
      <c r="M3" s="16">
        <f t="shared" si="3"/>
        <v>5000</v>
      </c>
      <c r="O3" s="1"/>
      <c r="P3" s="2"/>
      <c r="Q3" s="2"/>
    </row>
    <row r="4" spans="1:17">
      <c r="A4" s="9">
        <v>3</v>
      </c>
      <c r="B4" s="9">
        <v>3</v>
      </c>
      <c r="C4" s="10">
        <v>2</v>
      </c>
      <c r="D4" s="12" t="s">
        <v>16</v>
      </c>
      <c r="E4" s="12">
        <v>470</v>
      </c>
      <c r="F4" s="26">
        <v>74</v>
      </c>
      <c r="G4" s="26">
        <f>E4+F4</f>
        <v>544</v>
      </c>
      <c r="H4" s="38">
        <f t="shared" si="4"/>
        <v>598.40000000000009</v>
      </c>
      <c r="I4" s="20">
        <v>4800</v>
      </c>
      <c r="J4" s="21">
        <f t="shared" si="0"/>
        <v>2611200</v>
      </c>
      <c r="K4" s="21">
        <f t="shared" si="1"/>
        <v>2480640</v>
      </c>
      <c r="L4" s="21">
        <f t="shared" si="2"/>
        <v>2088960</v>
      </c>
      <c r="M4" s="16">
        <f t="shared" si="3"/>
        <v>5500</v>
      </c>
      <c r="O4" s="1"/>
      <c r="P4" s="2"/>
      <c r="Q4" s="2"/>
    </row>
    <row r="5" spans="1:17">
      <c r="A5" s="9">
        <v>4</v>
      </c>
      <c r="B5" s="9">
        <v>4</v>
      </c>
      <c r="C5" s="10">
        <v>2</v>
      </c>
      <c r="D5" s="12" t="s">
        <v>24</v>
      </c>
      <c r="E5" s="12">
        <v>485</v>
      </c>
      <c r="F5" s="26">
        <v>33</v>
      </c>
      <c r="G5" s="26">
        <f t="shared" ref="G5:G28" si="5">E5+F5</f>
        <v>518</v>
      </c>
      <c r="H5" s="38">
        <f t="shared" si="4"/>
        <v>569.80000000000007</v>
      </c>
      <c r="I5" s="20">
        <v>4800</v>
      </c>
      <c r="J5" s="21">
        <f t="shared" si="0"/>
        <v>2486400</v>
      </c>
      <c r="K5" s="21">
        <f t="shared" si="1"/>
        <v>2362080</v>
      </c>
      <c r="L5" s="21">
        <f t="shared" si="2"/>
        <v>1989120</v>
      </c>
      <c r="M5" s="16">
        <f t="shared" si="3"/>
        <v>5000</v>
      </c>
      <c r="O5" s="1"/>
      <c r="P5" s="2"/>
      <c r="Q5" s="2"/>
    </row>
    <row r="6" spans="1:17">
      <c r="A6" s="9">
        <v>5</v>
      </c>
      <c r="B6" s="9">
        <v>5</v>
      </c>
      <c r="C6" s="10">
        <v>2</v>
      </c>
      <c r="D6" s="12" t="s">
        <v>16</v>
      </c>
      <c r="E6" s="12">
        <v>485</v>
      </c>
      <c r="F6" s="26">
        <v>33</v>
      </c>
      <c r="G6" s="26">
        <f t="shared" si="5"/>
        <v>518</v>
      </c>
      <c r="H6" s="38">
        <f t="shared" si="4"/>
        <v>569.80000000000007</v>
      </c>
      <c r="I6" s="20">
        <v>4800</v>
      </c>
      <c r="J6" s="21">
        <f t="shared" si="0"/>
        <v>2486400</v>
      </c>
      <c r="K6" s="21">
        <f t="shared" si="1"/>
        <v>2362080</v>
      </c>
      <c r="L6" s="21">
        <f t="shared" si="2"/>
        <v>1989120</v>
      </c>
      <c r="M6" s="16">
        <f t="shared" si="3"/>
        <v>5000</v>
      </c>
      <c r="O6" s="1"/>
      <c r="P6" s="2"/>
      <c r="Q6" s="2"/>
    </row>
    <row r="7" spans="1:17">
      <c r="A7" s="9">
        <v>6</v>
      </c>
      <c r="B7" s="9">
        <v>6</v>
      </c>
      <c r="C7" s="10">
        <v>2</v>
      </c>
      <c r="D7" s="12" t="s">
        <v>24</v>
      </c>
      <c r="E7" s="12">
        <v>323</v>
      </c>
      <c r="F7" s="26">
        <v>70</v>
      </c>
      <c r="G7" s="26">
        <f t="shared" si="5"/>
        <v>393</v>
      </c>
      <c r="H7" s="38">
        <f t="shared" si="4"/>
        <v>432.3</v>
      </c>
      <c r="I7" s="20">
        <v>4800</v>
      </c>
      <c r="J7" s="21">
        <f t="shared" si="0"/>
        <v>1886400</v>
      </c>
      <c r="K7" s="21">
        <f t="shared" si="1"/>
        <v>1792080</v>
      </c>
      <c r="L7" s="21">
        <f t="shared" si="2"/>
        <v>1509120</v>
      </c>
      <c r="M7" s="16">
        <f t="shared" si="3"/>
        <v>4000</v>
      </c>
      <c r="O7" s="1"/>
      <c r="P7" s="2"/>
      <c r="Q7" s="2"/>
    </row>
    <row r="8" spans="1:17">
      <c r="A8" s="9">
        <v>7</v>
      </c>
      <c r="B8" s="9">
        <v>7</v>
      </c>
      <c r="C8" s="10">
        <v>2</v>
      </c>
      <c r="D8" s="12" t="s">
        <v>24</v>
      </c>
      <c r="E8" s="12">
        <v>323</v>
      </c>
      <c r="F8" s="26">
        <v>70</v>
      </c>
      <c r="G8" s="26">
        <f t="shared" si="5"/>
        <v>393</v>
      </c>
      <c r="H8" s="38">
        <f t="shared" si="4"/>
        <v>432.3</v>
      </c>
      <c r="I8" s="20">
        <v>4800</v>
      </c>
      <c r="J8" s="21">
        <f t="shared" si="0"/>
        <v>1886400</v>
      </c>
      <c r="K8" s="21">
        <f t="shared" si="1"/>
        <v>1792080</v>
      </c>
      <c r="L8" s="21">
        <f t="shared" si="2"/>
        <v>1509120</v>
      </c>
      <c r="M8" s="16">
        <f t="shared" si="3"/>
        <v>4000</v>
      </c>
      <c r="O8" s="1"/>
      <c r="P8" s="2"/>
      <c r="Q8" s="2"/>
    </row>
    <row r="9" spans="1:17">
      <c r="A9" s="9">
        <v>8</v>
      </c>
      <c r="B9" s="9">
        <v>8</v>
      </c>
      <c r="C9" s="10">
        <v>2</v>
      </c>
      <c r="D9" s="12" t="s">
        <v>24</v>
      </c>
      <c r="E9" s="12">
        <v>532</v>
      </c>
      <c r="F9" s="26">
        <v>70</v>
      </c>
      <c r="G9" s="26">
        <f t="shared" si="5"/>
        <v>602</v>
      </c>
      <c r="H9" s="38">
        <f t="shared" si="4"/>
        <v>662.2</v>
      </c>
      <c r="I9" s="20">
        <v>4800</v>
      </c>
      <c r="J9" s="21">
        <f t="shared" si="0"/>
        <v>2889600</v>
      </c>
      <c r="K9" s="21">
        <f t="shared" si="1"/>
        <v>2745120</v>
      </c>
      <c r="L9" s="21">
        <f t="shared" si="2"/>
        <v>2311680</v>
      </c>
      <c r="M9" s="16">
        <f t="shared" si="3"/>
        <v>6000</v>
      </c>
      <c r="O9" s="1"/>
      <c r="P9" s="2"/>
      <c r="Q9" s="2"/>
    </row>
    <row r="10" spans="1:17">
      <c r="A10" s="9">
        <v>9</v>
      </c>
      <c r="B10" s="9">
        <v>9</v>
      </c>
      <c r="C10" s="10">
        <v>2</v>
      </c>
      <c r="D10" s="12" t="s">
        <v>24</v>
      </c>
      <c r="E10" s="12">
        <v>532</v>
      </c>
      <c r="F10" s="26">
        <v>70</v>
      </c>
      <c r="G10" s="26">
        <f t="shared" si="5"/>
        <v>602</v>
      </c>
      <c r="H10" s="38">
        <f t="shared" si="4"/>
        <v>662.2</v>
      </c>
      <c r="I10" s="20">
        <v>4800</v>
      </c>
      <c r="J10" s="21">
        <f t="shared" si="0"/>
        <v>2889600</v>
      </c>
      <c r="K10" s="21">
        <f t="shared" si="1"/>
        <v>2745120</v>
      </c>
      <c r="L10" s="21">
        <f t="shared" si="2"/>
        <v>2311680</v>
      </c>
      <c r="M10" s="16">
        <f t="shared" si="3"/>
        <v>6000</v>
      </c>
      <c r="O10" s="1"/>
      <c r="P10" s="2"/>
      <c r="Q10" s="2"/>
    </row>
    <row r="11" spans="1:17">
      <c r="A11" s="9">
        <v>10</v>
      </c>
      <c r="B11" s="9">
        <v>10</v>
      </c>
      <c r="C11" s="10">
        <v>3</v>
      </c>
      <c r="D11" s="12" t="s">
        <v>16</v>
      </c>
      <c r="E11" s="12">
        <v>470</v>
      </c>
      <c r="F11" s="26">
        <v>74</v>
      </c>
      <c r="G11" s="26">
        <f t="shared" si="5"/>
        <v>544</v>
      </c>
      <c r="H11" s="38">
        <f t="shared" si="4"/>
        <v>598.40000000000009</v>
      </c>
      <c r="I11" s="20">
        <v>4800</v>
      </c>
      <c r="J11" s="21">
        <f t="shared" si="0"/>
        <v>2611200</v>
      </c>
      <c r="K11" s="21">
        <f t="shared" si="1"/>
        <v>2480640</v>
      </c>
      <c r="L11" s="21">
        <f t="shared" si="2"/>
        <v>2088960</v>
      </c>
      <c r="M11" s="16">
        <f t="shared" si="3"/>
        <v>5500</v>
      </c>
      <c r="O11" s="1"/>
      <c r="P11" s="2"/>
      <c r="Q11" s="2"/>
    </row>
    <row r="12" spans="1:17">
      <c r="A12" s="9">
        <v>11</v>
      </c>
      <c r="B12" s="9">
        <v>11</v>
      </c>
      <c r="C12" s="10">
        <v>3</v>
      </c>
      <c r="D12" s="12" t="s">
        <v>24</v>
      </c>
      <c r="E12" s="12">
        <v>485</v>
      </c>
      <c r="F12" s="26">
        <v>33</v>
      </c>
      <c r="G12" s="26">
        <f t="shared" si="5"/>
        <v>518</v>
      </c>
      <c r="H12" s="38">
        <f t="shared" si="4"/>
        <v>569.80000000000007</v>
      </c>
      <c r="I12" s="20">
        <v>4800</v>
      </c>
      <c r="J12" s="21">
        <f t="shared" si="0"/>
        <v>2486400</v>
      </c>
      <c r="K12" s="21">
        <f t="shared" si="1"/>
        <v>2362080</v>
      </c>
      <c r="L12" s="21">
        <f t="shared" si="2"/>
        <v>1989120</v>
      </c>
      <c r="M12" s="16">
        <f t="shared" si="3"/>
        <v>5000</v>
      </c>
      <c r="O12" s="1"/>
      <c r="P12" s="2"/>
      <c r="Q12" s="2"/>
    </row>
    <row r="13" spans="1:17">
      <c r="A13" s="9">
        <v>12</v>
      </c>
      <c r="B13" s="9">
        <v>12</v>
      </c>
      <c r="C13" s="10">
        <v>3</v>
      </c>
      <c r="D13" s="12" t="s">
        <v>16</v>
      </c>
      <c r="E13" s="12">
        <v>485</v>
      </c>
      <c r="F13" s="26">
        <v>33</v>
      </c>
      <c r="G13" s="26">
        <f t="shared" si="5"/>
        <v>518</v>
      </c>
      <c r="H13" s="38">
        <f t="shared" si="4"/>
        <v>569.80000000000007</v>
      </c>
      <c r="I13" s="20">
        <v>4800</v>
      </c>
      <c r="J13" s="21">
        <f t="shared" si="0"/>
        <v>2486400</v>
      </c>
      <c r="K13" s="21">
        <f t="shared" si="1"/>
        <v>2362080</v>
      </c>
      <c r="L13" s="21">
        <f t="shared" si="2"/>
        <v>1989120</v>
      </c>
      <c r="M13" s="16">
        <f t="shared" si="3"/>
        <v>5000</v>
      </c>
      <c r="O13" s="1"/>
      <c r="P13" s="2"/>
      <c r="Q13" s="2"/>
    </row>
    <row r="14" spans="1:17">
      <c r="A14" s="9">
        <v>13</v>
      </c>
      <c r="B14" s="9">
        <v>13</v>
      </c>
      <c r="C14" s="10">
        <v>3</v>
      </c>
      <c r="D14" s="12" t="s">
        <v>24</v>
      </c>
      <c r="E14" s="12">
        <v>323</v>
      </c>
      <c r="F14" s="26">
        <v>70</v>
      </c>
      <c r="G14" s="26">
        <f t="shared" si="5"/>
        <v>393</v>
      </c>
      <c r="H14" s="38">
        <f t="shared" si="4"/>
        <v>432.3</v>
      </c>
      <c r="I14" s="20">
        <v>4800</v>
      </c>
      <c r="J14" s="21">
        <f t="shared" si="0"/>
        <v>1886400</v>
      </c>
      <c r="K14" s="21">
        <f t="shared" si="1"/>
        <v>1792080</v>
      </c>
      <c r="L14" s="21">
        <f t="shared" si="2"/>
        <v>1509120</v>
      </c>
      <c r="M14" s="16">
        <f t="shared" si="3"/>
        <v>4000</v>
      </c>
      <c r="O14" s="1"/>
      <c r="P14" s="2"/>
      <c r="Q14" s="2"/>
    </row>
    <row r="15" spans="1:17">
      <c r="A15" s="9">
        <v>14</v>
      </c>
      <c r="B15" s="9">
        <v>14</v>
      </c>
      <c r="C15" s="10">
        <v>3</v>
      </c>
      <c r="D15" s="12" t="s">
        <v>24</v>
      </c>
      <c r="E15" s="12">
        <v>323</v>
      </c>
      <c r="F15" s="26">
        <v>70</v>
      </c>
      <c r="G15" s="26">
        <f t="shared" si="5"/>
        <v>393</v>
      </c>
      <c r="H15" s="38">
        <f t="shared" si="4"/>
        <v>432.3</v>
      </c>
      <c r="I15" s="20">
        <v>4800</v>
      </c>
      <c r="J15" s="21">
        <f t="shared" si="0"/>
        <v>1886400</v>
      </c>
      <c r="K15" s="21">
        <f t="shared" si="1"/>
        <v>1792080</v>
      </c>
      <c r="L15" s="21">
        <f t="shared" si="2"/>
        <v>1509120</v>
      </c>
      <c r="M15" s="16">
        <f t="shared" si="3"/>
        <v>4000</v>
      </c>
      <c r="O15" s="1"/>
      <c r="P15" s="2"/>
      <c r="Q15" s="2"/>
    </row>
    <row r="16" spans="1:17">
      <c r="A16" s="9">
        <v>15</v>
      </c>
      <c r="B16" s="9">
        <v>15</v>
      </c>
      <c r="C16" s="10">
        <v>3</v>
      </c>
      <c r="D16" s="12" t="s">
        <v>24</v>
      </c>
      <c r="E16" s="12">
        <v>532</v>
      </c>
      <c r="F16" s="26">
        <v>70</v>
      </c>
      <c r="G16" s="26">
        <f t="shared" si="5"/>
        <v>602</v>
      </c>
      <c r="H16" s="38">
        <f t="shared" si="4"/>
        <v>662.2</v>
      </c>
      <c r="I16" s="20">
        <v>4800</v>
      </c>
      <c r="J16" s="21">
        <f t="shared" si="0"/>
        <v>2889600</v>
      </c>
      <c r="K16" s="21">
        <f t="shared" si="1"/>
        <v>2745120</v>
      </c>
      <c r="L16" s="21">
        <f t="shared" si="2"/>
        <v>2311680</v>
      </c>
      <c r="M16" s="16">
        <f t="shared" si="3"/>
        <v>6000</v>
      </c>
      <c r="O16" s="1"/>
      <c r="P16" s="2"/>
      <c r="Q16" s="2"/>
    </row>
    <row r="17" spans="1:17">
      <c r="A17" s="9">
        <v>16</v>
      </c>
      <c r="B17" s="9">
        <v>16</v>
      </c>
      <c r="C17" s="10">
        <v>3</v>
      </c>
      <c r="D17" s="12" t="s">
        <v>24</v>
      </c>
      <c r="E17" s="12">
        <v>532</v>
      </c>
      <c r="F17" s="26">
        <v>70</v>
      </c>
      <c r="G17" s="26">
        <f t="shared" si="5"/>
        <v>602</v>
      </c>
      <c r="H17" s="38">
        <f t="shared" si="4"/>
        <v>662.2</v>
      </c>
      <c r="I17" s="20">
        <v>4800</v>
      </c>
      <c r="J17" s="21">
        <f t="shared" si="0"/>
        <v>2889600</v>
      </c>
      <c r="K17" s="21">
        <f t="shared" si="1"/>
        <v>2745120</v>
      </c>
      <c r="L17" s="21">
        <f t="shared" si="2"/>
        <v>2311680</v>
      </c>
      <c r="M17" s="16">
        <f t="shared" si="3"/>
        <v>6000</v>
      </c>
      <c r="O17" s="1"/>
      <c r="P17" s="2"/>
      <c r="Q17" s="2"/>
    </row>
    <row r="18" spans="1:17">
      <c r="A18" s="9">
        <v>17</v>
      </c>
      <c r="B18" s="9">
        <v>17</v>
      </c>
      <c r="C18" s="10">
        <v>4</v>
      </c>
      <c r="D18" s="12" t="s">
        <v>16</v>
      </c>
      <c r="E18" s="12">
        <v>470</v>
      </c>
      <c r="F18" s="26">
        <v>74</v>
      </c>
      <c r="G18" s="26">
        <f t="shared" si="5"/>
        <v>544</v>
      </c>
      <c r="H18" s="38">
        <f>G18*1.1</f>
        <v>598.40000000000009</v>
      </c>
      <c r="I18" s="20">
        <v>4800</v>
      </c>
      <c r="J18" s="21">
        <f t="shared" si="0"/>
        <v>2611200</v>
      </c>
      <c r="K18" s="21">
        <f t="shared" si="1"/>
        <v>2480640</v>
      </c>
      <c r="L18" s="21">
        <f t="shared" si="2"/>
        <v>2088960</v>
      </c>
      <c r="M18" s="16">
        <f t="shared" si="3"/>
        <v>5500</v>
      </c>
      <c r="O18" s="1"/>
      <c r="P18" s="2"/>
      <c r="Q18" s="2"/>
    </row>
    <row r="19" spans="1:17">
      <c r="A19" s="9">
        <v>18</v>
      </c>
      <c r="B19" s="9">
        <v>18</v>
      </c>
      <c r="C19" s="10">
        <v>4</v>
      </c>
      <c r="D19" s="12" t="s">
        <v>24</v>
      </c>
      <c r="E19" s="12">
        <v>485</v>
      </c>
      <c r="F19" s="26">
        <v>33</v>
      </c>
      <c r="G19" s="26">
        <f t="shared" si="5"/>
        <v>518</v>
      </c>
      <c r="H19" s="38">
        <f t="shared" si="4"/>
        <v>569.80000000000007</v>
      </c>
      <c r="I19" s="20">
        <v>4800</v>
      </c>
      <c r="J19" s="21">
        <f t="shared" si="0"/>
        <v>2486400</v>
      </c>
      <c r="K19" s="21">
        <f t="shared" si="1"/>
        <v>2362080</v>
      </c>
      <c r="L19" s="21">
        <f t="shared" si="2"/>
        <v>1989120</v>
      </c>
      <c r="M19" s="16">
        <f t="shared" si="3"/>
        <v>5000</v>
      </c>
      <c r="O19" s="1"/>
      <c r="P19" s="2"/>
      <c r="Q19" s="2"/>
    </row>
    <row r="20" spans="1:17">
      <c r="A20" s="9">
        <v>19</v>
      </c>
      <c r="B20" s="9">
        <v>19</v>
      </c>
      <c r="C20" s="10">
        <v>4</v>
      </c>
      <c r="D20" s="12" t="s">
        <v>16</v>
      </c>
      <c r="E20" s="12">
        <v>485</v>
      </c>
      <c r="F20" s="26">
        <v>33</v>
      </c>
      <c r="G20" s="26">
        <f>E20+F20</f>
        <v>518</v>
      </c>
      <c r="H20" s="38">
        <f t="shared" si="4"/>
        <v>569.80000000000007</v>
      </c>
      <c r="I20" s="20">
        <v>4800</v>
      </c>
      <c r="J20" s="21">
        <f t="shared" si="0"/>
        <v>2486400</v>
      </c>
      <c r="K20" s="21">
        <f t="shared" si="1"/>
        <v>2362080</v>
      </c>
      <c r="L20" s="21">
        <f t="shared" si="2"/>
        <v>1989120</v>
      </c>
      <c r="M20" s="16">
        <f t="shared" si="3"/>
        <v>5000</v>
      </c>
      <c r="O20" s="1"/>
      <c r="P20" s="2"/>
      <c r="Q20" s="2"/>
    </row>
    <row r="21" spans="1:17">
      <c r="A21" s="9">
        <v>20</v>
      </c>
      <c r="B21" s="9">
        <v>20</v>
      </c>
      <c r="C21" s="10">
        <v>4</v>
      </c>
      <c r="D21" s="12" t="s">
        <v>24</v>
      </c>
      <c r="E21" s="12">
        <v>323</v>
      </c>
      <c r="F21" s="26">
        <v>70</v>
      </c>
      <c r="G21" s="26">
        <f t="shared" si="5"/>
        <v>393</v>
      </c>
      <c r="H21" s="38">
        <f t="shared" si="4"/>
        <v>432.3</v>
      </c>
      <c r="I21" s="20">
        <v>4800</v>
      </c>
      <c r="J21" s="21">
        <f t="shared" si="0"/>
        <v>1886400</v>
      </c>
      <c r="K21" s="21">
        <f t="shared" si="1"/>
        <v>1792080</v>
      </c>
      <c r="L21" s="21">
        <f t="shared" si="2"/>
        <v>1509120</v>
      </c>
      <c r="M21" s="16">
        <f t="shared" si="3"/>
        <v>4000</v>
      </c>
      <c r="O21" s="1"/>
      <c r="P21" s="2"/>
      <c r="Q21" s="2"/>
    </row>
    <row r="22" spans="1:17">
      <c r="A22" s="9">
        <v>21</v>
      </c>
      <c r="B22" s="9">
        <v>21</v>
      </c>
      <c r="C22" s="10">
        <v>4</v>
      </c>
      <c r="D22" s="12" t="s">
        <v>24</v>
      </c>
      <c r="E22" s="12">
        <v>323</v>
      </c>
      <c r="F22" s="26">
        <v>70</v>
      </c>
      <c r="G22" s="26">
        <f t="shared" si="5"/>
        <v>393</v>
      </c>
      <c r="H22" s="38">
        <f t="shared" si="4"/>
        <v>432.3</v>
      </c>
      <c r="I22" s="20">
        <v>4800</v>
      </c>
      <c r="J22" s="21">
        <f t="shared" si="0"/>
        <v>1886400</v>
      </c>
      <c r="K22" s="21">
        <f t="shared" si="1"/>
        <v>1792080</v>
      </c>
      <c r="L22" s="21">
        <f t="shared" si="2"/>
        <v>1509120</v>
      </c>
      <c r="M22" s="16">
        <f t="shared" si="3"/>
        <v>4000</v>
      </c>
      <c r="O22" s="1"/>
      <c r="P22" s="2"/>
      <c r="Q22" s="2"/>
    </row>
    <row r="23" spans="1:17">
      <c r="A23" s="9">
        <v>22</v>
      </c>
      <c r="B23" s="9">
        <v>22</v>
      </c>
      <c r="C23" s="10">
        <v>4</v>
      </c>
      <c r="D23" s="12" t="s">
        <v>24</v>
      </c>
      <c r="E23" s="12">
        <v>532</v>
      </c>
      <c r="F23" s="26">
        <v>70</v>
      </c>
      <c r="G23" s="26">
        <f t="shared" si="5"/>
        <v>602</v>
      </c>
      <c r="H23" s="38">
        <f t="shared" si="4"/>
        <v>662.2</v>
      </c>
      <c r="I23" s="20">
        <v>4800</v>
      </c>
      <c r="J23" s="21">
        <f t="shared" si="0"/>
        <v>2889600</v>
      </c>
      <c r="K23" s="21">
        <f t="shared" si="1"/>
        <v>2745120</v>
      </c>
      <c r="L23" s="21">
        <f t="shared" si="2"/>
        <v>2311680</v>
      </c>
      <c r="M23" s="16">
        <f t="shared" si="3"/>
        <v>6000</v>
      </c>
      <c r="O23" s="1"/>
      <c r="P23" s="2"/>
      <c r="Q23" s="2"/>
    </row>
    <row r="24" spans="1:17">
      <c r="A24" s="9">
        <v>23</v>
      </c>
      <c r="B24" s="9">
        <v>23</v>
      </c>
      <c r="C24" s="10">
        <v>4</v>
      </c>
      <c r="D24" s="12" t="s">
        <v>24</v>
      </c>
      <c r="E24" s="12">
        <v>532</v>
      </c>
      <c r="F24" s="26">
        <v>70</v>
      </c>
      <c r="G24" s="26">
        <f t="shared" si="5"/>
        <v>602</v>
      </c>
      <c r="H24" s="38">
        <f t="shared" si="4"/>
        <v>662.2</v>
      </c>
      <c r="I24" s="20">
        <v>4800</v>
      </c>
      <c r="J24" s="21">
        <f t="shared" si="0"/>
        <v>2889600</v>
      </c>
      <c r="K24" s="21">
        <f t="shared" si="1"/>
        <v>2745120</v>
      </c>
      <c r="L24" s="21">
        <f t="shared" si="2"/>
        <v>2311680</v>
      </c>
      <c r="M24" s="16">
        <f t="shared" si="3"/>
        <v>6000</v>
      </c>
      <c r="O24" s="1"/>
      <c r="P24" s="2"/>
      <c r="Q24" s="2"/>
    </row>
    <row r="25" spans="1:17">
      <c r="A25" s="9">
        <v>24</v>
      </c>
      <c r="B25" s="9">
        <v>24</v>
      </c>
      <c r="C25" s="10">
        <v>5</v>
      </c>
      <c r="D25" s="12" t="s">
        <v>16</v>
      </c>
      <c r="E25" s="12">
        <v>470</v>
      </c>
      <c r="F25" s="26">
        <v>74</v>
      </c>
      <c r="G25" s="26">
        <f t="shared" si="5"/>
        <v>544</v>
      </c>
      <c r="H25" s="38">
        <f t="shared" si="4"/>
        <v>598.40000000000009</v>
      </c>
      <c r="I25" s="20">
        <v>4800</v>
      </c>
      <c r="J25" s="21">
        <f t="shared" si="0"/>
        <v>2611200</v>
      </c>
      <c r="K25" s="21">
        <f t="shared" si="1"/>
        <v>2480640</v>
      </c>
      <c r="L25" s="21">
        <f t="shared" si="2"/>
        <v>2088960</v>
      </c>
      <c r="M25" s="16">
        <f t="shared" si="3"/>
        <v>5500</v>
      </c>
      <c r="O25" s="1"/>
      <c r="P25" s="2"/>
      <c r="Q25" s="2"/>
    </row>
    <row r="26" spans="1:17">
      <c r="A26" s="9">
        <v>25</v>
      </c>
      <c r="B26" s="9">
        <v>25</v>
      </c>
      <c r="C26" s="10">
        <v>5</v>
      </c>
      <c r="D26" s="12" t="s">
        <v>24</v>
      </c>
      <c r="E26" s="12">
        <v>485</v>
      </c>
      <c r="F26" s="26">
        <v>33</v>
      </c>
      <c r="G26" s="26">
        <f t="shared" si="5"/>
        <v>518</v>
      </c>
      <c r="H26" s="38">
        <f t="shared" si="4"/>
        <v>569.80000000000007</v>
      </c>
      <c r="I26" s="20">
        <v>4800</v>
      </c>
      <c r="J26" s="21">
        <f t="shared" si="0"/>
        <v>2486400</v>
      </c>
      <c r="K26" s="21">
        <f t="shared" si="1"/>
        <v>2362080</v>
      </c>
      <c r="L26" s="21">
        <f t="shared" si="2"/>
        <v>1989120</v>
      </c>
      <c r="M26" s="16">
        <f t="shared" si="3"/>
        <v>5000</v>
      </c>
      <c r="O26" s="1"/>
      <c r="P26" s="2"/>
      <c r="Q26" s="2"/>
    </row>
    <row r="27" spans="1:17">
      <c r="A27" s="9">
        <v>26</v>
      </c>
      <c r="B27" s="9">
        <v>26</v>
      </c>
      <c r="C27" s="10">
        <v>5</v>
      </c>
      <c r="D27" s="12" t="s">
        <v>16</v>
      </c>
      <c r="E27" s="12">
        <v>485</v>
      </c>
      <c r="F27" s="26">
        <v>33</v>
      </c>
      <c r="G27" s="26">
        <f t="shared" si="5"/>
        <v>518</v>
      </c>
      <c r="H27" s="38">
        <f t="shared" si="4"/>
        <v>569.80000000000007</v>
      </c>
      <c r="I27" s="20">
        <v>4800</v>
      </c>
      <c r="J27" s="21">
        <f t="shared" si="0"/>
        <v>2486400</v>
      </c>
      <c r="K27" s="21">
        <f t="shared" si="1"/>
        <v>2362080</v>
      </c>
      <c r="L27" s="21">
        <f t="shared" si="2"/>
        <v>1989120</v>
      </c>
      <c r="M27" s="16">
        <f t="shared" si="3"/>
        <v>5000</v>
      </c>
      <c r="O27" s="1"/>
      <c r="P27" s="2"/>
      <c r="Q27" s="2"/>
    </row>
    <row r="28" spans="1:17">
      <c r="A28" s="9">
        <v>27</v>
      </c>
      <c r="B28" s="9">
        <v>27</v>
      </c>
      <c r="C28" s="10">
        <v>5</v>
      </c>
      <c r="D28" s="12" t="s">
        <v>24</v>
      </c>
      <c r="E28" s="12">
        <v>323</v>
      </c>
      <c r="F28" s="26">
        <v>70</v>
      </c>
      <c r="G28" s="26">
        <f t="shared" si="5"/>
        <v>393</v>
      </c>
      <c r="H28" s="38">
        <f>G28*1.1</f>
        <v>432.3</v>
      </c>
      <c r="I28" s="20">
        <v>4800</v>
      </c>
      <c r="J28" s="21">
        <f t="shared" si="0"/>
        <v>1886400</v>
      </c>
      <c r="K28" s="21">
        <f t="shared" si="1"/>
        <v>1792080</v>
      </c>
      <c r="L28" s="21">
        <f t="shared" si="2"/>
        <v>1509120</v>
      </c>
      <c r="M28" s="16">
        <f t="shared" si="3"/>
        <v>4000</v>
      </c>
      <c r="O28" s="1"/>
      <c r="P28" s="2"/>
      <c r="Q28" s="2"/>
    </row>
    <row r="29" spans="1:17">
      <c r="A29" s="9">
        <v>28</v>
      </c>
      <c r="B29" s="9">
        <v>28</v>
      </c>
      <c r="C29" s="10">
        <v>5</v>
      </c>
      <c r="D29" s="12" t="s">
        <v>24</v>
      </c>
      <c r="E29" s="12">
        <v>323</v>
      </c>
      <c r="F29" s="26">
        <v>70</v>
      </c>
      <c r="G29" s="26">
        <f>E29+F29</f>
        <v>393</v>
      </c>
      <c r="H29" s="38">
        <f>G29*1.1</f>
        <v>432.3</v>
      </c>
      <c r="I29" s="20">
        <v>4800</v>
      </c>
      <c r="J29" s="21">
        <f>G29*I29</f>
        <v>1886400</v>
      </c>
      <c r="K29" s="21">
        <f>J29*0.95</f>
        <v>1792080</v>
      </c>
      <c r="L29" s="21">
        <f>J29*0.8</f>
        <v>1509120</v>
      </c>
      <c r="M29" s="16">
        <f>MROUND((J29*0.025/12),500)</f>
        <v>4000</v>
      </c>
      <c r="O29" s="1"/>
      <c r="P29" s="2"/>
      <c r="Q29" s="2"/>
    </row>
    <row r="30" spans="1:17">
      <c r="A30" s="9">
        <v>29</v>
      </c>
      <c r="B30" s="9">
        <v>29</v>
      </c>
      <c r="C30" s="10">
        <v>5</v>
      </c>
      <c r="D30" s="12" t="s">
        <v>24</v>
      </c>
      <c r="E30" s="12">
        <v>532</v>
      </c>
      <c r="F30" s="26">
        <v>70</v>
      </c>
      <c r="G30" s="26">
        <f t="shared" ref="G30:G45" si="6">E30+F30</f>
        <v>602</v>
      </c>
      <c r="H30" s="38">
        <f t="shared" ref="H30:H45" si="7">G30*1.1</f>
        <v>662.2</v>
      </c>
      <c r="I30" s="20">
        <v>4800</v>
      </c>
      <c r="J30" s="21">
        <f t="shared" ref="J30:J45" si="8">G30*I30</f>
        <v>2889600</v>
      </c>
      <c r="K30" s="21">
        <f t="shared" ref="K30:K45" si="9">J30*0.95</f>
        <v>2745120</v>
      </c>
      <c r="L30" s="21">
        <f t="shared" ref="L30:L45" si="10">J30*0.8</f>
        <v>2311680</v>
      </c>
      <c r="M30" s="16">
        <f t="shared" ref="M30:M45" si="11">MROUND((J30*0.025/12),500)</f>
        <v>6000</v>
      </c>
      <c r="O30" s="1"/>
      <c r="P30" s="2"/>
      <c r="Q30" s="2"/>
    </row>
    <row r="31" spans="1:17">
      <c r="A31" s="9">
        <v>30</v>
      </c>
      <c r="B31" s="9">
        <v>30</v>
      </c>
      <c r="C31" s="10">
        <v>5</v>
      </c>
      <c r="D31" s="12" t="s">
        <v>24</v>
      </c>
      <c r="E31" s="12">
        <v>532</v>
      </c>
      <c r="F31" s="26">
        <v>70</v>
      </c>
      <c r="G31" s="26">
        <f t="shared" si="6"/>
        <v>602</v>
      </c>
      <c r="H31" s="38">
        <f t="shared" si="7"/>
        <v>662.2</v>
      </c>
      <c r="I31" s="20">
        <v>4800</v>
      </c>
      <c r="J31" s="21">
        <f t="shared" si="8"/>
        <v>2889600</v>
      </c>
      <c r="K31" s="21">
        <f t="shared" si="9"/>
        <v>2745120</v>
      </c>
      <c r="L31" s="21">
        <f t="shared" si="10"/>
        <v>2311680</v>
      </c>
      <c r="M31" s="16">
        <f t="shared" si="11"/>
        <v>6000</v>
      </c>
      <c r="O31" s="1"/>
      <c r="P31" s="2"/>
      <c r="Q31" s="2"/>
    </row>
    <row r="32" spans="1:17">
      <c r="A32" s="9">
        <v>31</v>
      </c>
      <c r="B32" s="9">
        <v>31</v>
      </c>
      <c r="C32" s="26">
        <v>6</v>
      </c>
      <c r="D32" s="12" t="s">
        <v>16</v>
      </c>
      <c r="E32" s="12">
        <v>470</v>
      </c>
      <c r="F32" s="26">
        <v>74</v>
      </c>
      <c r="G32" s="26">
        <f t="shared" si="6"/>
        <v>544</v>
      </c>
      <c r="H32" s="38">
        <f t="shared" si="7"/>
        <v>598.40000000000009</v>
      </c>
      <c r="I32" s="20">
        <v>4800</v>
      </c>
      <c r="J32" s="21">
        <f t="shared" si="8"/>
        <v>2611200</v>
      </c>
      <c r="K32" s="21">
        <f t="shared" si="9"/>
        <v>2480640</v>
      </c>
      <c r="L32" s="21">
        <f t="shared" si="10"/>
        <v>2088960</v>
      </c>
      <c r="M32" s="16">
        <f t="shared" si="11"/>
        <v>5500</v>
      </c>
      <c r="O32" s="1"/>
      <c r="P32" s="2"/>
      <c r="Q32" s="2"/>
    </row>
    <row r="33" spans="1:17">
      <c r="A33" s="9">
        <v>32</v>
      </c>
      <c r="B33" s="9">
        <v>32</v>
      </c>
      <c r="C33" s="26">
        <v>6</v>
      </c>
      <c r="D33" s="12" t="s">
        <v>24</v>
      </c>
      <c r="E33" s="12">
        <v>485</v>
      </c>
      <c r="F33" s="26">
        <v>33</v>
      </c>
      <c r="G33" s="26">
        <f t="shared" si="6"/>
        <v>518</v>
      </c>
      <c r="H33" s="38">
        <f t="shared" si="7"/>
        <v>569.80000000000007</v>
      </c>
      <c r="I33" s="20">
        <v>4800</v>
      </c>
      <c r="J33" s="21">
        <f t="shared" si="8"/>
        <v>2486400</v>
      </c>
      <c r="K33" s="21">
        <f t="shared" si="9"/>
        <v>2362080</v>
      </c>
      <c r="L33" s="21">
        <f t="shared" si="10"/>
        <v>1989120</v>
      </c>
      <c r="M33" s="16">
        <f t="shared" si="11"/>
        <v>5000</v>
      </c>
      <c r="O33" s="1"/>
      <c r="P33" s="2"/>
      <c r="Q33" s="2"/>
    </row>
    <row r="34" spans="1:17">
      <c r="A34" s="9">
        <v>33</v>
      </c>
      <c r="B34" s="9">
        <v>33</v>
      </c>
      <c r="C34" s="26">
        <v>6</v>
      </c>
      <c r="D34" s="12" t="s">
        <v>16</v>
      </c>
      <c r="E34" s="12">
        <v>485</v>
      </c>
      <c r="F34" s="26">
        <v>33</v>
      </c>
      <c r="G34" s="26">
        <f t="shared" si="6"/>
        <v>518</v>
      </c>
      <c r="H34" s="38">
        <f t="shared" si="7"/>
        <v>569.80000000000007</v>
      </c>
      <c r="I34" s="20">
        <v>4800</v>
      </c>
      <c r="J34" s="21">
        <f t="shared" si="8"/>
        <v>2486400</v>
      </c>
      <c r="K34" s="21">
        <f t="shared" si="9"/>
        <v>2362080</v>
      </c>
      <c r="L34" s="21">
        <f t="shared" si="10"/>
        <v>1989120</v>
      </c>
      <c r="M34" s="16">
        <f t="shared" si="11"/>
        <v>5000</v>
      </c>
      <c r="O34" s="1"/>
      <c r="P34" s="2"/>
      <c r="Q34" s="2"/>
    </row>
    <row r="35" spans="1:17">
      <c r="A35" s="9">
        <v>34</v>
      </c>
      <c r="B35" s="9">
        <v>34</v>
      </c>
      <c r="C35" s="26">
        <v>6</v>
      </c>
      <c r="D35" s="12" t="s">
        <v>24</v>
      </c>
      <c r="E35" s="12">
        <v>323</v>
      </c>
      <c r="F35" s="26">
        <v>70</v>
      </c>
      <c r="G35" s="26">
        <f t="shared" si="6"/>
        <v>393</v>
      </c>
      <c r="H35" s="38">
        <f t="shared" si="7"/>
        <v>432.3</v>
      </c>
      <c r="I35" s="20">
        <v>4800</v>
      </c>
      <c r="J35" s="21">
        <f t="shared" si="8"/>
        <v>1886400</v>
      </c>
      <c r="K35" s="21">
        <f t="shared" si="9"/>
        <v>1792080</v>
      </c>
      <c r="L35" s="21">
        <f t="shared" si="10"/>
        <v>1509120</v>
      </c>
      <c r="M35" s="16">
        <f t="shared" si="11"/>
        <v>4000</v>
      </c>
      <c r="O35" s="1"/>
      <c r="P35" s="2"/>
      <c r="Q35" s="2"/>
    </row>
    <row r="36" spans="1:17">
      <c r="A36" s="9">
        <v>35</v>
      </c>
      <c r="B36" s="9">
        <v>35</v>
      </c>
      <c r="C36" s="26">
        <v>6</v>
      </c>
      <c r="D36" s="12" t="s">
        <v>24</v>
      </c>
      <c r="E36" s="12">
        <v>323</v>
      </c>
      <c r="F36" s="26">
        <v>70</v>
      </c>
      <c r="G36" s="26">
        <f t="shared" si="6"/>
        <v>393</v>
      </c>
      <c r="H36" s="38">
        <f t="shared" si="7"/>
        <v>432.3</v>
      </c>
      <c r="I36" s="20">
        <v>4800</v>
      </c>
      <c r="J36" s="21">
        <f t="shared" si="8"/>
        <v>1886400</v>
      </c>
      <c r="K36" s="21">
        <f t="shared" si="9"/>
        <v>1792080</v>
      </c>
      <c r="L36" s="21">
        <f t="shared" si="10"/>
        <v>1509120</v>
      </c>
      <c r="M36" s="16">
        <f t="shared" si="11"/>
        <v>4000</v>
      </c>
      <c r="O36" s="1"/>
      <c r="P36" s="2"/>
      <c r="Q36" s="2"/>
    </row>
    <row r="37" spans="1:17">
      <c r="A37" s="9">
        <v>36</v>
      </c>
      <c r="B37" s="9">
        <v>36</v>
      </c>
      <c r="C37" s="26">
        <v>6</v>
      </c>
      <c r="D37" s="12" t="s">
        <v>24</v>
      </c>
      <c r="E37" s="12">
        <v>532</v>
      </c>
      <c r="F37" s="26">
        <v>70</v>
      </c>
      <c r="G37" s="26">
        <f t="shared" si="6"/>
        <v>602</v>
      </c>
      <c r="H37" s="38">
        <f t="shared" si="7"/>
        <v>662.2</v>
      </c>
      <c r="I37" s="20">
        <v>4800</v>
      </c>
      <c r="J37" s="21">
        <f t="shared" si="8"/>
        <v>2889600</v>
      </c>
      <c r="K37" s="21">
        <f t="shared" si="9"/>
        <v>2745120</v>
      </c>
      <c r="L37" s="21">
        <f t="shared" si="10"/>
        <v>2311680</v>
      </c>
      <c r="M37" s="16">
        <f t="shared" si="11"/>
        <v>6000</v>
      </c>
      <c r="O37" s="1"/>
      <c r="P37" s="2"/>
      <c r="Q37" s="2"/>
    </row>
    <row r="38" spans="1:17">
      <c r="A38" s="9">
        <v>37</v>
      </c>
      <c r="B38" s="9">
        <v>37</v>
      </c>
      <c r="C38" s="26">
        <v>6</v>
      </c>
      <c r="D38" s="12" t="s">
        <v>24</v>
      </c>
      <c r="E38" s="12">
        <v>532</v>
      </c>
      <c r="F38" s="26">
        <v>70</v>
      </c>
      <c r="G38" s="26">
        <f t="shared" si="6"/>
        <v>602</v>
      </c>
      <c r="H38" s="38">
        <f t="shared" si="7"/>
        <v>662.2</v>
      </c>
      <c r="I38" s="20">
        <v>4800</v>
      </c>
      <c r="J38" s="21">
        <f t="shared" si="8"/>
        <v>2889600</v>
      </c>
      <c r="K38" s="21">
        <f t="shared" si="9"/>
        <v>2745120</v>
      </c>
      <c r="L38" s="21">
        <f t="shared" si="10"/>
        <v>2311680</v>
      </c>
      <c r="M38" s="16">
        <f t="shared" si="11"/>
        <v>6000</v>
      </c>
      <c r="O38" s="1"/>
      <c r="P38" s="2"/>
      <c r="Q38" s="2"/>
    </row>
    <row r="39" spans="1:17">
      <c r="A39" s="9">
        <v>38</v>
      </c>
      <c r="B39" s="9">
        <v>38</v>
      </c>
      <c r="C39" s="26">
        <v>7</v>
      </c>
      <c r="D39" s="12" t="s">
        <v>16</v>
      </c>
      <c r="E39" s="12">
        <v>470</v>
      </c>
      <c r="F39" s="26">
        <v>74</v>
      </c>
      <c r="G39" s="26">
        <f t="shared" si="6"/>
        <v>544</v>
      </c>
      <c r="H39" s="38">
        <f t="shared" si="7"/>
        <v>598.40000000000009</v>
      </c>
      <c r="I39" s="20">
        <v>4800</v>
      </c>
      <c r="J39" s="21">
        <f t="shared" si="8"/>
        <v>2611200</v>
      </c>
      <c r="K39" s="21">
        <f t="shared" si="9"/>
        <v>2480640</v>
      </c>
      <c r="L39" s="21">
        <f t="shared" si="10"/>
        <v>2088960</v>
      </c>
      <c r="M39" s="16">
        <f t="shared" si="11"/>
        <v>5500</v>
      </c>
      <c r="O39" s="1"/>
      <c r="P39" s="2"/>
      <c r="Q39" s="2"/>
    </row>
    <row r="40" spans="1:17">
      <c r="A40" s="9">
        <v>39</v>
      </c>
      <c r="B40" s="9">
        <v>39</v>
      </c>
      <c r="C40" s="26">
        <v>7</v>
      </c>
      <c r="D40" s="12" t="s">
        <v>24</v>
      </c>
      <c r="E40" s="12">
        <v>485</v>
      </c>
      <c r="F40" s="26">
        <v>33</v>
      </c>
      <c r="G40" s="26">
        <f t="shared" si="6"/>
        <v>518</v>
      </c>
      <c r="H40" s="38">
        <f t="shared" si="7"/>
        <v>569.80000000000007</v>
      </c>
      <c r="I40" s="20">
        <v>4800</v>
      </c>
      <c r="J40" s="21">
        <f t="shared" si="8"/>
        <v>2486400</v>
      </c>
      <c r="K40" s="21">
        <f t="shared" si="9"/>
        <v>2362080</v>
      </c>
      <c r="L40" s="21">
        <f t="shared" si="10"/>
        <v>1989120</v>
      </c>
      <c r="M40" s="16">
        <f t="shared" si="11"/>
        <v>5000</v>
      </c>
      <c r="O40" s="1"/>
      <c r="P40" s="2"/>
      <c r="Q40" s="2"/>
    </row>
    <row r="41" spans="1:17">
      <c r="A41" s="9">
        <v>40</v>
      </c>
      <c r="B41" s="9">
        <v>40</v>
      </c>
      <c r="C41" s="26">
        <v>7</v>
      </c>
      <c r="D41" s="12" t="s">
        <v>16</v>
      </c>
      <c r="E41" s="12">
        <v>485</v>
      </c>
      <c r="F41" s="26">
        <v>33</v>
      </c>
      <c r="G41" s="26">
        <f t="shared" si="6"/>
        <v>518</v>
      </c>
      <c r="H41" s="38">
        <f t="shared" si="7"/>
        <v>569.80000000000007</v>
      </c>
      <c r="I41" s="20">
        <v>4800</v>
      </c>
      <c r="J41" s="21">
        <f t="shared" si="8"/>
        <v>2486400</v>
      </c>
      <c r="K41" s="21">
        <f t="shared" si="9"/>
        <v>2362080</v>
      </c>
      <c r="L41" s="21">
        <f t="shared" si="10"/>
        <v>1989120</v>
      </c>
      <c r="M41" s="16">
        <f t="shared" si="11"/>
        <v>5000</v>
      </c>
      <c r="O41" s="1"/>
      <c r="P41" s="2"/>
      <c r="Q41" s="2"/>
    </row>
    <row r="42" spans="1:17">
      <c r="A42" s="9">
        <v>41</v>
      </c>
      <c r="B42" s="9">
        <v>41</v>
      </c>
      <c r="C42" s="26">
        <v>7</v>
      </c>
      <c r="D42" s="12" t="s">
        <v>24</v>
      </c>
      <c r="E42" s="12">
        <v>323</v>
      </c>
      <c r="F42" s="26">
        <v>70</v>
      </c>
      <c r="G42" s="26">
        <f t="shared" si="6"/>
        <v>393</v>
      </c>
      <c r="H42" s="38">
        <f>G42*1.1</f>
        <v>432.3</v>
      </c>
      <c r="I42" s="20">
        <v>4800</v>
      </c>
      <c r="J42" s="21">
        <f t="shared" si="8"/>
        <v>1886400</v>
      </c>
      <c r="K42" s="21">
        <f t="shared" si="9"/>
        <v>1792080</v>
      </c>
      <c r="L42" s="21">
        <f t="shared" si="10"/>
        <v>1509120</v>
      </c>
      <c r="M42" s="16">
        <f t="shared" si="11"/>
        <v>4000</v>
      </c>
      <c r="O42" s="1"/>
      <c r="P42" s="2"/>
      <c r="Q42" s="2"/>
    </row>
    <row r="43" spans="1:17">
      <c r="A43" s="9">
        <v>42</v>
      </c>
      <c r="B43" s="9">
        <v>42</v>
      </c>
      <c r="C43" s="26">
        <v>7</v>
      </c>
      <c r="D43" s="12" t="s">
        <v>24</v>
      </c>
      <c r="E43" s="12">
        <v>323</v>
      </c>
      <c r="F43" s="26">
        <v>70</v>
      </c>
      <c r="G43" s="26">
        <f>E43+F43</f>
        <v>393</v>
      </c>
      <c r="H43" s="38">
        <f t="shared" si="7"/>
        <v>432.3</v>
      </c>
      <c r="I43" s="20">
        <v>4800</v>
      </c>
      <c r="J43" s="21">
        <f t="shared" si="8"/>
        <v>1886400</v>
      </c>
      <c r="K43" s="21">
        <f t="shared" si="9"/>
        <v>1792080</v>
      </c>
      <c r="L43" s="21">
        <f t="shared" si="10"/>
        <v>1509120</v>
      </c>
      <c r="M43" s="16">
        <f t="shared" si="11"/>
        <v>4000</v>
      </c>
      <c r="O43" s="1"/>
      <c r="P43" s="2"/>
      <c r="Q43" s="2"/>
    </row>
    <row r="44" spans="1:17">
      <c r="A44" s="9">
        <v>43</v>
      </c>
      <c r="B44" s="9">
        <v>43</v>
      </c>
      <c r="C44" s="26">
        <v>7</v>
      </c>
      <c r="D44" s="12" t="s">
        <v>24</v>
      </c>
      <c r="E44" s="12">
        <v>532</v>
      </c>
      <c r="F44" s="26">
        <v>70</v>
      </c>
      <c r="G44" s="26">
        <f t="shared" si="6"/>
        <v>602</v>
      </c>
      <c r="H44" s="38">
        <f t="shared" si="7"/>
        <v>662.2</v>
      </c>
      <c r="I44" s="20">
        <v>4800</v>
      </c>
      <c r="J44" s="21">
        <f t="shared" si="8"/>
        <v>2889600</v>
      </c>
      <c r="K44" s="21">
        <f t="shared" si="9"/>
        <v>2745120</v>
      </c>
      <c r="L44" s="21">
        <f t="shared" si="10"/>
        <v>2311680</v>
      </c>
      <c r="M44" s="16">
        <f t="shared" si="11"/>
        <v>6000</v>
      </c>
      <c r="O44" s="1"/>
      <c r="P44" s="2"/>
      <c r="Q44" s="2"/>
    </row>
    <row r="45" spans="1:17">
      <c r="A45" s="9">
        <v>44</v>
      </c>
      <c r="B45" s="9">
        <v>44</v>
      </c>
      <c r="C45" s="26">
        <v>7</v>
      </c>
      <c r="D45" s="12" t="s">
        <v>24</v>
      </c>
      <c r="E45" s="12">
        <v>532</v>
      </c>
      <c r="F45" s="26">
        <v>70</v>
      </c>
      <c r="G45" s="26">
        <f t="shared" si="6"/>
        <v>602</v>
      </c>
      <c r="H45" s="38">
        <f t="shared" si="7"/>
        <v>662.2</v>
      </c>
      <c r="I45" s="20">
        <v>4800</v>
      </c>
      <c r="J45" s="21">
        <f t="shared" si="8"/>
        <v>2889600</v>
      </c>
      <c r="K45" s="21">
        <f t="shared" si="9"/>
        <v>2745120</v>
      </c>
      <c r="L45" s="21">
        <f t="shared" si="10"/>
        <v>2311680</v>
      </c>
      <c r="M45" s="16">
        <f t="shared" si="11"/>
        <v>6000</v>
      </c>
      <c r="O45" s="1"/>
      <c r="P45" s="2"/>
      <c r="Q45" s="2"/>
    </row>
    <row r="46" spans="1:17" ht="16.5">
      <c r="A46" s="57" t="s">
        <v>2</v>
      </c>
      <c r="B46" s="58"/>
      <c r="C46" s="58"/>
      <c r="D46" s="59"/>
      <c r="E46" s="14">
        <f>SUM(E2:E29)</f>
        <v>12491</v>
      </c>
      <c r="F46" s="14">
        <f>SUM(F2:F29)</f>
        <v>1647</v>
      </c>
      <c r="G46" s="51">
        <f>SUM(G2:G29)</f>
        <v>14138</v>
      </c>
      <c r="H46" s="14">
        <f>SUM(H2:H29)</f>
        <v>15551.799999999997</v>
      </c>
      <c r="I46" s="15"/>
      <c r="J46" s="52">
        <f>SUM(J2:J45)</f>
        <v>107913600</v>
      </c>
      <c r="K46" s="52">
        <f>SUM(K2:K45)</f>
        <v>102517920</v>
      </c>
      <c r="L46" s="52">
        <f>SUM(L2:L45)</f>
        <v>86330880</v>
      </c>
      <c r="M46" s="11"/>
      <c r="O46" s="4"/>
    </row>
    <row r="47" spans="1:17">
      <c r="H47" s="34"/>
      <c r="J47" s="17"/>
    </row>
    <row r="49" spans="3:12">
      <c r="E49" s="53" t="s">
        <v>9</v>
      </c>
      <c r="F49" s="28"/>
      <c r="G49" s="53"/>
      <c r="H49" s="53" t="s">
        <v>10</v>
      </c>
      <c r="I49" s="53"/>
      <c r="J49" s="53" t="s">
        <v>2</v>
      </c>
    </row>
    <row r="50" spans="3:12">
      <c r="E50" s="49">
        <v>43.69</v>
      </c>
      <c r="F50" s="50">
        <f>E50*10.764</f>
        <v>470.27915999999993</v>
      </c>
      <c r="G50" s="49"/>
      <c r="H50" s="49">
        <v>6.9</v>
      </c>
      <c r="I50" s="50">
        <f>H50*10.764</f>
        <v>74.271599999999992</v>
      </c>
      <c r="J50" s="25">
        <f>F50+I50</f>
        <v>544.55075999999997</v>
      </c>
    </row>
    <row r="51" spans="3:12">
      <c r="E51" s="49">
        <v>45.02</v>
      </c>
      <c r="F51" s="50">
        <f>E51*10.764</f>
        <v>484.59528</v>
      </c>
      <c r="H51" s="49">
        <v>3.05</v>
      </c>
      <c r="I51" s="50">
        <f>H51*10.764</f>
        <v>32.830199999999998</v>
      </c>
      <c r="J51" s="25">
        <f>F51+I51</f>
        <v>517.42547999999999</v>
      </c>
    </row>
    <row r="52" spans="3:12">
      <c r="E52" s="49">
        <v>29.97</v>
      </c>
      <c r="F52" s="50">
        <f t="shared" ref="F52:F53" si="12">E52*10.764</f>
        <v>322.59707999999995</v>
      </c>
      <c r="H52" s="49">
        <v>6.51</v>
      </c>
      <c r="I52" s="50">
        <f>H52*10.764</f>
        <v>70.073639999999997</v>
      </c>
      <c r="J52" s="25">
        <f t="shared" ref="J52:J53" si="13">F52+I52</f>
        <v>392.67071999999996</v>
      </c>
    </row>
    <row r="53" spans="3:12">
      <c r="E53" s="49">
        <v>49.46</v>
      </c>
      <c r="F53" s="50">
        <f t="shared" si="12"/>
        <v>532.38743999999997</v>
      </c>
      <c r="H53" s="49">
        <v>6.53</v>
      </c>
      <c r="I53" s="50">
        <f>H53*10.764</f>
        <v>70.288920000000005</v>
      </c>
      <c r="J53" s="25">
        <f t="shared" si="13"/>
        <v>602.67635999999993</v>
      </c>
      <c r="K53" s="24"/>
      <c r="L53" s="19"/>
    </row>
    <row r="54" spans="3:12">
      <c r="F54" s="50"/>
      <c r="J54" s="19"/>
      <c r="K54" s="24"/>
      <c r="L54" s="25"/>
    </row>
    <row r="55" spans="3:12">
      <c r="E55" s="33"/>
      <c r="F55" s="33"/>
      <c r="G55" s="34"/>
      <c r="H55" s="34"/>
      <c r="I55" s="24"/>
      <c r="J55" s="19"/>
      <c r="K55" s="24"/>
      <c r="L55" s="25"/>
    </row>
    <row r="56" spans="3:12">
      <c r="E56" s="33"/>
      <c r="G56" s="34"/>
      <c r="H56" s="33"/>
      <c r="I56" s="24"/>
      <c r="J56" s="19"/>
      <c r="K56" s="24"/>
      <c r="L56" s="25"/>
    </row>
    <row r="57" spans="3:12">
      <c r="G57" s="35"/>
      <c r="I57" s="1"/>
      <c r="L57" s="1"/>
    </row>
    <row r="58" spans="3:12">
      <c r="G58" s="35"/>
      <c r="I58" s="1"/>
      <c r="L58" s="1"/>
    </row>
    <row r="59" spans="3:12">
      <c r="L59" s="1"/>
    </row>
    <row r="61" spans="3:12">
      <c r="C61" s="36"/>
      <c r="E61" s="49"/>
      <c r="F61" s="50"/>
      <c r="G61" s="34"/>
      <c r="H61" s="49"/>
      <c r="I61" s="50"/>
      <c r="J61" s="25"/>
      <c r="L61" s="1"/>
    </row>
    <row r="62" spans="3:12">
      <c r="E62" s="49"/>
      <c r="F62" s="50"/>
      <c r="G62" s="50"/>
      <c r="H62" s="50"/>
      <c r="I62" s="50"/>
      <c r="J62" s="25"/>
      <c r="L62" s="1"/>
    </row>
    <row r="63" spans="3:12">
      <c r="G63" s="35"/>
      <c r="I63" s="1"/>
      <c r="L63" s="1"/>
    </row>
    <row r="64" spans="3:12">
      <c r="G64" s="35"/>
      <c r="I64" s="1"/>
      <c r="L64" s="1"/>
    </row>
    <row r="65" spans="7:12">
      <c r="G65" s="35"/>
      <c r="I65" s="1"/>
      <c r="L65" s="1"/>
    </row>
    <row r="66" spans="7:12">
      <c r="G66" s="35"/>
      <c r="I66" s="1"/>
      <c r="L66" s="1"/>
    </row>
  </sheetData>
  <mergeCells count="1">
    <mergeCell ref="A46:D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9"/>
  <sheetViews>
    <sheetView zoomScale="130" zoomScaleNormal="130" workbookViewId="0">
      <selection activeCell="D9" sqref="D9"/>
    </sheetView>
  </sheetViews>
  <sheetFormatPr defaultRowHeight="15"/>
  <cols>
    <col min="3" max="3" width="13.85546875" customWidth="1"/>
    <col min="4" max="4" width="18" customWidth="1"/>
    <col min="5" max="5" width="16.85546875" customWidth="1"/>
    <col min="6" max="6" width="18.7109375" customWidth="1"/>
    <col min="7" max="7" width="14.7109375" customWidth="1"/>
  </cols>
  <sheetData>
    <row r="2" spans="1:7">
      <c r="A2" s="27" t="s">
        <v>23</v>
      </c>
      <c r="B2" s="27" t="s">
        <v>9</v>
      </c>
      <c r="C2" s="27" t="s">
        <v>22</v>
      </c>
      <c r="D2" s="27" t="s">
        <v>11</v>
      </c>
      <c r="E2" s="27" t="s">
        <v>12</v>
      </c>
      <c r="F2" s="27" t="s">
        <v>13</v>
      </c>
    </row>
    <row r="3" spans="1:7" ht="16.5">
      <c r="A3" s="39" t="s">
        <v>17</v>
      </c>
      <c r="B3" s="42">
        <v>14245</v>
      </c>
      <c r="C3" s="43">
        <v>15670</v>
      </c>
      <c r="D3" s="47">
        <v>68376000</v>
      </c>
      <c r="E3" s="48">
        <f>D3*0.95</f>
        <v>64957200</v>
      </c>
      <c r="F3" s="48">
        <f>D3*0.8</f>
        <v>54700800</v>
      </c>
    </row>
    <row r="4" spans="1:7">
      <c r="A4" s="39" t="s">
        <v>18</v>
      </c>
      <c r="B4" s="44">
        <v>13027</v>
      </c>
      <c r="C4" s="43">
        <v>14330</v>
      </c>
      <c r="D4" s="47">
        <v>62529600</v>
      </c>
      <c r="E4" s="48">
        <f t="shared" ref="E4:E5" si="0">D4*0.95</f>
        <v>59403120</v>
      </c>
      <c r="F4" s="48">
        <f t="shared" ref="F4:F5" si="1">D4*0.8</f>
        <v>50023680</v>
      </c>
    </row>
    <row r="5" spans="1:7">
      <c r="A5" s="39" t="s">
        <v>25</v>
      </c>
      <c r="B5" s="44">
        <v>14138</v>
      </c>
      <c r="C5" s="43">
        <v>15552</v>
      </c>
      <c r="D5" s="47">
        <v>107913600</v>
      </c>
      <c r="E5" s="48">
        <f t="shared" si="0"/>
        <v>102517920</v>
      </c>
      <c r="F5" s="48">
        <f t="shared" si="1"/>
        <v>86330880</v>
      </c>
    </row>
    <row r="6" spans="1:7" ht="16.5">
      <c r="A6" s="27" t="s">
        <v>2</v>
      </c>
      <c r="B6" s="40">
        <f>SUM(B3:B5)</f>
        <v>41410</v>
      </c>
      <c r="C6" s="40">
        <f>SUM(C3:C5)</f>
        <v>45552</v>
      </c>
      <c r="D6" s="45">
        <f>SUM(D3:D5)</f>
        <v>238819200</v>
      </c>
      <c r="E6" s="46">
        <f>SUM(E3:E5)</f>
        <v>226878240</v>
      </c>
      <c r="F6" s="46">
        <f>SUM(F3:F5)</f>
        <v>191055360</v>
      </c>
    </row>
    <row r="7" spans="1:7">
      <c r="C7">
        <f>C6*2300</f>
        <v>104769600</v>
      </c>
    </row>
    <row r="8" spans="1:7">
      <c r="D8" s="60">
        <f>D3*0.64</f>
        <v>43760640</v>
      </c>
      <c r="G8" s="4"/>
    </row>
    <row r="9" spans="1:7">
      <c r="D9" s="60">
        <f>D4*0.64</f>
        <v>40018944</v>
      </c>
      <c r="G9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:AG84"/>
  <sheetViews>
    <sheetView topLeftCell="E22" zoomScale="55" zoomScaleNormal="55" workbookViewId="0">
      <selection activeCell="M61" sqref="M61"/>
    </sheetView>
  </sheetViews>
  <sheetFormatPr defaultRowHeight="15"/>
  <sheetData>
    <row r="1" spans="29:33" ht="19.5" customHeight="1"/>
    <row r="2" spans="29:33" ht="17.25" customHeight="1"/>
    <row r="11" spans="29:33" ht="15.75" thickBot="1"/>
    <row r="12" spans="29:33" ht="15.75" thickBot="1">
      <c r="AC12" s="3"/>
      <c r="AD12" s="3"/>
      <c r="AE12" s="3"/>
      <c r="AF12" s="1"/>
      <c r="AG12" s="30"/>
    </row>
    <row r="13" spans="29:33" ht="15.75" thickBot="1">
      <c r="AC13" s="5"/>
      <c r="AD13" s="5"/>
      <c r="AE13" s="5"/>
      <c r="AF13" s="1"/>
      <c r="AG13" s="31"/>
    </row>
    <row r="14" spans="29:33" ht="13.5" customHeight="1" thickBot="1">
      <c r="AC14" s="3"/>
      <c r="AD14" s="3"/>
      <c r="AE14" s="3"/>
      <c r="AF14" s="1"/>
      <c r="AG14" s="30"/>
    </row>
    <row r="15" spans="29:33">
      <c r="AG15" s="28"/>
    </row>
    <row r="54" spans="5:13">
      <c r="E54" s="29"/>
    </row>
    <row r="55" spans="5:13">
      <c r="H55" s="19"/>
    </row>
    <row r="56" spans="5:13">
      <c r="F56" s="19"/>
      <c r="G56" s="19"/>
      <c r="H56" s="19"/>
      <c r="I56" s="19"/>
      <c r="J56" s="19"/>
      <c r="K56" s="19"/>
      <c r="L56" s="19"/>
      <c r="M56" s="19"/>
    </row>
    <row r="57" spans="5:13">
      <c r="F57" s="19"/>
      <c r="G57" s="19"/>
      <c r="H57" s="24"/>
      <c r="I57" s="19"/>
      <c r="J57" s="24"/>
      <c r="K57" s="19"/>
      <c r="L57" s="24"/>
      <c r="M57" s="25"/>
    </row>
    <row r="58" spans="5:13">
      <c r="F58" s="19"/>
      <c r="G58" s="19"/>
      <c r="H58" s="24"/>
      <c r="I58" s="19"/>
      <c r="J58" s="24"/>
      <c r="K58" s="19"/>
      <c r="L58" s="24"/>
      <c r="M58" s="25"/>
    </row>
    <row r="59" spans="5:13">
      <c r="F59" s="19"/>
      <c r="G59" s="19"/>
      <c r="H59" s="24"/>
      <c r="I59" s="24"/>
      <c r="J59" s="24"/>
      <c r="K59" s="19"/>
      <c r="L59" s="24"/>
      <c r="M59" s="25"/>
    </row>
    <row r="61" spans="5:13">
      <c r="E61" s="29"/>
    </row>
    <row r="62" spans="5:13">
      <c r="H62" s="19"/>
    </row>
    <row r="63" spans="5:13">
      <c r="F63" s="19"/>
      <c r="G63" s="19"/>
      <c r="H63" s="19"/>
      <c r="I63" s="19"/>
      <c r="J63" s="19"/>
      <c r="K63" s="19"/>
      <c r="L63" s="19"/>
      <c r="M63" s="19"/>
    </row>
    <row r="64" spans="5:13">
      <c r="F64" s="19"/>
      <c r="G64" s="19"/>
      <c r="H64" s="24"/>
      <c r="I64" s="19"/>
      <c r="J64" s="24"/>
      <c r="K64" s="19"/>
      <c r="L64" s="24"/>
      <c r="M64" s="25"/>
    </row>
    <row r="84" ht="21.75" customHeight="1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8" sqref="C8"/>
    </sheetView>
  </sheetViews>
  <sheetFormatPr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17" sqref="K17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Wing_A</vt:lpstr>
      <vt:lpstr>Wing_B</vt:lpstr>
      <vt:lpstr>Wing_C</vt:lpstr>
      <vt:lpstr>Total</vt:lpstr>
      <vt:lpstr>RERA</vt:lpstr>
      <vt:lpstr>Listing_1</vt:lpstr>
      <vt:lpstr>Listing2</vt:lpstr>
      <vt:lpstr>Listing3</vt:lpstr>
      <vt:lpstr>Listing4</vt:lpstr>
      <vt:lpstr>IGR</vt:lpstr>
    </vt:vector>
  </TitlesOfParts>
  <Company>NONE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Windows User</cp:lastModifiedBy>
  <cp:lastPrinted>2013-08-31T05:30:46Z</cp:lastPrinted>
  <dcterms:created xsi:type="dcterms:W3CDTF">2013-08-30T08:57:19Z</dcterms:created>
  <dcterms:modified xsi:type="dcterms:W3CDTF">2024-06-21T12:04:41Z</dcterms:modified>
</cp:coreProperties>
</file>