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Divya Gautam Gilatar\"/>
    </mc:Choice>
  </mc:AlternateContent>
  <xr:revisionPtr revIDLastSave="0" documentId="13_ncr:1_{93589A91-C8C9-46B3-8426-1BC42338FF6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3" i="4"/>
  <c r="N18" i="4"/>
  <c r="J18" i="4"/>
  <c r="G20" i="4"/>
  <c r="G29" i="4"/>
  <c r="Q12" i="4" l="1"/>
  <c r="P12" i="4"/>
  <c r="P11" i="4"/>
  <c r="Q11" i="4" s="1"/>
  <c r="Q10" i="4"/>
  <c r="P10" i="4"/>
  <c r="P9" i="4"/>
  <c r="Q9" i="4" s="1"/>
  <c r="P8" i="4"/>
  <c r="Q7" i="4"/>
  <c r="Q6" i="4"/>
  <c r="P5" i="4"/>
  <c r="Q4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<sst xmlns="http://schemas.openxmlformats.org/spreadsheetml/2006/main" count="28" uniqueCount="25">
  <si>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</si>
  <si>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</si>
  <si>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</si>
  <si>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</si>
  <si>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</si>
  <si>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</si>
  <si>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</si>
  <si>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</si>
  <si>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</si>
  <si>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</si>
  <si>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</si>
  <si>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</si>
  <si>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</si>
  <si>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Room No. 5, Ground floor, b wing, parel ramdev nagar chsl, j r boricha marg, satrasta, lower parel</t>
  </si>
  <si>
    <t>ca</t>
  </si>
  <si>
    <t>rate</t>
  </si>
  <si>
    <t>fmv</t>
  </si>
  <si>
    <t>agreement  - 21.08.23</t>
  </si>
  <si>
    <t>av</t>
  </si>
  <si>
    <t>sd</t>
  </si>
  <si>
    <t>rd</t>
  </si>
  <si>
    <t>bv</t>
  </si>
  <si>
    <t>bua</t>
  </si>
  <si>
    <t>oc - 2013</t>
  </si>
  <si>
    <t>22.11.23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</si>
</sst>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C2BA75-AC08-4C8E-A539-9266C9AA0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58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372803</xdr:colOff>
      <xdr:row>51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998FB5-0217-4FB8-96BA-D6031E67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516803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258487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E61D91-B667-40E8-BB02-029D4FC5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02487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47</xdr:row>
      <xdr:rowOff>144071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06A055-A6B4-4F7A-85A5-302438FF4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573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9E0D6-8688-44F7-A02A-1362159E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439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3D4458-3EA4-41AD-8F1F-91DEDBBF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600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43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AA5DC6-8CD6-4DDB-99B3-B383325B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040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281</v>
      </c>
      <c r="C2" s="4">
        <f>B2*1.2</f>
        <v>337.2</v>
      </c>
      <c r="D2" s="4">
        <f t="shared" ref="D2:D13" si="2">C2*1.2</f>
        <v>404.64</v>
      </c>
      <c r="E2" s="5">
        <f t="shared" ref="E2:E13" si="3">R2</f>
        <v>9000000</v>
      </c>
      <c r="F2" s="10">
        <f t="shared" ref="F2:F13" si="4">ROUND((E2/B2),0)</f>
        <v>32028</v>
      </c>
      <c r="G2" s="10">
        <f t="shared" ref="G2:G13" si="5">ROUND((E2/C2),0)</f>
        <v>26690</v>
      </c>
      <c r="H2" s="10">
        <f t="shared" ref="H2:H13" si="6">ROUND((E2/D2),0)</f>
        <v>22242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281</v>
      </c>
      <c r="R2" s="2">
        <v>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250</v>
      </c>
      <c r="C3" s="4">
        <f t="shared" ref="C3:C15" si="9">B3*1.2</f>
        <v>300</v>
      </c>
      <c r="D3" s="4">
        <f t="shared" si="2"/>
        <v>360</v>
      </c>
      <c r="E3" s="5">
        <f t="shared" si="3"/>
        <v>9000000</v>
      </c>
      <c r="F3" s="15">
        <f t="shared" si="4"/>
        <v>36000</v>
      </c>
      <c r="G3" s="10">
        <f t="shared" si="5"/>
        <v>30000</v>
      </c>
      <c r="H3" s="10">
        <f t="shared" si="6"/>
        <v>25000</v>
      </c>
      <c r="I3" s="4" t="e">
        <f>#REF!</f>
        <v>#REF!</v>
      </c>
      <c r="J3" s="4">
        <f t="shared" si="7"/>
        <v>0</v>
      </c>
      <c r="O3">
        <v>0</v>
      </c>
      <c r="P3">
        <v>300</v>
      </c>
      <c r="Q3">
        <f>P3/1.2</f>
        <v>250</v>
      </c>
      <c r="R3" s="2">
        <v>9000000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270.83333333333337</v>
      </c>
      <c r="C4" s="4">
        <f t="shared" si="9"/>
        <v>325.00000000000006</v>
      </c>
      <c r="D4" s="4">
        <f t="shared" si="2"/>
        <v>390.00000000000006</v>
      </c>
      <c r="E4" s="16">
        <f t="shared" si="3"/>
        <v>8500000</v>
      </c>
      <c r="F4" s="10">
        <f t="shared" si="4"/>
        <v>31385</v>
      </c>
      <c r="G4" s="10">
        <f t="shared" si="5"/>
        <v>26154</v>
      </c>
      <c r="H4" s="10">
        <f t="shared" si="6"/>
        <v>21795</v>
      </c>
      <c r="I4" s="4" t="e">
        <f>#REF!</f>
        <v>#REF!</v>
      </c>
      <c r="J4" s="4">
        <f t="shared" si="7"/>
        <v>0</v>
      </c>
      <c r="O4">
        <v>0</v>
      </c>
      <c r="P4">
        <v>325</v>
      </c>
      <c r="Q4">
        <f t="shared" ref="Q2:Q12" si="10">P4/1.2</f>
        <v>270.83333333333337</v>
      </c>
      <c r="R4" s="2">
        <v>8500000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7200000</v>
      </c>
      <c r="F5" s="10">
        <f t="shared" si="4"/>
        <v>32000</v>
      </c>
      <c r="G5" s="10">
        <f t="shared" si="5"/>
        <v>26667</v>
      </c>
      <c r="H5" s="10">
        <f t="shared" si="6"/>
        <v>22222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225</v>
      </c>
      <c r="R5" s="2">
        <v>7200000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224.16666666666669</v>
      </c>
      <c r="C6" s="4">
        <f t="shared" si="9"/>
        <v>269</v>
      </c>
      <c r="D6" s="4">
        <f t="shared" si="2"/>
        <v>322.8</v>
      </c>
      <c r="E6" s="16">
        <f t="shared" si="3"/>
        <v>5700000</v>
      </c>
      <c r="F6" s="10">
        <f t="shared" si="4"/>
        <v>25428</v>
      </c>
      <c r="G6" s="10">
        <f t="shared" si="5"/>
        <v>21190</v>
      </c>
      <c r="H6" s="10">
        <f t="shared" si="6"/>
        <v>17658</v>
      </c>
      <c r="I6" s="4" t="e">
        <f>#REF!</f>
        <v>#REF!</v>
      </c>
      <c r="J6" s="4">
        <f t="shared" si="7"/>
        <v>0</v>
      </c>
      <c r="O6">
        <v>0</v>
      </c>
      <c r="P6">
        <v>269</v>
      </c>
      <c r="Q6">
        <f t="shared" si="10"/>
        <v>224.16666666666669</v>
      </c>
      <c r="R6" s="2">
        <v>5700000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225.0573</v>
      </c>
      <c r="C7" s="4">
        <f t="shared" si="9"/>
        <v>270.06876</v>
      </c>
      <c r="D7" s="4">
        <f t="shared" si="2"/>
        <v>324.08251200000001</v>
      </c>
      <c r="E7" s="16">
        <f t="shared" si="3"/>
        <v>7200000</v>
      </c>
      <c r="F7" s="15">
        <f t="shared" si="4"/>
        <v>31992</v>
      </c>
      <c r="G7" s="10">
        <f t="shared" si="5"/>
        <v>26660</v>
      </c>
      <c r="H7" s="10">
        <f t="shared" si="6"/>
        <v>22217</v>
      </c>
      <c r="I7" s="4" t="e">
        <f>#REF!</f>
        <v>#REF!</v>
      </c>
      <c r="J7" s="4" t="str">
        <f t="shared" si="7"/>
        <v>22.11.23</v>
      </c>
      <c r="O7">
        <v>0</v>
      </c>
      <c r="P7">
        <f>25.09*10.764</f>
        <v>270.06876</v>
      </c>
      <c r="Q7">
        <f t="shared" si="10"/>
        <v>225.0573</v>
      </c>
      <c r="R7" s="2">
        <v>7200000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8000000</v>
      </c>
      <c r="F8" s="15">
        <f t="shared" si="4"/>
        <v>35556</v>
      </c>
      <c r="G8" s="10">
        <f t="shared" si="5"/>
        <v>29630</v>
      </c>
      <c r="H8" s="10">
        <f t="shared" si="6"/>
        <v>24691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225</v>
      </c>
      <c r="R8" s="2">
        <v>8000000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  <c r="G18">
        <v>250</v>
      </c>
      <c r="I18" t="s">
        <v>22</v>
      </c>
      <c r="J18">
        <f>27.88*10.764</f>
        <v>300.10031999999995</v>
      </c>
      <c r="N18">
        <f>J18/G18</f>
        <v>1.2004012799999999</v>
      </c>
    </row>
    <row r="19" spans="6:24" x14ac:dyDescent="0.25">
      <c r="F19" s="7" t="s">
        <v>15</v>
      </c>
      <c r="G19">
        <v>33000</v>
      </c>
    </row>
    <row r="20" spans="6:24" x14ac:dyDescent="0.25">
      <c r="F20" s="7" t="s">
        <v>16</v>
      </c>
      <c r="G20">
        <f>G19*G18</f>
        <v>8250000</v>
      </c>
    </row>
    <row r="22" spans="6:24" x14ac:dyDescent="0.25">
      <c r="G22" s="6"/>
      <c r="H22" s="6"/>
    </row>
    <row r="24" spans="6:24" x14ac:dyDescent="0.25">
      <c r="F24" s="7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18</v>
      </c>
      <c r="G26">
        <v>7100000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19</v>
      </c>
      <c r="G27">
        <v>513800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20</v>
      </c>
      <c r="G28">
        <v>30000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7" t="s">
        <v>21</v>
      </c>
      <c r="G29">
        <f>SUM(G26:G28)</f>
        <v>7643800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2024-06-24T06:55:43Z</dcterms:modified>
</cp:coreProperties>
</file>