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ne 2024\PRASHANT DIGAMBER SURVE - BOI\"/>
    </mc:Choice>
  </mc:AlternateContent>
  <xr:revisionPtr revIDLastSave="0" documentId="13_ncr:1_{96BBF4A4-0346-4137-9C8A-512725C38E2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11" i="18" l="1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<sst xmlns="http://schemas.openxmlformats.org/spreadsheetml/2006/main" count="49" uniqueCount="42">
  <si>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</si>
  <si>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</si>
  <si>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</si>
  <si>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</si>
  <si>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</si>
  <si>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</si>
  <si>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</si>
  <si>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</si>
  <si>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</si>
  <si>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</si>
  <si>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</si>
  <si>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</si>
  <si>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</si>
  <si>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</si>
  <si>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</si>
  <si>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</si>
  <si>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</si>
  <si>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</si>
  <si>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</si>
  <si>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</si>
  <si>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</si>
  <si>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</si>
  <si>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</si>
  <si>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</si>
  <si>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</si>
  <si>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</si>
  <si>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</si>
  <si>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</si>
  <si>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</si>
  <si>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</si>
  <si>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</si>
  <si>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</si>
  <si>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</si>
  <si>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</si>
  <si>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</si>
  <si>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</si>
  <si>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</si>
  <si>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</si>
  <si>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</si>
  <si>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Bank Of India ( Kalwa New Sanghavi Valley ) - MR. PRASHANT DIGAMBER SURVE</t>
  </si>
  <si>
    <t>Agree CA</t>
  </si>
  <si>
    <t>As per Rera Certificate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</si>
</sst>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201074</xdr:colOff>
      <xdr:row>46</xdr:row>
      <xdr:rowOff>144054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5848FD-1695-4155-92CE-B9BD61D1F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16274" cy="84498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13</xdr:col>
      <xdr:colOff>172495</xdr:colOff>
      <xdr:row>49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1E4001-4CE5-4379-9105-41B028A86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487695" cy="8326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161925</xdr:rowOff>
    </xdr:from>
    <xdr:to>
      <xdr:col>14</xdr:col>
      <xdr:colOff>239348</xdr:colOff>
      <xdr:row>36</xdr:row>
      <xdr:rowOff>77145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044E54-84F9-4458-BA9B-687F394FA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61925"/>
          <a:ext cx="8764223" cy="6773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39</xdr:row>
      <xdr:rowOff>39069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599EC3-FEB6-40B7-A8A2-3834CEA90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94469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144086</xdr:colOff>
      <xdr:row>42</xdr:row>
      <xdr:rowOff>153352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A3F629-A9A1-40BC-8F18-9514A64B9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78486" cy="68208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29770</xdr:colOff>
      <xdr:row>42</xdr:row>
      <xdr:rowOff>39222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D558B2-32F3-411A-9CB7-1FD45C370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564170" cy="8040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39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52ABE9-C1FE-4B15-BE85-E73BEE1F0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72495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30</xdr:row>
      <xdr:rowOff>67455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1497BD-693A-442C-B527-1A08BF3E1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55919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42" sqref="W4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175</v>
      </c>
      <c r="C3" s="44">
        <f>B3*1.2</f>
        <v>210</v>
      </c>
      <c r="D3" s="44">
        <f t="shared" ref="D3:D14" si="2">C3*1.2</f>
        <v>252</v>
      </c>
      <c r="E3" s="45">
        <f t="shared" ref="E3:E14" si="3">R3</f>
        <v>2764639</v>
      </c>
      <c r="F3" s="44">
        <f t="shared" ref="F3:F14" si="4">ROUND((E3/B3),0)</f>
        <v>15798</v>
      </c>
      <c r="G3" s="44">
        <f t="shared" ref="G3:G14" si="5">ROUND((E3/C3),0)</f>
        <v>13165</v>
      </c>
      <c r="H3" s="44">
        <f t="shared" ref="H3:H14" si="6">ROUND((E3/D3),0)</f>
        <v>10971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175</v>
      </c>
      <c r="R3" s="47">
        <v>2764639</v>
      </c>
    </row>
    <row r="4" spans="1:20" x14ac:dyDescent="0.25">
      <c r="A4" s="4">
        <f t="shared" ref="A4:A9" si="9">N4</f>
        <v>0</v>
      </c>
      <c r="B4" s="4">
        <f t="shared" ref="B4:B9" si="10">Q4</f>
        <v>166</v>
      </c>
      <c r="C4" s="4">
        <f t="shared" ref="C4:C9" si="11">B4*1.2</f>
        <v>199.2</v>
      </c>
      <c r="D4" s="4">
        <f t="shared" ref="D4:D9" si="12">C4*1.2</f>
        <v>239.03999999999996</v>
      </c>
      <c r="E4" s="5">
        <f t="shared" ref="E4:E9" si="13">R4</f>
        <v>2534000</v>
      </c>
      <c r="F4" s="9">
        <f t="shared" ref="F4:F9" si="14">ROUND((E4/B4),0)</f>
        <v>15265</v>
      </c>
      <c r="G4" s="9">
        <f t="shared" ref="G4:G9" si="15">ROUND((E4/C4),0)</f>
        <v>12721</v>
      </c>
      <c r="H4" s="9">
        <f t="shared" ref="H4:H9" si="16">ROUND((E4/D4),0)</f>
        <v>10601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166</v>
      </c>
      <c r="R4" s="2">
        <v>2534000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481</v>
      </c>
      <c r="C16" s="4">
        <f>B16*1.2</f>
        <v>577.19999999999993</v>
      </c>
      <c r="D16" s="4">
        <f t="shared" ref="D16:D28" si="34">C16*1.2</f>
        <v>692.63999999999987</v>
      </c>
      <c r="E16" s="5">
        <f t="shared" ref="E16:E28" si="35">R16</f>
        <v>9120000</v>
      </c>
      <c r="F16" s="9">
        <f t="shared" ref="F16:F28" si="36">ROUND((E16/B16),0)</f>
        <v>18960</v>
      </c>
      <c r="G16" s="9">
        <f t="shared" ref="G16:G28" si="37">ROUND((E16/C16),0)</f>
        <v>15800</v>
      </c>
      <c r="H16" s="9">
        <f t="shared" ref="H16:H28" si="38">ROUND((E16/D16),0)</f>
        <v>13167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481</v>
      </c>
      <c r="R16" s="2">
        <v>9120000</v>
      </c>
    </row>
    <row r="17" spans="1:24" x14ac:dyDescent="0.25">
      <c r="A17" s="4">
        <f t="shared" si="32"/>
        <v>0</v>
      </c>
      <c r="B17" s="4">
        <f t="shared" si="33"/>
        <v>360</v>
      </c>
      <c r="C17" s="4">
        <f t="shared" ref="C17:C28" si="41">B17*1.2</f>
        <v>432</v>
      </c>
      <c r="D17" s="4">
        <f t="shared" si="34"/>
        <v>518.4</v>
      </c>
      <c r="E17" s="5">
        <f t="shared" si="35"/>
        <v>6500000</v>
      </c>
      <c r="F17" s="9">
        <f t="shared" si="36"/>
        <v>18056</v>
      </c>
      <c r="G17" s="9">
        <f t="shared" si="37"/>
        <v>15046</v>
      </c>
      <c r="H17" s="9">
        <f t="shared" si="38"/>
        <v>12539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360</v>
      </c>
      <c r="R17" s="2">
        <v>6500000</v>
      </c>
    </row>
    <row r="18" spans="1:24" s="46" customFormat="1" x14ac:dyDescent="0.25">
      <c r="A18" s="44">
        <f t="shared" si="32"/>
        <v>0</v>
      </c>
      <c r="B18" s="44">
        <f t="shared" si="33"/>
        <v>166</v>
      </c>
      <c r="C18" s="44">
        <f t="shared" si="41"/>
        <v>199.2</v>
      </c>
      <c r="D18" s="44">
        <f t="shared" si="34"/>
        <v>239.03999999999996</v>
      </c>
      <c r="E18" s="45">
        <f t="shared" si="35"/>
        <v>3300000</v>
      </c>
      <c r="F18" s="44">
        <f t="shared" si="36"/>
        <v>19880</v>
      </c>
      <c r="G18" s="44">
        <f t="shared" si="37"/>
        <v>16566</v>
      </c>
      <c r="H18" s="44">
        <f t="shared" si="38"/>
        <v>13805</v>
      </c>
      <c r="I18" s="44" t="e">
        <f>#REF!</f>
        <v>#REF!</v>
      </c>
      <c r="J18" s="44">
        <f t="shared" si="39"/>
        <v>0</v>
      </c>
      <c r="O18" s="46">
        <v>0</v>
      </c>
      <c r="P18" s="46">
        <f t="shared" si="40"/>
        <v>0</v>
      </c>
      <c r="Q18" s="46">
        <v>166</v>
      </c>
      <c r="R18" s="47">
        <v>3300000</v>
      </c>
    </row>
    <row r="19" spans="1:24" x14ac:dyDescent="0.25">
      <c r="A19" s="4">
        <f t="shared" si="32"/>
        <v>0</v>
      </c>
      <c r="B19" s="4">
        <f t="shared" si="33"/>
        <v>164.16666666666669</v>
      </c>
      <c r="C19" s="4">
        <f t="shared" si="41"/>
        <v>197.00000000000003</v>
      </c>
      <c r="D19" s="4">
        <f t="shared" si="34"/>
        <v>236.40000000000003</v>
      </c>
      <c r="E19" s="5">
        <f t="shared" si="35"/>
        <v>4000000</v>
      </c>
      <c r="F19" s="9">
        <f t="shared" si="36"/>
        <v>24365</v>
      </c>
      <c r="G19" s="9">
        <f t="shared" si="37"/>
        <v>20305</v>
      </c>
      <c r="H19" s="9">
        <f t="shared" si="38"/>
        <v>16920</v>
      </c>
      <c r="I19" s="4" t="e">
        <f>#REF!</f>
        <v>#REF!</v>
      </c>
      <c r="J19" s="4">
        <f t="shared" si="39"/>
        <v>0</v>
      </c>
      <c r="O19">
        <v>0</v>
      </c>
      <c r="P19">
        <v>197</v>
      </c>
      <c r="Q19">
        <f t="shared" si="40"/>
        <v>164.16666666666669</v>
      </c>
      <c r="R19" s="2">
        <v>4000000</v>
      </c>
    </row>
    <row r="20" spans="1:24" x14ac:dyDescent="0.25">
      <c r="A20" s="4">
        <f t="shared" si="32"/>
        <v>0</v>
      </c>
      <c r="B20" s="4">
        <f t="shared" si="33"/>
        <v>149.16666666666669</v>
      </c>
      <c r="C20" s="4">
        <f t="shared" si="41"/>
        <v>179.00000000000003</v>
      </c>
      <c r="D20" s="4">
        <f t="shared" si="34"/>
        <v>214.80000000000004</v>
      </c>
      <c r="E20" s="5">
        <f t="shared" si="35"/>
        <v>3700000</v>
      </c>
      <c r="F20" s="9">
        <f t="shared" si="36"/>
        <v>24804</v>
      </c>
      <c r="G20" s="9">
        <f t="shared" si="37"/>
        <v>20670</v>
      </c>
      <c r="H20" s="9">
        <f t="shared" si="38"/>
        <v>17225</v>
      </c>
      <c r="I20" s="4" t="e">
        <f>#REF!</f>
        <v>#REF!</v>
      </c>
      <c r="J20" s="4">
        <f t="shared" si="39"/>
        <v>0</v>
      </c>
      <c r="O20">
        <v>0</v>
      </c>
      <c r="P20">
        <v>179</v>
      </c>
      <c r="Q20">
        <f t="shared" si="40"/>
        <v>149.16666666666669</v>
      </c>
      <c r="R20" s="2">
        <v>3700000</v>
      </c>
    </row>
    <row r="21" spans="1:24" s="46" customFormat="1" x14ac:dyDescent="0.25">
      <c r="A21" s="44">
        <f t="shared" si="32"/>
        <v>0</v>
      </c>
      <c r="B21" s="44">
        <f t="shared" si="33"/>
        <v>166</v>
      </c>
      <c r="C21" s="44">
        <f t="shared" si="41"/>
        <v>199.2</v>
      </c>
      <c r="D21" s="44">
        <f t="shared" si="34"/>
        <v>239.03999999999996</v>
      </c>
      <c r="E21" s="45">
        <f t="shared" si="35"/>
        <v>3300000</v>
      </c>
      <c r="F21" s="44">
        <f t="shared" si="36"/>
        <v>19880</v>
      </c>
      <c r="G21" s="44">
        <f t="shared" si="37"/>
        <v>16566</v>
      </c>
      <c r="H21" s="44">
        <f t="shared" si="38"/>
        <v>13805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166</v>
      </c>
      <c r="R21" s="47">
        <v>3300000</v>
      </c>
    </row>
    <row r="22" spans="1:24" x14ac:dyDescent="0.25">
      <c r="A22" s="4">
        <f t="shared" ref="A22:A24" si="42">N22</f>
        <v>0</v>
      </c>
      <c r="B22" s="4">
        <f t="shared" ref="B22:B24" si="43">Q22</f>
        <v>338</v>
      </c>
      <c r="C22" s="4">
        <f t="shared" ref="C22:C24" si="44">B22*1.2</f>
        <v>405.59999999999997</v>
      </c>
      <c r="D22" s="4">
        <f t="shared" ref="D22:D24" si="45">C22*1.2</f>
        <v>486.71999999999991</v>
      </c>
      <c r="E22" s="5">
        <f t="shared" ref="E22:E24" si="46">R22</f>
        <v>6392000</v>
      </c>
      <c r="F22" s="9">
        <f t="shared" ref="F22:F24" si="47">ROUND((E22/B22),0)</f>
        <v>18911</v>
      </c>
      <c r="G22" s="9">
        <f t="shared" ref="G22:G24" si="48">ROUND((E22/C22),0)</f>
        <v>15759</v>
      </c>
      <c r="H22" s="9">
        <f t="shared" ref="H22:H24" si="49">ROUND((E22/D22),0)</f>
        <v>13133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338</v>
      </c>
      <c r="R22" s="2">
        <v>6392000</v>
      </c>
    </row>
    <row r="23" spans="1:24" x14ac:dyDescent="0.25">
      <c r="A23" s="4">
        <f t="shared" si="42"/>
        <v>0</v>
      </c>
      <c r="B23" s="4">
        <f t="shared" si="43"/>
        <v>237</v>
      </c>
      <c r="C23" s="4">
        <f t="shared" si="44"/>
        <v>284.39999999999998</v>
      </c>
      <c r="D23" s="4">
        <f t="shared" si="45"/>
        <v>341.28</v>
      </c>
      <c r="E23" s="5">
        <f t="shared" si="46"/>
        <v>4067000</v>
      </c>
      <c r="F23" s="9">
        <f t="shared" si="47"/>
        <v>17160</v>
      </c>
      <c r="G23" s="9">
        <f t="shared" si="48"/>
        <v>14300</v>
      </c>
      <c r="H23" s="9">
        <f t="shared" si="49"/>
        <v>11917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237</v>
      </c>
      <c r="R23" s="2">
        <v>4067000</v>
      </c>
    </row>
    <row r="24" spans="1:24" x14ac:dyDescent="0.25">
      <c r="A24" s="4">
        <f t="shared" si="42"/>
        <v>0</v>
      </c>
      <c r="B24" s="4">
        <f t="shared" si="43"/>
        <v>247</v>
      </c>
      <c r="C24" s="4">
        <f t="shared" si="44"/>
        <v>296.39999999999998</v>
      </c>
      <c r="D24" s="4">
        <f t="shared" si="45"/>
        <v>355.67999999999995</v>
      </c>
      <c r="E24" s="5">
        <f t="shared" si="46"/>
        <v>4693000</v>
      </c>
      <c r="F24" s="9">
        <f t="shared" si="47"/>
        <v>19000</v>
      </c>
      <c r="G24" s="9">
        <f t="shared" si="48"/>
        <v>15833</v>
      </c>
      <c r="H24" s="9">
        <f t="shared" si="49"/>
        <v>13194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v>247</v>
      </c>
      <c r="R24" s="2">
        <v>4693000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16500</v>
      </c>
      <c r="X31" s="22"/>
    </row>
    <row r="32" spans="1:24" ht="15.75" x14ac:dyDescent="0.25">
      <c r="E32" t="s">
        <v>40</v>
      </c>
      <c r="F32" s="7">
        <v>15.42</v>
      </c>
      <c r="G32" s="6">
        <f>F32*10.764</f>
        <v>165.98087999999998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16500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166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3154000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43">
        <f>W45*0.9</f>
        <v>2838600</v>
      </c>
    </row>
    <row r="47" spans="15:25" ht="15.75" x14ac:dyDescent="0.25">
      <c r="S47" s="10"/>
      <c r="T47" s="10"/>
      <c r="U47" s="17" t="s">
        <v>25</v>
      </c>
      <c r="V47" s="23"/>
      <c r="W47" s="34">
        <f>W45*0.8</f>
        <v>2523200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415000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4">
        <f>W45*0.025/12</f>
        <v>6570.833333333333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R12" sqref="R1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5" sqref="S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4" zoomScaleNormal="100" workbookViewId="0">
      <selection activeCell="R10" sqref="R10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Z34" sqref="Z3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>
      <selection activeCell="Q19" sqref="Q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1:X11"/>
  <sheetViews>
    <sheetView topLeftCell="F1" zoomScaleNormal="100" workbookViewId="0">
      <selection activeCell="AD22" sqref="AD22"/>
    </sheetView>
  </sheetViews>
  <sheetFormatPr defaultRowHeight="15" x14ac:dyDescent="0.25"/>
  <sheetData>
    <row r="11" spans="23:24" x14ac:dyDescent="0.25">
      <c r="W11">
        <v>16.260000000000002</v>
      </c>
      <c r="X11">
        <f>W11*10.764</f>
        <v>175.02264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8" sqref="R8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T13" sqref="T13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2024-06-24T09:44:00Z</dcterms:modified>
</cp:coreProperties>
</file>