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Project &amp; Cost Vetting Folder\Empire Phase 1 Dev Drashti\SHR-Bhiwandi\"/>
    </mc:Choice>
  </mc:AlternateContent>
  <xr:revisionPtr revIDLastSave="0" documentId="13_ncr:1_{37E252BC-A24A-4A4B-9A4E-6049C45208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8" r:id="rId1"/>
    <sheet name="Sales MIS Wing A" sheetId="1" r:id="rId2"/>
    <sheet name="Land Owner" sheetId="7" r:id="rId3"/>
    <sheet name="Sold of wing A" sheetId="5" r:id="rId4"/>
    <sheet name="Sold of WIng B" sheetId="6" r:id="rId5"/>
    <sheet name="Unsold Inventory of Wing A" sheetId="3" r:id="rId6"/>
    <sheet name="Unsold Inventory of WIng B" sheetId="4" r:id="rId7"/>
    <sheet name="Sale MIS Wing B" sheetId="2" r:id="rId8"/>
  </sheets>
  <definedNames>
    <definedName name="_xlnm._FilterDatabase" localSheetId="7" hidden="1">'Sale MIS Wing B'!$A$1:$K$75</definedName>
    <definedName name="_xlnm._FilterDatabase" localSheetId="1" hidden="1">'Sales MIS Wing A'!$A$1:$K$168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8" l="1"/>
  <c r="H29" i="8"/>
  <c r="H28" i="8"/>
  <c r="H27" i="8"/>
  <c r="D26" i="8"/>
  <c r="H26" i="8"/>
  <c r="C26" i="8"/>
  <c r="D22" i="8"/>
  <c r="F22" i="8"/>
  <c r="H22" i="8"/>
  <c r="C22" i="8"/>
  <c r="H21" i="8"/>
  <c r="H20" i="8"/>
  <c r="H19" i="8"/>
  <c r="H18" i="8"/>
  <c r="D13" i="8"/>
  <c r="E13" i="8"/>
  <c r="G13" i="8"/>
  <c r="H13" i="8"/>
  <c r="C13" i="8"/>
  <c r="G8" i="8"/>
  <c r="F8" i="8"/>
  <c r="H7" i="8"/>
  <c r="G7" i="8"/>
  <c r="F7" i="8"/>
  <c r="H6" i="8"/>
  <c r="G6" i="8"/>
  <c r="F6" i="8"/>
  <c r="F5" i="8"/>
  <c r="F4" i="8"/>
  <c r="F13" i="8" s="1"/>
  <c r="F3" i="8"/>
  <c r="F2" i="8"/>
  <c r="D12" i="8"/>
  <c r="D11" i="8"/>
  <c r="D10" i="8"/>
  <c r="D9" i="8"/>
  <c r="D8" i="8"/>
  <c r="D7" i="8"/>
  <c r="D6" i="8"/>
  <c r="D5" i="8"/>
  <c r="D4" i="8"/>
  <c r="D3" i="8"/>
  <c r="D2" i="8"/>
  <c r="C12" i="8"/>
  <c r="C11" i="8"/>
  <c r="C10" i="8"/>
  <c r="C9" i="8"/>
  <c r="C8" i="8"/>
  <c r="C7" i="8"/>
  <c r="C6" i="8"/>
  <c r="C5" i="8"/>
  <c r="C4" i="8"/>
  <c r="C3" i="8"/>
  <c r="C2" i="8"/>
  <c r="G44" i="7"/>
  <c r="F44" i="7"/>
  <c r="E44" i="7"/>
  <c r="F39" i="7"/>
  <c r="G39" i="7"/>
  <c r="E39" i="7"/>
  <c r="O18" i="7"/>
  <c r="P18" i="7"/>
  <c r="N18" i="7"/>
  <c r="F32" i="7"/>
  <c r="G32" i="7"/>
  <c r="E32" i="7"/>
  <c r="F39" i="6"/>
  <c r="G39" i="6"/>
  <c r="H39" i="6"/>
  <c r="I39" i="6"/>
  <c r="J39" i="6"/>
  <c r="E39" i="6"/>
  <c r="F67" i="5"/>
  <c r="G67" i="5"/>
  <c r="H67" i="5"/>
  <c r="I67" i="5"/>
  <c r="J67" i="5"/>
  <c r="E67" i="5"/>
  <c r="F54" i="5"/>
  <c r="G54" i="5"/>
  <c r="H54" i="5"/>
  <c r="I54" i="5"/>
  <c r="J54" i="5"/>
  <c r="E54" i="5"/>
  <c r="K85" i="3"/>
  <c r="I85" i="3"/>
  <c r="F85" i="3"/>
  <c r="G85" i="3"/>
  <c r="E85" i="3"/>
  <c r="F77" i="3"/>
  <c r="G77" i="3"/>
  <c r="E77" i="3"/>
  <c r="I84" i="3"/>
  <c r="K84" i="3" s="1"/>
  <c r="I83" i="3"/>
  <c r="K83" i="3" s="1"/>
  <c r="I82" i="3"/>
  <c r="K82" i="3" s="1"/>
  <c r="I76" i="3"/>
  <c r="K76" i="3" s="1"/>
  <c r="I75" i="3"/>
  <c r="K75" i="3" s="1"/>
  <c r="I74" i="3"/>
  <c r="K74" i="3" s="1"/>
  <c r="I73" i="3"/>
  <c r="K73" i="3" s="1"/>
  <c r="I72" i="3"/>
  <c r="K72" i="3" s="1"/>
  <c r="I71" i="3"/>
  <c r="K71" i="3" s="1"/>
  <c r="I70" i="3"/>
  <c r="K70" i="3" s="1"/>
  <c r="I69" i="3"/>
  <c r="K69" i="3" s="1"/>
  <c r="I68" i="3"/>
  <c r="K68" i="3" s="1"/>
  <c r="I67" i="3"/>
  <c r="K67" i="3" s="1"/>
  <c r="K77" i="3" s="1"/>
  <c r="I66" i="3"/>
  <c r="K66" i="3" s="1"/>
  <c r="I65" i="3"/>
  <c r="K65" i="3" s="1"/>
  <c r="K18" i="4"/>
  <c r="I18" i="4"/>
  <c r="F18" i="4"/>
  <c r="G18" i="4"/>
  <c r="E18" i="4"/>
  <c r="I3" i="4"/>
  <c r="K3" i="4"/>
  <c r="I4" i="4"/>
  <c r="K4" i="4"/>
  <c r="I5" i="4"/>
  <c r="K5" i="4"/>
  <c r="I6" i="4"/>
  <c r="K6" i="4"/>
  <c r="I7" i="4"/>
  <c r="K7" i="4"/>
  <c r="I8" i="4"/>
  <c r="K8" i="4"/>
  <c r="I9" i="4"/>
  <c r="K9" i="4"/>
  <c r="I10" i="4"/>
  <c r="K10" i="4"/>
  <c r="I11" i="4"/>
  <c r="K11" i="4"/>
  <c r="I12" i="4"/>
  <c r="K12" i="4"/>
  <c r="I13" i="4"/>
  <c r="K13" i="4"/>
  <c r="I14" i="4"/>
  <c r="K14" i="4"/>
  <c r="I15" i="4"/>
  <c r="K15" i="4"/>
  <c r="I16" i="4"/>
  <c r="K16" i="4"/>
  <c r="I17" i="4"/>
  <c r="K17" i="4"/>
  <c r="I2" i="4"/>
  <c r="K2" i="4" s="1"/>
  <c r="F60" i="3"/>
  <c r="G60" i="3"/>
  <c r="E60" i="3"/>
  <c r="I2" i="3"/>
  <c r="I3" i="3"/>
  <c r="K3" i="3" s="1"/>
  <c r="I4" i="3"/>
  <c r="K4" i="3" s="1"/>
  <c r="I5" i="3"/>
  <c r="K5" i="3" s="1"/>
  <c r="I6" i="3"/>
  <c r="K6" i="3" s="1"/>
  <c r="I7" i="3"/>
  <c r="K7" i="3" s="1"/>
  <c r="I8" i="3"/>
  <c r="K8" i="3" s="1"/>
  <c r="I9" i="3"/>
  <c r="K9" i="3" s="1"/>
  <c r="I10" i="3"/>
  <c r="K10" i="3" s="1"/>
  <c r="I11" i="3"/>
  <c r="K11" i="3" s="1"/>
  <c r="I12" i="3"/>
  <c r="K12" i="3" s="1"/>
  <c r="I13" i="3"/>
  <c r="K13" i="3" s="1"/>
  <c r="I14" i="3"/>
  <c r="K14" i="3" s="1"/>
  <c r="I15" i="3"/>
  <c r="K15" i="3" s="1"/>
  <c r="I16" i="3"/>
  <c r="K16" i="3" s="1"/>
  <c r="I17" i="3"/>
  <c r="K17" i="3" s="1"/>
  <c r="I18" i="3"/>
  <c r="K18" i="3" s="1"/>
  <c r="I19" i="3"/>
  <c r="K19" i="3" s="1"/>
  <c r="I20" i="3"/>
  <c r="K20" i="3" s="1"/>
  <c r="I21" i="3"/>
  <c r="K21" i="3" s="1"/>
  <c r="I22" i="3"/>
  <c r="K22" i="3" s="1"/>
  <c r="I23" i="3"/>
  <c r="K23" i="3" s="1"/>
  <c r="I24" i="3"/>
  <c r="K24" i="3" s="1"/>
  <c r="I25" i="3"/>
  <c r="K25" i="3" s="1"/>
  <c r="I26" i="3"/>
  <c r="K26" i="3" s="1"/>
  <c r="I27" i="3"/>
  <c r="K27" i="3" s="1"/>
  <c r="I28" i="3"/>
  <c r="K28" i="3" s="1"/>
  <c r="I29" i="3"/>
  <c r="K29" i="3" s="1"/>
  <c r="I30" i="3"/>
  <c r="K30" i="3" s="1"/>
  <c r="I31" i="3"/>
  <c r="K31" i="3" s="1"/>
  <c r="I32" i="3"/>
  <c r="K32" i="3" s="1"/>
  <c r="I33" i="3"/>
  <c r="K33" i="3" s="1"/>
  <c r="I34" i="3"/>
  <c r="K34" i="3" s="1"/>
  <c r="I35" i="3"/>
  <c r="K35" i="3" s="1"/>
  <c r="I36" i="3"/>
  <c r="K36" i="3" s="1"/>
  <c r="I37" i="3"/>
  <c r="K37" i="3" s="1"/>
  <c r="I38" i="3"/>
  <c r="K38" i="3" s="1"/>
  <c r="I39" i="3"/>
  <c r="K39" i="3" s="1"/>
  <c r="I40" i="3"/>
  <c r="K40" i="3" s="1"/>
  <c r="I41" i="3"/>
  <c r="K41" i="3" s="1"/>
  <c r="I42" i="3"/>
  <c r="K42" i="3" s="1"/>
  <c r="I43" i="3"/>
  <c r="K43" i="3" s="1"/>
  <c r="I44" i="3"/>
  <c r="K44" i="3" s="1"/>
  <c r="I45" i="3"/>
  <c r="K45" i="3" s="1"/>
  <c r="I46" i="3"/>
  <c r="K46" i="3" s="1"/>
  <c r="I47" i="3"/>
  <c r="K47" i="3" s="1"/>
  <c r="I48" i="3"/>
  <c r="K48" i="3" s="1"/>
  <c r="I49" i="3"/>
  <c r="K49" i="3" s="1"/>
  <c r="I50" i="3"/>
  <c r="K50" i="3" s="1"/>
  <c r="I51" i="3"/>
  <c r="K51" i="3" s="1"/>
  <c r="I52" i="3"/>
  <c r="K52" i="3" s="1"/>
  <c r="I53" i="3"/>
  <c r="K53" i="3" s="1"/>
  <c r="I54" i="3"/>
  <c r="K54" i="3" s="1"/>
  <c r="I55" i="3"/>
  <c r="K55" i="3" s="1"/>
  <c r="I56" i="3"/>
  <c r="K56" i="3" s="1"/>
  <c r="I57" i="3"/>
  <c r="K57" i="3" s="1"/>
  <c r="I58" i="3"/>
  <c r="K58" i="3" s="1"/>
  <c r="I59" i="3"/>
  <c r="K59" i="3" s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F3" i="2"/>
  <c r="G3" i="2" s="1"/>
  <c r="F4" i="2"/>
  <c r="G4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54" i="2"/>
  <c r="G54" i="2" s="1"/>
  <c r="F55" i="2"/>
  <c r="G55" i="2" s="1"/>
  <c r="F56" i="2"/>
  <c r="G56" i="2" s="1"/>
  <c r="F57" i="2"/>
  <c r="G57" i="2" s="1"/>
  <c r="F58" i="2"/>
  <c r="G58" i="2" s="1"/>
  <c r="F59" i="2"/>
  <c r="G59" i="2" s="1"/>
  <c r="F60" i="2"/>
  <c r="G60" i="2" s="1"/>
  <c r="F61" i="2"/>
  <c r="G61" i="2" s="1"/>
  <c r="F62" i="2"/>
  <c r="G62" i="2" s="1"/>
  <c r="F63" i="2"/>
  <c r="G63" i="2" s="1"/>
  <c r="F64" i="2"/>
  <c r="G64" i="2" s="1"/>
  <c r="F65" i="2"/>
  <c r="G65" i="2" s="1"/>
  <c r="F66" i="2"/>
  <c r="G66" i="2" s="1"/>
  <c r="F67" i="2"/>
  <c r="G67" i="2" s="1"/>
  <c r="F68" i="2"/>
  <c r="G68" i="2" s="1"/>
  <c r="F69" i="2"/>
  <c r="G69" i="2" s="1"/>
  <c r="F70" i="2"/>
  <c r="G70" i="2" s="1"/>
  <c r="F71" i="2"/>
  <c r="G71" i="2" s="1"/>
  <c r="F72" i="2"/>
  <c r="G72" i="2" s="1"/>
  <c r="F73" i="2"/>
  <c r="G73" i="2" s="1"/>
  <c r="F74" i="2"/>
  <c r="G74" i="2"/>
  <c r="J75" i="2"/>
  <c r="K75" i="2"/>
  <c r="E75" i="2"/>
  <c r="K168" i="1"/>
  <c r="J168" i="1"/>
  <c r="E168" i="1"/>
  <c r="F168" i="1" s="1"/>
  <c r="G168" i="1" s="1"/>
  <c r="I2" i="2"/>
  <c r="F2" i="2"/>
  <c r="G2" i="2" s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F3" i="1"/>
  <c r="G3" i="1" s="1"/>
  <c r="F4" i="1"/>
  <c r="G4" i="1" s="1"/>
  <c r="F5" i="1"/>
  <c r="G5" i="1" s="1"/>
  <c r="F6" i="1"/>
  <c r="G6" i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I2" i="1"/>
  <c r="F2" i="1"/>
  <c r="G2" i="1" s="1"/>
  <c r="I77" i="3" l="1"/>
  <c r="H8" i="8"/>
  <c r="I60" i="3"/>
  <c r="K2" i="3"/>
  <c r="K60" i="3" s="1"/>
  <c r="F75" i="2"/>
  <c r="I75" i="2"/>
  <c r="I168" i="1"/>
  <c r="G75" i="2"/>
</calcChain>
</file>

<file path=xl/sharedStrings.xml><?xml version="1.0" encoding="utf-8"?>
<sst xmlns="http://schemas.openxmlformats.org/spreadsheetml/2006/main" count="1813" uniqueCount="298">
  <si>
    <t>Sr.</t>
  </si>
  <si>
    <t>Floor</t>
  </si>
  <si>
    <t>Flat No.</t>
  </si>
  <si>
    <t>Comp.</t>
  </si>
  <si>
    <t>RERA Carpet Area in Sq. M.</t>
  </si>
  <si>
    <t>RERA Carpet Area in Sq. Ft.</t>
  </si>
  <si>
    <t>Built Up Area in Sq. Ft.</t>
  </si>
  <si>
    <t>Shop No. / Flat No.</t>
  </si>
  <si>
    <t>Shop</t>
  </si>
  <si>
    <t>Sold / Unsold / Land Owner Inventory</t>
  </si>
  <si>
    <t>Shop - A001</t>
  </si>
  <si>
    <t>Shop - A002</t>
  </si>
  <si>
    <t>Shop - A003</t>
  </si>
  <si>
    <t>Shop - A004</t>
  </si>
  <si>
    <t>Shop - A005</t>
  </si>
  <si>
    <t>Shop - A006</t>
  </si>
  <si>
    <t>Shop - A007</t>
  </si>
  <si>
    <t>Shop - A008</t>
  </si>
  <si>
    <t>Shop - A009</t>
  </si>
  <si>
    <t>Shop - A010</t>
  </si>
  <si>
    <t>Shop - A011</t>
  </si>
  <si>
    <t>Shop - A012</t>
  </si>
  <si>
    <t>Shop - A013</t>
  </si>
  <si>
    <t>Unsold</t>
  </si>
  <si>
    <t>Sold</t>
  </si>
  <si>
    <r>
      <t xml:space="preserve">Received Amount in </t>
    </r>
    <r>
      <rPr>
        <b/>
        <sz val="11"/>
        <color theme="1"/>
        <rFont val="Rupee Foradian"/>
        <family val="2"/>
      </rPr>
      <t>`</t>
    </r>
  </si>
  <si>
    <r>
      <t xml:space="preserve">Receivable Amount in </t>
    </r>
    <r>
      <rPr>
        <b/>
        <sz val="11"/>
        <color theme="1"/>
        <rFont val="Rupee Foradian"/>
        <family val="2"/>
      </rPr>
      <t>`</t>
    </r>
  </si>
  <si>
    <r>
      <t xml:space="preserve">Agreement Value in </t>
    </r>
    <r>
      <rPr>
        <b/>
        <sz val="11"/>
        <color theme="1"/>
        <rFont val="Rupee Foradian"/>
        <family val="2"/>
      </rPr>
      <t>`</t>
    </r>
  </si>
  <si>
    <t>2 BHK</t>
  </si>
  <si>
    <t>Parking</t>
  </si>
  <si>
    <t>A101</t>
  </si>
  <si>
    <t>A102</t>
  </si>
  <si>
    <t>A103</t>
  </si>
  <si>
    <t>A104</t>
  </si>
  <si>
    <t>B101</t>
  </si>
  <si>
    <t>B102</t>
  </si>
  <si>
    <t>B103</t>
  </si>
  <si>
    <t>B104</t>
  </si>
  <si>
    <t>1 BHK</t>
  </si>
  <si>
    <t>A201</t>
  </si>
  <si>
    <t>A202</t>
  </si>
  <si>
    <t>A203</t>
  </si>
  <si>
    <t>A204</t>
  </si>
  <si>
    <t>A205</t>
  </si>
  <si>
    <t>A206</t>
  </si>
  <si>
    <t>A207</t>
  </si>
  <si>
    <t>A208</t>
  </si>
  <si>
    <t>B201</t>
  </si>
  <si>
    <t>B202</t>
  </si>
  <si>
    <t>B203</t>
  </si>
  <si>
    <t>B204</t>
  </si>
  <si>
    <t>A301</t>
  </si>
  <si>
    <t>A302</t>
  </si>
  <si>
    <t>A303</t>
  </si>
  <si>
    <t>A304</t>
  </si>
  <si>
    <t>A305</t>
  </si>
  <si>
    <t>A306</t>
  </si>
  <si>
    <t>A307</t>
  </si>
  <si>
    <t>A308</t>
  </si>
  <si>
    <t>A401</t>
  </si>
  <si>
    <t>A402</t>
  </si>
  <si>
    <t>A403</t>
  </si>
  <si>
    <t>A404</t>
  </si>
  <si>
    <t>A405</t>
  </si>
  <si>
    <t>A406</t>
  </si>
  <si>
    <t>A407</t>
  </si>
  <si>
    <t>A408</t>
  </si>
  <si>
    <t>A501</t>
  </si>
  <si>
    <t>A502</t>
  </si>
  <si>
    <t>A503</t>
  </si>
  <si>
    <t>A504</t>
  </si>
  <si>
    <t>A505</t>
  </si>
  <si>
    <t>A506</t>
  </si>
  <si>
    <t>A507</t>
  </si>
  <si>
    <t>A508</t>
  </si>
  <si>
    <t>A601</t>
  </si>
  <si>
    <t>A602</t>
  </si>
  <si>
    <t>A603</t>
  </si>
  <si>
    <t>A604</t>
  </si>
  <si>
    <t>A605</t>
  </si>
  <si>
    <t>A606</t>
  </si>
  <si>
    <t>A607</t>
  </si>
  <si>
    <t>A608</t>
  </si>
  <si>
    <t>A701</t>
  </si>
  <si>
    <t>A702</t>
  </si>
  <si>
    <t>A703</t>
  </si>
  <si>
    <t>A704</t>
  </si>
  <si>
    <t>A705</t>
  </si>
  <si>
    <t>A706</t>
  </si>
  <si>
    <t>A707</t>
  </si>
  <si>
    <t>A708</t>
  </si>
  <si>
    <t>A801</t>
  </si>
  <si>
    <t>A802</t>
  </si>
  <si>
    <t>A803</t>
  </si>
  <si>
    <t>A804</t>
  </si>
  <si>
    <t>A805</t>
  </si>
  <si>
    <t>A806</t>
  </si>
  <si>
    <t>A807</t>
  </si>
  <si>
    <t>A808</t>
  </si>
  <si>
    <t>A901</t>
  </si>
  <si>
    <t>A902</t>
  </si>
  <si>
    <t>A903</t>
  </si>
  <si>
    <t>A904</t>
  </si>
  <si>
    <t>A905</t>
  </si>
  <si>
    <t>A906</t>
  </si>
  <si>
    <t>A907</t>
  </si>
  <si>
    <t>A908</t>
  </si>
  <si>
    <t>A1001</t>
  </si>
  <si>
    <t>A1002</t>
  </si>
  <si>
    <t>A1003</t>
  </si>
  <si>
    <t>A1004</t>
  </si>
  <si>
    <t>A1005</t>
  </si>
  <si>
    <t>A1006</t>
  </si>
  <si>
    <t>A1007</t>
  </si>
  <si>
    <t>A1008</t>
  </si>
  <si>
    <t>A1101</t>
  </si>
  <si>
    <t>A1102</t>
  </si>
  <si>
    <t>A1103</t>
  </si>
  <si>
    <t>A1104</t>
  </si>
  <si>
    <t>A1105</t>
  </si>
  <si>
    <t>A1106</t>
  </si>
  <si>
    <t>A1107</t>
  </si>
  <si>
    <t>A1108</t>
  </si>
  <si>
    <t>A1201</t>
  </si>
  <si>
    <t>A1202</t>
  </si>
  <si>
    <t>A1203</t>
  </si>
  <si>
    <t>A1204</t>
  </si>
  <si>
    <t>A1205</t>
  </si>
  <si>
    <t>A1206</t>
  </si>
  <si>
    <t>A1207</t>
  </si>
  <si>
    <t>A1208</t>
  </si>
  <si>
    <t>A1301</t>
  </si>
  <si>
    <t>A1302</t>
  </si>
  <si>
    <t>A1303</t>
  </si>
  <si>
    <t>A1304</t>
  </si>
  <si>
    <t>A1305</t>
  </si>
  <si>
    <t>A1306</t>
  </si>
  <si>
    <t>A1307</t>
  </si>
  <si>
    <t>A1308</t>
  </si>
  <si>
    <t>A1401</t>
  </si>
  <si>
    <t>A1402</t>
  </si>
  <si>
    <t>A1403</t>
  </si>
  <si>
    <t>A1404</t>
  </si>
  <si>
    <t>A1405</t>
  </si>
  <si>
    <t>A1406</t>
  </si>
  <si>
    <t>A1407</t>
  </si>
  <si>
    <t>A1408</t>
  </si>
  <si>
    <t>A1501</t>
  </si>
  <si>
    <t>A1502</t>
  </si>
  <si>
    <t>A1503</t>
  </si>
  <si>
    <t>A1504</t>
  </si>
  <si>
    <t>A1505</t>
  </si>
  <si>
    <t>A1506</t>
  </si>
  <si>
    <t>A1507</t>
  </si>
  <si>
    <t>A1508</t>
  </si>
  <si>
    <t>A1601</t>
  </si>
  <si>
    <t>A1602</t>
  </si>
  <si>
    <t>A1603</t>
  </si>
  <si>
    <t>A1604</t>
  </si>
  <si>
    <t>A1605</t>
  </si>
  <si>
    <t>A1606</t>
  </si>
  <si>
    <t>A1607</t>
  </si>
  <si>
    <t>A1608</t>
  </si>
  <si>
    <t>A1701</t>
  </si>
  <si>
    <t>A1702</t>
  </si>
  <si>
    <t>A1703</t>
  </si>
  <si>
    <t>A1704</t>
  </si>
  <si>
    <t>A1705</t>
  </si>
  <si>
    <t>A1706</t>
  </si>
  <si>
    <t>A1707</t>
  </si>
  <si>
    <t>A1708</t>
  </si>
  <si>
    <t>A1801</t>
  </si>
  <si>
    <t>A1802</t>
  </si>
  <si>
    <t>A1803</t>
  </si>
  <si>
    <t>A1804</t>
  </si>
  <si>
    <t>A1805</t>
  </si>
  <si>
    <t>A1806</t>
  </si>
  <si>
    <t>A1807</t>
  </si>
  <si>
    <t>A1808</t>
  </si>
  <si>
    <t>B301</t>
  </si>
  <si>
    <t>B302</t>
  </si>
  <si>
    <t>B303</t>
  </si>
  <si>
    <t>B304</t>
  </si>
  <si>
    <t>B401</t>
  </si>
  <si>
    <t>B402</t>
  </si>
  <si>
    <t>B403</t>
  </si>
  <si>
    <t>B404</t>
  </si>
  <si>
    <t>B501</t>
  </si>
  <si>
    <t>B502</t>
  </si>
  <si>
    <t>B503</t>
  </si>
  <si>
    <t>B504</t>
  </si>
  <si>
    <t>B601</t>
  </si>
  <si>
    <t>B602</t>
  </si>
  <si>
    <t>B603</t>
  </si>
  <si>
    <t>B604</t>
  </si>
  <si>
    <t>B701</t>
  </si>
  <si>
    <t>B702</t>
  </si>
  <si>
    <t>B703</t>
  </si>
  <si>
    <t>B704</t>
  </si>
  <si>
    <t>B801</t>
  </si>
  <si>
    <t>B802</t>
  </si>
  <si>
    <t>B803</t>
  </si>
  <si>
    <t>B804</t>
  </si>
  <si>
    <t>B901</t>
  </si>
  <si>
    <t>B902</t>
  </si>
  <si>
    <t>B903</t>
  </si>
  <si>
    <t>B904</t>
  </si>
  <si>
    <t>B1001</t>
  </si>
  <si>
    <t>B1002</t>
  </si>
  <si>
    <t>B1003</t>
  </si>
  <si>
    <t>B1004</t>
  </si>
  <si>
    <t>B1101</t>
  </si>
  <si>
    <t>B1102</t>
  </si>
  <si>
    <t>B1103</t>
  </si>
  <si>
    <t>B1104</t>
  </si>
  <si>
    <t>B1201</t>
  </si>
  <si>
    <t>B1202</t>
  </si>
  <si>
    <t>B1203</t>
  </si>
  <si>
    <t>B1204</t>
  </si>
  <si>
    <t>B1301</t>
  </si>
  <si>
    <t>B1302</t>
  </si>
  <si>
    <t>B1303</t>
  </si>
  <si>
    <t>B1304</t>
  </si>
  <si>
    <t>B1401</t>
  </si>
  <si>
    <t>B1402</t>
  </si>
  <si>
    <t>B1403</t>
  </si>
  <si>
    <t>B1404</t>
  </si>
  <si>
    <t>B1501</t>
  </si>
  <si>
    <t>B1502</t>
  </si>
  <si>
    <t>B1503</t>
  </si>
  <si>
    <t>B1504</t>
  </si>
  <si>
    <t>B1601</t>
  </si>
  <si>
    <t>B1602</t>
  </si>
  <si>
    <t>B1603</t>
  </si>
  <si>
    <t>B1604</t>
  </si>
  <si>
    <t>B1701</t>
  </si>
  <si>
    <t>B1702</t>
  </si>
  <si>
    <t>B1703</t>
  </si>
  <si>
    <t>B1704</t>
  </si>
  <si>
    <t>B1801</t>
  </si>
  <si>
    <t>B1802</t>
  </si>
  <si>
    <t>B1803</t>
  </si>
  <si>
    <t>B1804</t>
  </si>
  <si>
    <t>Ground Floor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</si>
  <si>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</si>
  <si>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</si>
  <si>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</si>
  <si>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</si>
  <si>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</si>
  <si>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</si>
  <si>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</si>
  <si>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</si>
  <si>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</si>
  <si>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</si>
  <si>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</si>
  <si>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</si>
  <si>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</si>
  <si>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</si>
  <si>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</si>
  <si>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16th Floor</t>
  </si>
  <si>
    <t>17th Floor</t>
  </si>
  <si>
    <t>18th Floor</t>
  </si>
  <si>
    <t>Office</t>
  </si>
  <si>
    <t>TOTAL</t>
  </si>
  <si>
    <t xml:space="preserve">Ground Floor </t>
  </si>
  <si>
    <t>Refuge</t>
  </si>
  <si>
    <t>Land Owner</t>
  </si>
  <si>
    <t>Rate per Sq. Ft. on Carpet Area</t>
  </si>
  <si>
    <r>
      <t xml:space="preserve">Value in </t>
    </r>
    <r>
      <rPr>
        <b/>
        <sz val="11"/>
        <color theme="1"/>
        <rFont val="Rupee Foradian"/>
        <family val="2"/>
      </rPr>
      <t>`</t>
    </r>
  </si>
  <si>
    <t>% of work completed</t>
  </si>
  <si>
    <t>Value as on Date</t>
  </si>
  <si>
    <t>Particulars</t>
  </si>
  <si>
    <t>No. of Units</t>
  </si>
  <si>
    <t>Shop No.</t>
  </si>
  <si>
    <t>Land Owner's Offices in Wing A</t>
  </si>
  <si>
    <t>Unsold Flats in Wing A</t>
  </si>
  <si>
    <t>Unsold Flats in Wing B</t>
  </si>
  <si>
    <t>Unsold Shops in Wing A</t>
  </si>
  <si>
    <t>Sold Flats in Wing A</t>
  </si>
  <si>
    <t>Sold Flats in Wing B</t>
  </si>
  <si>
    <t>Sold Shops in Wing A</t>
  </si>
  <si>
    <t>Land Owner's Flats in Wing A</t>
  </si>
  <si>
    <t>Land Owner's Flats in Wing B</t>
  </si>
  <si>
    <t>Unsold Offices in Wing A</t>
  </si>
  <si>
    <t>Land Owner's Shops in Wing A</t>
  </si>
  <si>
    <r>
      <t xml:space="preserve">Received Value in </t>
    </r>
    <r>
      <rPr>
        <b/>
        <sz val="11"/>
        <color theme="1"/>
        <rFont val="Rupee Foradian"/>
        <family val="2"/>
      </rPr>
      <t>`</t>
    </r>
  </si>
  <si>
    <r>
      <t xml:space="preserve">Receivable Value in </t>
    </r>
    <r>
      <rPr>
        <b/>
        <sz val="11"/>
        <color theme="1"/>
        <rFont val="Rupee Foradian"/>
        <family val="2"/>
      </rPr>
      <t>`</t>
    </r>
  </si>
  <si>
    <t>Property Value As on Date</t>
  </si>
  <si>
    <t>% of Work Completed</t>
  </si>
  <si>
    <r>
      <t xml:space="preserve">Value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as on Date</t>
    </r>
  </si>
  <si>
    <t>Receivable Value from Sold Flats in Wing B</t>
  </si>
  <si>
    <t>SUB TOTAL (A)</t>
  </si>
  <si>
    <t>Receivable Value from Sold Shops in Wing A</t>
  </si>
  <si>
    <t>SUB TOTAL (B)</t>
  </si>
  <si>
    <t>Property Value As on Date (A + B)</t>
  </si>
  <si>
    <t>Fair Market Value As on Date</t>
  </si>
  <si>
    <t>Realizable Value As on Date</t>
  </si>
  <si>
    <t>Distress Value As 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</si>
</sst>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b/>
      <sz val="11"/>
      <color theme="1"/>
      <name val="Rupee Foradi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43" fontId="3" fillId="0" borderId="1" xfId="0" applyNumberFormat="1" applyFont="1" applyBorder="1"/>
    <xf numFmtId="43" fontId="3" fillId="0" borderId="1" xfId="1" applyFont="1" applyBorder="1"/>
    <xf numFmtId="43" fontId="3" fillId="0" borderId="1" xfId="1" applyFont="1" applyBorder="1" applyAlignment="1">
      <alignment horizontal="right" vertical="center"/>
    </xf>
    <xf numFmtId="43" fontId="3" fillId="0" borderId="1" xfId="1" applyFont="1" applyBorder="1" applyAlignment="1">
      <alignment horizontal="center" vertical="center"/>
    </xf>
    <xf numFmtId="43" fontId="2" fillId="0" borderId="1" xfId="1" applyFont="1" applyBorder="1"/>
    <xf numFmtId="0" fontId="2" fillId="2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43" fontId="0" fillId="0" borderId="0" xfId="1" applyFont="1"/>
    <xf numFmtId="9" fontId="2" fillId="0" borderId="1" xfId="2" applyFont="1" applyBorder="1" applyAlignment="1">
      <alignment horizontal="center" vertical="center" wrapText="1"/>
    </xf>
    <xf numFmtId="9" fontId="2" fillId="0" borderId="1" xfId="1" applyNumberFormat="1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4DD31-653B-4660-BCD4-E7325BCFDB69}">
  <dimension ref="A1:H30"/>
  <sheetViews>
    <sheetView tabSelected="1" topLeftCell="A11" workbookViewId="0">
      <selection activeCell="H33" sqref="H33"/>
    </sheetView>
  </sheetViews>
  <sheetFormatPr defaultRowHeight="16.5" x14ac:dyDescent="0.3"/>
  <cols>
    <col min="1" max="1" width="3.28515625" style="1" bestFit="1" customWidth="1"/>
    <col min="2" max="2" width="26.140625" style="1" bestFit="1" customWidth="1"/>
    <col min="3" max="3" width="7.42578125" style="1" customWidth="1"/>
    <col min="4" max="4" width="14.5703125" style="1" customWidth="1"/>
    <col min="5" max="5" width="14" style="1" bestFit="1" customWidth="1"/>
    <col min="6" max="6" width="16.140625" style="1" bestFit="1" customWidth="1"/>
    <col min="7" max="7" width="14.7109375" style="1" customWidth="1"/>
    <col min="8" max="8" width="15.42578125" style="1" customWidth="1"/>
    <col min="9" max="16384" width="9.140625" style="1"/>
  </cols>
  <sheetData>
    <row r="1" spans="1:8" s="3" customFormat="1" ht="33" x14ac:dyDescent="0.25">
      <c r="A1" s="5" t="s">
        <v>0</v>
      </c>
      <c r="B1" s="5" t="s">
        <v>271</v>
      </c>
      <c r="C1" s="5" t="s">
        <v>272</v>
      </c>
      <c r="D1" s="5" t="s">
        <v>5</v>
      </c>
      <c r="E1" s="5" t="s">
        <v>267</v>
      </c>
      <c r="F1" s="5" t="s">
        <v>268</v>
      </c>
      <c r="G1" s="5" t="s">
        <v>285</v>
      </c>
      <c r="H1" s="5" t="s">
        <v>286</v>
      </c>
    </row>
    <row r="2" spans="1:8" x14ac:dyDescent="0.3">
      <c r="A2" s="10">
        <v>1</v>
      </c>
      <c r="B2" s="10" t="s">
        <v>275</v>
      </c>
      <c r="C2" s="10">
        <f>'Unsold Inventory of Wing A'!A59</f>
        <v>58</v>
      </c>
      <c r="D2" s="17">
        <f>'Unsold Inventory of Wing A'!F60</f>
        <v>36980.044920000008</v>
      </c>
      <c r="E2" s="17">
        <v>9000</v>
      </c>
      <c r="F2" s="17">
        <f>ROUND(D2*E2,0)</f>
        <v>332820404</v>
      </c>
      <c r="G2" s="17">
        <v>0</v>
      </c>
      <c r="H2" s="17">
        <v>0</v>
      </c>
    </row>
    <row r="3" spans="1:8" x14ac:dyDescent="0.3">
      <c r="A3" s="10">
        <v>2</v>
      </c>
      <c r="B3" s="10" t="s">
        <v>276</v>
      </c>
      <c r="C3" s="10">
        <f>'Unsold Inventory of WIng B'!A17</f>
        <v>16</v>
      </c>
      <c r="D3" s="17">
        <f>'Unsold Inventory of WIng B'!F18</f>
        <v>10542.2616</v>
      </c>
      <c r="E3" s="17">
        <v>9000</v>
      </c>
      <c r="F3" s="17">
        <f>ROUND(D3*E3,0)</f>
        <v>94880354</v>
      </c>
      <c r="G3" s="17">
        <v>0</v>
      </c>
      <c r="H3" s="17">
        <v>0</v>
      </c>
    </row>
    <row r="4" spans="1:8" x14ac:dyDescent="0.3">
      <c r="A4" s="10">
        <v>3</v>
      </c>
      <c r="B4" s="10" t="s">
        <v>283</v>
      </c>
      <c r="C4" s="10">
        <f>'Unsold Inventory of Wing A'!A76</f>
        <v>12</v>
      </c>
      <c r="D4" s="17">
        <f>'Unsold Inventory of Wing A'!F77</f>
        <v>3165.8000400000001</v>
      </c>
      <c r="E4" s="17">
        <v>15000</v>
      </c>
      <c r="F4" s="17">
        <f>ROUND(D4*E4,0)</f>
        <v>47487001</v>
      </c>
      <c r="G4" s="17">
        <v>0</v>
      </c>
      <c r="H4" s="17">
        <v>0</v>
      </c>
    </row>
    <row r="5" spans="1:8" x14ac:dyDescent="0.3">
      <c r="A5" s="10">
        <v>4</v>
      </c>
      <c r="B5" s="10" t="s">
        <v>277</v>
      </c>
      <c r="C5" s="10">
        <f>'Unsold Inventory of Wing A'!A84</f>
        <v>3</v>
      </c>
      <c r="D5" s="17">
        <f>'Unsold Inventory of Wing A'!F85</f>
        <v>794.92139999999995</v>
      </c>
      <c r="E5" s="17">
        <v>20000</v>
      </c>
      <c r="F5" s="17">
        <f>ROUND(D5*E5,0)</f>
        <v>15898428</v>
      </c>
      <c r="G5" s="17">
        <v>0</v>
      </c>
      <c r="H5" s="17">
        <v>0</v>
      </c>
    </row>
    <row r="6" spans="1:8" x14ac:dyDescent="0.3">
      <c r="A6" s="10">
        <v>5</v>
      </c>
      <c r="B6" s="10" t="s">
        <v>278</v>
      </c>
      <c r="C6" s="10">
        <f>'Sold of wing A'!A53</f>
        <v>52</v>
      </c>
      <c r="D6" s="17">
        <f>'Sold of wing A'!F54</f>
        <v>33015.125520000023</v>
      </c>
      <c r="E6" s="17"/>
      <c r="F6" s="17">
        <f>'Sold of wing A'!H54</f>
        <v>223419344</v>
      </c>
      <c r="G6" s="17">
        <f>'Sold of wing A'!I54</f>
        <v>176726011</v>
      </c>
      <c r="H6" s="17">
        <f>F6-G6</f>
        <v>46693333</v>
      </c>
    </row>
    <row r="7" spans="1:8" x14ac:dyDescent="0.3">
      <c r="A7" s="10">
        <v>6</v>
      </c>
      <c r="B7" s="10" t="s">
        <v>279</v>
      </c>
      <c r="C7" s="10">
        <f>'Sold of WIng B'!A38</f>
        <v>37</v>
      </c>
      <c r="D7" s="17">
        <f>'Sold of WIng B'!F39</f>
        <v>23681.338199999991</v>
      </c>
      <c r="E7" s="17"/>
      <c r="F7" s="17">
        <f>'Sold of WIng B'!H39</f>
        <v>164650020</v>
      </c>
      <c r="G7" s="17">
        <f>'Sold of WIng B'!I39</f>
        <v>137360788</v>
      </c>
      <c r="H7" s="17">
        <f t="shared" ref="H7:H8" si="0">F7-G7</f>
        <v>27289232</v>
      </c>
    </row>
    <row r="8" spans="1:8" x14ac:dyDescent="0.3">
      <c r="A8" s="10">
        <v>7</v>
      </c>
      <c r="B8" s="10" t="s">
        <v>280</v>
      </c>
      <c r="C8" s="10">
        <f>'Sold of wing A'!A66</f>
        <v>9</v>
      </c>
      <c r="D8" s="17">
        <f>'Sold of wing A'!F67</f>
        <v>2356.88544</v>
      </c>
      <c r="E8" s="17"/>
      <c r="F8" s="17">
        <f>'Sold of wing A'!H67</f>
        <v>30354001</v>
      </c>
      <c r="G8" s="17">
        <f>'Sold of wing A'!I67</f>
        <v>23597899</v>
      </c>
      <c r="H8" s="17">
        <f t="shared" si="0"/>
        <v>6756102</v>
      </c>
    </row>
    <row r="9" spans="1:8" x14ac:dyDescent="0.3">
      <c r="A9" s="10">
        <v>8</v>
      </c>
      <c r="B9" s="10" t="s">
        <v>281</v>
      </c>
      <c r="C9" s="10">
        <f>'Land Owner'!A31</f>
        <v>30</v>
      </c>
      <c r="D9" s="17">
        <f>'Land Owner'!F32</f>
        <v>17819.263799999997</v>
      </c>
      <c r="E9" s="17"/>
      <c r="F9" s="17">
        <v>0</v>
      </c>
      <c r="G9" s="17">
        <v>0</v>
      </c>
      <c r="H9" s="17">
        <v>0</v>
      </c>
    </row>
    <row r="10" spans="1:8" x14ac:dyDescent="0.3">
      <c r="A10" s="10">
        <v>9</v>
      </c>
      <c r="B10" s="10" t="s">
        <v>282</v>
      </c>
      <c r="C10" s="10">
        <f>'Land Owner'!J17</f>
        <v>16</v>
      </c>
      <c r="D10" s="17">
        <f>'Land Owner'!O18</f>
        <v>10725.249599999999</v>
      </c>
      <c r="E10" s="17"/>
      <c r="F10" s="17">
        <v>0</v>
      </c>
      <c r="G10" s="17">
        <v>0</v>
      </c>
      <c r="H10" s="17">
        <v>0</v>
      </c>
    </row>
    <row r="11" spans="1:8" x14ac:dyDescent="0.3">
      <c r="A11" s="10">
        <v>10</v>
      </c>
      <c r="B11" s="10" t="s">
        <v>274</v>
      </c>
      <c r="C11" s="10">
        <f>'Land Owner'!A38</f>
        <v>1</v>
      </c>
      <c r="D11" s="17">
        <f>'Land Owner'!F39</f>
        <v>471.03263999999996</v>
      </c>
      <c r="E11" s="17"/>
      <c r="F11" s="17">
        <v>0</v>
      </c>
      <c r="G11" s="17">
        <v>0</v>
      </c>
      <c r="H11" s="17">
        <v>0</v>
      </c>
    </row>
    <row r="12" spans="1:8" x14ac:dyDescent="0.3">
      <c r="A12" s="10">
        <v>11</v>
      </c>
      <c r="B12" s="10" t="s">
        <v>284</v>
      </c>
      <c r="C12" s="10">
        <f>'Land Owner'!A43</f>
        <v>1</v>
      </c>
      <c r="D12" s="17">
        <f>'Land Owner'!F44</f>
        <v>471.03263999999996</v>
      </c>
      <c r="E12" s="17"/>
      <c r="F12" s="17">
        <v>0</v>
      </c>
      <c r="G12" s="17">
        <v>0</v>
      </c>
      <c r="H12" s="17">
        <v>0</v>
      </c>
    </row>
    <row r="13" spans="1:8" x14ac:dyDescent="0.3">
      <c r="A13" s="24" t="s">
        <v>263</v>
      </c>
      <c r="B13" s="24"/>
      <c r="C13" s="11">
        <f>SUM(C2:C12)</f>
        <v>235</v>
      </c>
      <c r="D13" s="14">
        <f t="shared" ref="D13:H13" si="1">SUM(D2:D12)</f>
        <v>140022.95580000003</v>
      </c>
      <c r="E13" s="14">
        <f t="shared" si="1"/>
        <v>53000</v>
      </c>
      <c r="F13" s="14">
        <f t="shared" si="1"/>
        <v>909509552</v>
      </c>
      <c r="G13" s="14">
        <f t="shared" si="1"/>
        <v>337684698</v>
      </c>
      <c r="H13" s="14">
        <f t="shared" si="1"/>
        <v>80738667</v>
      </c>
    </row>
    <row r="16" spans="1:8" x14ac:dyDescent="0.3">
      <c r="A16" s="24" t="s">
        <v>287</v>
      </c>
      <c r="B16" s="24"/>
      <c r="C16" s="24"/>
      <c r="D16" s="24"/>
      <c r="E16" s="24"/>
      <c r="F16" s="24"/>
      <c r="G16" s="24"/>
      <c r="H16" s="24"/>
    </row>
    <row r="17" spans="1:8" ht="33" x14ac:dyDescent="0.3">
      <c r="A17" s="5" t="s">
        <v>0</v>
      </c>
      <c r="B17" s="5" t="s">
        <v>271</v>
      </c>
      <c r="C17" s="5" t="s">
        <v>272</v>
      </c>
      <c r="D17" s="5" t="s">
        <v>5</v>
      </c>
      <c r="E17" s="5" t="s">
        <v>267</v>
      </c>
      <c r="F17" s="5" t="s">
        <v>268</v>
      </c>
      <c r="G17" s="5" t="s">
        <v>288</v>
      </c>
      <c r="H17" s="5" t="s">
        <v>289</v>
      </c>
    </row>
    <row r="18" spans="1:8" x14ac:dyDescent="0.3">
      <c r="A18" s="10">
        <v>1</v>
      </c>
      <c r="B18" s="10" t="s">
        <v>275</v>
      </c>
      <c r="C18" s="10">
        <v>58</v>
      </c>
      <c r="D18" s="17">
        <v>36980.044920000008</v>
      </c>
      <c r="E18" s="17">
        <v>9000</v>
      </c>
      <c r="F18" s="17">
        <v>332820404</v>
      </c>
      <c r="G18" s="22">
        <v>0.95</v>
      </c>
      <c r="H18" s="17">
        <f>ROUND(F18*G18,0)</f>
        <v>316179384</v>
      </c>
    </row>
    <row r="19" spans="1:8" x14ac:dyDescent="0.3">
      <c r="A19" s="10">
        <v>2</v>
      </c>
      <c r="B19" s="10" t="s">
        <v>276</v>
      </c>
      <c r="C19" s="10">
        <v>16</v>
      </c>
      <c r="D19" s="17">
        <v>10542.2616</v>
      </c>
      <c r="E19" s="17">
        <v>9000</v>
      </c>
      <c r="F19" s="17">
        <v>94880354</v>
      </c>
      <c r="G19" s="22">
        <v>0.95</v>
      </c>
      <c r="H19" s="17">
        <f t="shared" ref="H19:H20" si="2">ROUND(F19*G19,0)</f>
        <v>90136336</v>
      </c>
    </row>
    <row r="20" spans="1:8" x14ac:dyDescent="0.3">
      <c r="A20" s="10">
        <v>3</v>
      </c>
      <c r="B20" s="10" t="s">
        <v>283</v>
      </c>
      <c r="C20" s="10">
        <v>12</v>
      </c>
      <c r="D20" s="17">
        <v>3165.8000400000001</v>
      </c>
      <c r="E20" s="17">
        <v>15000</v>
      </c>
      <c r="F20" s="17">
        <v>39572501</v>
      </c>
      <c r="G20" s="22">
        <v>0.95</v>
      </c>
      <c r="H20" s="17">
        <f t="shared" si="2"/>
        <v>37593876</v>
      </c>
    </row>
    <row r="21" spans="1:8" x14ac:dyDescent="0.3">
      <c r="A21" s="10">
        <v>4</v>
      </c>
      <c r="B21" s="10" t="s">
        <v>277</v>
      </c>
      <c r="C21" s="10">
        <v>3</v>
      </c>
      <c r="D21" s="17">
        <v>794.92139999999995</v>
      </c>
      <c r="E21" s="17">
        <v>20000</v>
      </c>
      <c r="F21" s="17">
        <v>15898428</v>
      </c>
      <c r="G21" s="22">
        <v>0.95</v>
      </c>
      <c r="H21" s="17">
        <f t="shared" ref="H21" si="3">ROUND(F21*G21,0)</f>
        <v>15103507</v>
      </c>
    </row>
    <row r="22" spans="1:8" x14ac:dyDescent="0.3">
      <c r="A22" s="24" t="s">
        <v>291</v>
      </c>
      <c r="B22" s="24"/>
      <c r="C22" s="14">
        <f>SUM(C18:C21)</f>
        <v>89</v>
      </c>
      <c r="D22" s="14">
        <f t="shared" ref="D22:H22" si="4">SUM(D18:D21)</f>
        <v>51483.027960000007</v>
      </c>
      <c r="E22" s="14"/>
      <c r="F22" s="14">
        <f t="shared" si="4"/>
        <v>483171687</v>
      </c>
      <c r="G22" s="14"/>
      <c r="H22" s="14">
        <f t="shared" si="4"/>
        <v>459013103</v>
      </c>
    </row>
    <row r="23" spans="1:8" ht="33" x14ac:dyDescent="0.3">
      <c r="A23" s="10">
        <v>5</v>
      </c>
      <c r="B23" s="23" t="s">
        <v>290</v>
      </c>
      <c r="C23" s="10">
        <v>52</v>
      </c>
      <c r="D23" s="17">
        <v>33015.125520000023</v>
      </c>
      <c r="E23" s="10"/>
      <c r="F23" s="10"/>
      <c r="G23" s="10"/>
      <c r="H23" s="17">
        <v>46693333</v>
      </c>
    </row>
    <row r="24" spans="1:8" ht="33" x14ac:dyDescent="0.3">
      <c r="A24" s="10">
        <v>6</v>
      </c>
      <c r="B24" s="23" t="s">
        <v>290</v>
      </c>
      <c r="C24" s="10">
        <v>37</v>
      </c>
      <c r="D24" s="17">
        <v>23681.338199999991</v>
      </c>
      <c r="E24" s="10"/>
      <c r="F24" s="10"/>
      <c r="G24" s="10"/>
      <c r="H24" s="17">
        <v>27289232</v>
      </c>
    </row>
    <row r="25" spans="1:8" ht="33" x14ac:dyDescent="0.3">
      <c r="A25" s="10">
        <v>7</v>
      </c>
      <c r="B25" s="23" t="s">
        <v>292</v>
      </c>
      <c r="C25" s="10">
        <v>9</v>
      </c>
      <c r="D25" s="17">
        <v>2356.88544</v>
      </c>
      <c r="E25" s="10"/>
      <c r="F25" s="10"/>
      <c r="G25" s="10"/>
      <c r="H25" s="17">
        <v>6756102</v>
      </c>
    </row>
    <row r="26" spans="1:8" x14ac:dyDescent="0.3">
      <c r="A26" s="25" t="s">
        <v>293</v>
      </c>
      <c r="B26" s="26"/>
      <c r="C26" s="14">
        <f>SUM(C23:C25)</f>
        <v>98</v>
      </c>
      <c r="D26" s="14">
        <f t="shared" ref="D26:H26" si="5">SUM(D23:D25)</f>
        <v>59053.349160000012</v>
      </c>
      <c r="E26" s="14"/>
      <c r="F26" s="14"/>
      <c r="G26" s="14"/>
      <c r="H26" s="14">
        <f t="shared" si="5"/>
        <v>80738667</v>
      </c>
    </row>
    <row r="27" spans="1:8" x14ac:dyDescent="0.3">
      <c r="A27" s="25" t="s">
        <v>294</v>
      </c>
      <c r="B27" s="27"/>
      <c r="C27" s="27"/>
      <c r="D27" s="27"/>
      <c r="E27" s="27"/>
      <c r="F27" s="27"/>
      <c r="G27" s="26"/>
      <c r="H27" s="13">
        <f>H22+H26</f>
        <v>539751770</v>
      </c>
    </row>
    <row r="28" spans="1:8" x14ac:dyDescent="0.3">
      <c r="A28" s="24" t="s">
        <v>295</v>
      </c>
      <c r="B28" s="24"/>
      <c r="C28" s="24"/>
      <c r="D28" s="24"/>
      <c r="E28" s="24"/>
      <c r="F28" s="24"/>
      <c r="G28" s="24"/>
      <c r="H28" s="13">
        <f>H27</f>
        <v>539751770</v>
      </c>
    </row>
    <row r="29" spans="1:8" x14ac:dyDescent="0.3">
      <c r="A29" s="24" t="s">
        <v>296</v>
      </c>
      <c r="B29" s="24"/>
      <c r="C29" s="24"/>
      <c r="D29" s="24"/>
      <c r="E29" s="24"/>
      <c r="F29" s="24"/>
      <c r="G29" s="24"/>
      <c r="H29" s="13">
        <f>H28*0.9</f>
        <v>485776593</v>
      </c>
    </row>
    <row r="30" spans="1:8" x14ac:dyDescent="0.3">
      <c r="A30" s="24" t="s">
        <v>297</v>
      </c>
      <c r="B30" s="24"/>
      <c r="C30" s="24"/>
      <c r="D30" s="24"/>
      <c r="E30" s="24"/>
      <c r="F30" s="24"/>
      <c r="G30" s="24"/>
      <c r="H30" s="13">
        <f>H28*0.8</f>
        <v>431801416</v>
      </c>
    </row>
  </sheetData>
  <mergeCells count="8">
    <mergeCell ref="A28:G28"/>
    <mergeCell ref="A29:G29"/>
    <mergeCell ref="A30:G30"/>
    <mergeCell ref="A13:B13"/>
    <mergeCell ref="A16:H16"/>
    <mergeCell ref="A22:B22"/>
    <mergeCell ref="A26:B26"/>
    <mergeCell ref="A27:G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168"/>
  <sheetViews>
    <sheetView workbookViewId="0">
      <pane ySplit="1" topLeftCell="A15" activePane="bottomLeft" state="frozen"/>
      <selection pane="bottomLeft" activeCell="G98" sqref="G98"/>
    </sheetView>
  </sheetViews>
  <sheetFormatPr defaultRowHeight="16.5" x14ac:dyDescent="0.25"/>
  <cols>
    <col min="1" max="1" width="4" style="2" bestFit="1" customWidth="1"/>
    <col min="2" max="2" width="8.85546875" style="2" bestFit="1" customWidth="1"/>
    <col min="3" max="3" width="9" style="2" customWidth="1"/>
    <col min="4" max="4" width="6.28515625" style="2" bestFit="1" customWidth="1"/>
    <col min="5" max="5" width="14.42578125" style="2" customWidth="1"/>
    <col min="6" max="6" width="14.5703125" style="2" customWidth="1"/>
    <col min="7" max="7" width="13.140625" style="2" customWidth="1"/>
    <col min="8" max="8" width="18.7109375" style="2" customWidth="1"/>
    <col min="9" max="10" width="14.7109375" style="2" bestFit="1" customWidth="1"/>
    <col min="11" max="11" width="14.28515625" style="2" customWidth="1"/>
    <col min="12" max="16384" width="9.140625" style="2"/>
  </cols>
  <sheetData>
    <row r="1" spans="1:11" s="3" customFormat="1" ht="33" x14ac:dyDescent="0.25">
      <c r="A1" s="5" t="s">
        <v>0</v>
      </c>
      <c r="B1" s="5" t="s">
        <v>7</v>
      </c>
      <c r="C1" s="5" t="s">
        <v>1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9</v>
      </c>
      <c r="I1" s="5" t="s">
        <v>27</v>
      </c>
      <c r="J1" s="5" t="s">
        <v>25</v>
      </c>
      <c r="K1" s="5" t="s">
        <v>26</v>
      </c>
    </row>
    <row r="2" spans="1:11" ht="33" x14ac:dyDescent="0.25">
      <c r="A2" s="6">
        <v>1</v>
      </c>
      <c r="B2" s="6" t="s">
        <v>10</v>
      </c>
      <c r="C2" s="6" t="s">
        <v>243</v>
      </c>
      <c r="D2" s="6" t="s">
        <v>8</v>
      </c>
      <c r="E2" s="7">
        <v>43.76</v>
      </c>
      <c r="F2" s="7">
        <f>E2*10.764</f>
        <v>471.03263999999996</v>
      </c>
      <c r="G2" s="7">
        <f>F2*1.1</f>
        <v>518.13590399999998</v>
      </c>
      <c r="H2" s="6" t="s">
        <v>266</v>
      </c>
      <c r="I2" s="7">
        <f t="shared" ref="I2:I33" si="0">SUM(J2:K2)</f>
        <v>0</v>
      </c>
      <c r="J2" s="7">
        <v>0</v>
      </c>
      <c r="K2" s="7">
        <v>0</v>
      </c>
    </row>
    <row r="3" spans="1:11" ht="33" hidden="1" x14ac:dyDescent="0.25">
      <c r="A3" s="6">
        <v>2</v>
      </c>
      <c r="B3" s="6" t="s">
        <v>11</v>
      </c>
      <c r="C3" s="6" t="s">
        <v>243</v>
      </c>
      <c r="D3" s="6" t="s">
        <v>8</v>
      </c>
      <c r="E3" s="7">
        <v>24.62</v>
      </c>
      <c r="F3" s="7">
        <f t="shared" ref="F3:F66" si="1">E3*10.764</f>
        <v>265.00968</v>
      </c>
      <c r="G3" s="7">
        <f t="shared" ref="G3:G66" si="2">F3*1.1</f>
        <v>291.510648</v>
      </c>
      <c r="H3" s="6" t="s">
        <v>24</v>
      </c>
      <c r="I3" s="7">
        <f t="shared" si="0"/>
        <v>3764000</v>
      </c>
      <c r="J3" s="7">
        <v>3039430</v>
      </c>
      <c r="K3" s="7">
        <v>724570</v>
      </c>
    </row>
    <row r="4" spans="1:11" ht="33" hidden="1" x14ac:dyDescent="0.25">
      <c r="A4" s="6">
        <v>3</v>
      </c>
      <c r="B4" s="6" t="s">
        <v>12</v>
      </c>
      <c r="C4" s="6" t="s">
        <v>243</v>
      </c>
      <c r="D4" s="6" t="s">
        <v>8</v>
      </c>
      <c r="E4" s="7">
        <v>19.23</v>
      </c>
      <c r="F4" s="7">
        <f t="shared" si="1"/>
        <v>206.99171999999999</v>
      </c>
      <c r="G4" s="7">
        <f t="shared" si="2"/>
        <v>227.69089199999999</v>
      </c>
      <c r="H4" s="6" t="s">
        <v>24</v>
      </c>
      <c r="I4" s="7">
        <f t="shared" si="0"/>
        <v>4200000</v>
      </c>
      <c r="J4" s="7">
        <v>3577985</v>
      </c>
      <c r="K4" s="7">
        <v>622015</v>
      </c>
    </row>
    <row r="5" spans="1:11" ht="33" hidden="1" x14ac:dyDescent="0.25">
      <c r="A5" s="6">
        <v>4</v>
      </c>
      <c r="B5" s="6" t="s">
        <v>13</v>
      </c>
      <c r="C5" s="6" t="s">
        <v>243</v>
      </c>
      <c r="D5" s="6" t="s">
        <v>8</v>
      </c>
      <c r="E5" s="7">
        <v>27.31</v>
      </c>
      <c r="F5" s="7">
        <f t="shared" si="1"/>
        <v>293.96483999999998</v>
      </c>
      <c r="G5" s="7">
        <f t="shared" si="2"/>
        <v>323.36132400000002</v>
      </c>
      <c r="H5" s="6" t="s">
        <v>24</v>
      </c>
      <c r="I5" s="7">
        <f t="shared" si="0"/>
        <v>4495000</v>
      </c>
      <c r="J5" s="7">
        <v>4021697</v>
      </c>
      <c r="K5" s="7">
        <v>473303</v>
      </c>
    </row>
    <row r="6" spans="1:11" ht="33" hidden="1" x14ac:dyDescent="0.25">
      <c r="A6" s="6">
        <v>5</v>
      </c>
      <c r="B6" s="6" t="s">
        <v>14</v>
      </c>
      <c r="C6" s="6" t="s">
        <v>243</v>
      </c>
      <c r="D6" s="6" t="s">
        <v>8</v>
      </c>
      <c r="E6" s="7">
        <v>27.31</v>
      </c>
      <c r="F6" s="7">
        <f t="shared" si="1"/>
        <v>293.96483999999998</v>
      </c>
      <c r="G6" s="7">
        <f t="shared" si="2"/>
        <v>323.36132400000002</v>
      </c>
      <c r="H6" s="6" t="s">
        <v>24</v>
      </c>
      <c r="I6" s="7">
        <f t="shared" si="0"/>
        <v>3050001</v>
      </c>
      <c r="J6" s="7">
        <v>2904763</v>
      </c>
      <c r="K6" s="7">
        <v>145238</v>
      </c>
    </row>
    <row r="7" spans="1:11" ht="33" hidden="1" x14ac:dyDescent="0.25">
      <c r="A7" s="6">
        <v>6</v>
      </c>
      <c r="B7" s="6" t="s">
        <v>15</v>
      </c>
      <c r="C7" s="6" t="s">
        <v>243</v>
      </c>
      <c r="D7" s="6" t="s">
        <v>8</v>
      </c>
      <c r="E7" s="7">
        <v>17.739999999999998</v>
      </c>
      <c r="F7" s="7">
        <f t="shared" si="1"/>
        <v>190.95335999999998</v>
      </c>
      <c r="G7" s="7">
        <f t="shared" si="2"/>
        <v>210.04869599999998</v>
      </c>
      <c r="H7" s="6" t="s">
        <v>24</v>
      </c>
      <c r="I7" s="7">
        <f t="shared" si="0"/>
        <v>2250000</v>
      </c>
      <c r="J7" s="7">
        <v>1567500</v>
      </c>
      <c r="K7" s="7">
        <v>682500</v>
      </c>
    </row>
    <row r="8" spans="1:11" ht="33" hidden="1" x14ac:dyDescent="0.25">
      <c r="A8" s="6">
        <v>7</v>
      </c>
      <c r="B8" s="6" t="s">
        <v>16</v>
      </c>
      <c r="C8" s="6" t="s">
        <v>243</v>
      </c>
      <c r="D8" s="6" t="s">
        <v>8</v>
      </c>
      <c r="E8" s="7">
        <v>28.24</v>
      </c>
      <c r="F8" s="7">
        <f t="shared" si="1"/>
        <v>303.97535999999997</v>
      </c>
      <c r="G8" s="7">
        <f t="shared" si="2"/>
        <v>334.37289599999997</v>
      </c>
      <c r="H8" s="6" t="s">
        <v>24</v>
      </c>
      <c r="I8" s="7">
        <f t="shared" si="0"/>
        <v>4495000</v>
      </c>
      <c r="J8" s="7">
        <v>3984000</v>
      </c>
      <c r="K8" s="7">
        <v>511000</v>
      </c>
    </row>
    <row r="9" spans="1:11" ht="33" hidden="1" x14ac:dyDescent="0.25">
      <c r="A9" s="6">
        <v>8</v>
      </c>
      <c r="B9" s="6" t="s">
        <v>17</v>
      </c>
      <c r="C9" s="6" t="s">
        <v>243</v>
      </c>
      <c r="D9" s="6" t="s">
        <v>8</v>
      </c>
      <c r="E9" s="7">
        <v>22.39</v>
      </c>
      <c r="F9" s="7">
        <f t="shared" si="1"/>
        <v>241.00595999999999</v>
      </c>
      <c r="G9" s="7">
        <f t="shared" si="2"/>
        <v>265.10655600000001</v>
      </c>
      <c r="H9" s="6" t="s">
        <v>24</v>
      </c>
      <c r="I9" s="7">
        <f t="shared" si="0"/>
        <v>3400000</v>
      </c>
      <c r="J9" s="7">
        <v>2793000</v>
      </c>
      <c r="K9" s="7">
        <v>607000</v>
      </c>
    </row>
    <row r="10" spans="1:11" ht="33" hidden="1" x14ac:dyDescent="0.25">
      <c r="A10" s="6">
        <v>9</v>
      </c>
      <c r="B10" s="6" t="s">
        <v>18</v>
      </c>
      <c r="C10" s="6" t="s">
        <v>243</v>
      </c>
      <c r="D10" s="6" t="s">
        <v>8</v>
      </c>
      <c r="E10" s="7">
        <v>27.31</v>
      </c>
      <c r="F10" s="7">
        <f t="shared" si="1"/>
        <v>293.96483999999998</v>
      </c>
      <c r="G10" s="7">
        <f t="shared" si="2"/>
        <v>323.36132400000002</v>
      </c>
      <c r="H10" s="6" t="s">
        <v>23</v>
      </c>
      <c r="I10" s="7">
        <f t="shared" si="0"/>
        <v>0</v>
      </c>
      <c r="J10" s="7">
        <v>0</v>
      </c>
      <c r="K10" s="7">
        <v>0</v>
      </c>
    </row>
    <row r="11" spans="1:11" ht="33" hidden="1" x14ac:dyDescent="0.25">
      <c r="A11" s="6">
        <v>10</v>
      </c>
      <c r="B11" s="6" t="s">
        <v>19</v>
      </c>
      <c r="C11" s="6" t="s">
        <v>243</v>
      </c>
      <c r="D11" s="6" t="s">
        <v>8</v>
      </c>
      <c r="E11" s="7">
        <v>27.31</v>
      </c>
      <c r="F11" s="7">
        <f t="shared" si="1"/>
        <v>293.96483999999998</v>
      </c>
      <c r="G11" s="7">
        <f t="shared" si="2"/>
        <v>323.36132400000002</v>
      </c>
      <c r="H11" s="6" t="s">
        <v>23</v>
      </c>
      <c r="I11" s="7">
        <f t="shared" si="0"/>
        <v>0</v>
      </c>
      <c r="J11" s="7">
        <v>0</v>
      </c>
      <c r="K11" s="7">
        <v>0</v>
      </c>
    </row>
    <row r="12" spans="1:11" ht="33" hidden="1" x14ac:dyDescent="0.25">
      <c r="A12" s="6">
        <v>11</v>
      </c>
      <c r="B12" s="6" t="s">
        <v>20</v>
      </c>
      <c r="C12" s="6" t="s">
        <v>243</v>
      </c>
      <c r="D12" s="6" t="s">
        <v>8</v>
      </c>
      <c r="E12" s="7">
        <v>19.23</v>
      </c>
      <c r="F12" s="7">
        <f t="shared" si="1"/>
        <v>206.99171999999999</v>
      </c>
      <c r="G12" s="7">
        <f t="shared" si="2"/>
        <v>227.69089199999999</v>
      </c>
      <c r="H12" s="6" t="s">
        <v>23</v>
      </c>
      <c r="I12" s="7">
        <f t="shared" si="0"/>
        <v>0</v>
      </c>
      <c r="J12" s="7">
        <v>0</v>
      </c>
      <c r="K12" s="7">
        <v>0</v>
      </c>
    </row>
    <row r="13" spans="1:11" ht="33" hidden="1" x14ac:dyDescent="0.25">
      <c r="A13" s="6">
        <v>12</v>
      </c>
      <c r="B13" s="6" t="s">
        <v>21</v>
      </c>
      <c r="C13" s="6" t="s">
        <v>243</v>
      </c>
      <c r="D13" s="6" t="s">
        <v>8</v>
      </c>
      <c r="E13" s="7">
        <v>24.62</v>
      </c>
      <c r="F13" s="7">
        <f t="shared" si="1"/>
        <v>265.00968</v>
      </c>
      <c r="G13" s="7">
        <f t="shared" si="2"/>
        <v>291.510648</v>
      </c>
      <c r="H13" s="6" t="s">
        <v>24</v>
      </c>
      <c r="I13" s="7">
        <f t="shared" si="0"/>
        <v>2200000</v>
      </c>
      <c r="J13" s="7">
        <v>0</v>
      </c>
      <c r="K13" s="7">
        <v>2200000</v>
      </c>
    </row>
    <row r="14" spans="1:11" ht="33" hidden="1" x14ac:dyDescent="0.25">
      <c r="A14" s="6">
        <v>13</v>
      </c>
      <c r="B14" s="6" t="s">
        <v>22</v>
      </c>
      <c r="C14" s="6" t="s">
        <v>243</v>
      </c>
      <c r="D14" s="6" t="s">
        <v>8</v>
      </c>
      <c r="E14" s="7">
        <v>27.5</v>
      </c>
      <c r="F14" s="7">
        <f t="shared" si="1"/>
        <v>296.01</v>
      </c>
      <c r="G14" s="7">
        <f t="shared" si="2"/>
        <v>325.61099999999999</v>
      </c>
      <c r="H14" s="6" t="s">
        <v>24</v>
      </c>
      <c r="I14" s="7">
        <f t="shared" si="0"/>
        <v>2500000</v>
      </c>
      <c r="J14" s="7">
        <v>1709524</v>
      </c>
      <c r="K14" s="7">
        <v>790476</v>
      </c>
    </row>
    <row r="15" spans="1:11" x14ac:dyDescent="0.25">
      <c r="A15" s="6">
        <v>14</v>
      </c>
      <c r="B15" s="6">
        <v>1</v>
      </c>
      <c r="C15" s="6" t="s">
        <v>244</v>
      </c>
      <c r="D15" s="6" t="s">
        <v>262</v>
      </c>
      <c r="E15" s="7">
        <v>43.76</v>
      </c>
      <c r="F15" s="7">
        <f t="shared" si="1"/>
        <v>471.03263999999996</v>
      </c>
      <c r="G15" s="7">
        <f t="shared" si="2"/>
        <v>518.13590399999998</v>
      </c>
      <c r="H15" s="6" t="s">
        <v>266</v>
      </c>
      <c r="I15" s="7">
        <f t="shared" si="0"/>
        <v>0</v>
      </c>
      <c r="J15" s="7">
        <v>0</v>
      </c>
      <c r="K15" s="7">
        <v>0</v>
      </c>
    </row>
    <row r="16" spans="1:11" hidden="1" x14ac:dyDescent="0.25">
      <c r="A16" s="6">
        <v>15</v>
      </c>
      <c r="B16" s="6">
        <v>2</v>
      </c>
      <c r="C16" s="6" t="s">
        <v>244</v>
      </c>
      <c r="D16" s="6" t="s">
        <v>262</v>
      </c>
      <c r="E16" s="7">
        <v>24.62</v>
      </c>
      <c r="F16" s="7">
        <f t="shared" si="1"/>
        <v>265.00968</v>
      </c>
      <c r="G16" s="7">
        <f t="shared" si="2"/>
        <v>291.510648</v>
      </c>
      <c r="H16" s="6" t="s">
        <v>23</v>
      </c>
      <c r="I16" s="7">
        <f t="shared" si="0"/>
        <v>0</v>
      </c>
      <c r="J16" s="7">
        <v>0</v>
      </c>
      <c r="K16" s="7">
        <v>0</v>
      </c>
    </row>
    <row r="17" spans="1:11" hidden="1" x14ac:dyDescent="0.25">
      <c r="A17" s="6">
        <v>16</v>
      </c>
      <c r="B17" s="6">
        <v>3</v>
      </c>
      <c r="C17" s="6" t="s">
        <v>244</v>
      </c>
      <c r="D17" s="6" t="s">
        <v>262</v>
      </c>
      <c r="E17" s="7">
        <v>19.23</v>
      </c>
      <c r="F17" s="7">
        <f t="shared" si="1"/>
        <v>206.99171999999999</v>
      </c>
      <c r="G17" s="7">
        <f t="shared" si="2"/>
        <v>227.69089199999999</v>
      </c>
      <c r="H17" s="6" t="s">
        <v>23</v>
      </c>
      <c r="I17" s="7">
        <f t="shared" si="0"/>
        <v>0</v>
      </c>
      <c r="J17" s="7">
        <v>0</v>
      </c>
      <c r="K17" s="7">
        <v>0</v>
      </c>
    </row>
    <row r="18" spans="1:11" hidden="1" x14ac:dyDescent="0.25">
      <c r="A18" s="6">
        <v>17</v>
      </c>
      <c r="B18" s="6">
        <v>4</v>
      </c>
      <c r="C18" s="6" t="s">
        <v>244</v>
      </c>
      <c r="D18" s="6" t="s">
        <v>262</v>
      </c>
      <c r="E18" s="7">
        <v>27.31</v>
      </c>
      <c r="F18" s="7">
        <f t="shared" si="1"/>
        <v>293.96483999999998</v>
      </c>
      <c r="G18" s="7">
        <f t="shared" si="2"/>
        <v>323.36132400000002</v>
      </c>
      <c r="H18" s="6" t="s">
        <v>23</v>
      </c>
      <c r="I18" s="7">
        <f t="shared" si="0"/>
        <v>0</v>
      </c>
      <c r="J18" s="7">
        <v>0</v>
      </c>
      <c r="K18" s="7">
        <v>0</v>
      </c>
    </row>
    <row r="19" spans="1:11" hidden="1" x14ac:dyDescent="0.25">
      <c r="A19" s="6">
        <v>18</v>
      </c>
      <c r="B19" s="6">
        <v>5</v>
      </c>
      <c r="C19" s="6" t="s">
        <v>244</v>
      </c>
      <c r="D19" s="6" t="s">
        <v>262</v>
      </c>
      <c r="E19" s="7">
        <v>27.31</v>
      </c>
      <c r="F19" s="7">
        <f t="shared" si="1"/>
        <v>293.96483999999998</v>
      </c>
      <c r="G19" s="7">
        <f t="shared" si="2"/>
        <v>323.36132400000002</v>
      </c>
      <c r="H19" s="6" t="s">
        <v>23</v>
      </c>
      <c r="I19" s="7">
        <f t="shared" si="0"/>
        <v>0</v>
      </c>
      <c r="J19" s="7">
        <v>0</v>
      </c>
      <c r="K19" s="7">
        <v>0</v>
      </c>
    </row>
    <row r="20" spans="1:11" hidden="1" x14ac:dyDescent="0.25">
      <c r="A20" s="6">
        <v>19</v>
      </c>
      <c r="B20" s="6">
        <v>6</v>
      </c>
      <c r="C20" s="6" t="s">
        <v>244</v>
      </c>
      <c r="D20" s="6" t="s">
        <v>262</v>
      </c>
      <c r="E20" s="7">
        <v>17.739999999999998</v>
      </c>
      <c r="F20" s="7">
        <f t="shared" si="1"/>
        <v>190.95335999999998</v>
      </c>
      <c r="G20" s="7">
        <f t="shared" si="2"/>
        <v>210.04869599999998</v>
      </c>
      <c r="H20" s="6" t="s">
        <v>23</v>
      </c>
      <c r="I20" s="7">
        <f t="shared" si="0"/>
        <v>0</v>
      </c>
      <c r="J20" s="7">
        <v>0</v>
      </c>
      <c r="K20" s="7">
        <v>0</v>
      </c>
    </row>
    <row r="21" spans="1:11" hidden="1" x14ac:dyDescent="0.25">
      <c r="A21" s="6">
        <v>20</v>
      </c>
      <c r="B21" s="6">
        <v>7</v>
      </c>
      <c r="C21" s="6" t="s">
        <v>244</v>
      </c>
      <c r="D21" s="6" t="s">
        <v>262</v>
      </c>
      <c r="E21" s="7">
        <v>28.24</v>
      </c>
      <c r="F21" s="7">
        <f t="shared" si="1"/>
        <v>303.97535999999997</v>
      </c>
      <c r="G21" s="7">
        <f t="shared" si="2"/>
        <v>334.37289599999997</v>
      </c>
      <c r="H21" s="6" t="s">
        <v>23</v>
      </c>
      <c r="I21" s="7">
        <f t="shared" si="0"/>
        <v>0</v>
      </c>
      <c r="J21" s="7">
        <v>0</v>
      </c>
      <c r="K21" s="7">
        <v>0</v>
      </c>
    </row>
    <row r="22" spans="1:11" hidden="1" x14ac:dyDescent="0.25">
      <c r="A22" s="6">
        <v>21</v>
      </c>
      <c r="B22" s="6">
        <v>8</v>
      </c>
      <c r="C22" s="6" t="s">
        <v>244</v>
      </c>
      <c r="D22" s="6" t="s">
        <v>262</v>
      </c>
      <c r="E22" s="7">
        <v>22.39</v>
      </c>
      <c r="F22" s="7">
        <f t="shared" si="1"/>
        <v>241.00595999999999</v>
      </c>
      <c r="G22" s="7">
        <f t="shared" si="2"/>
        <v>265.10655600000001</v>
      </c>
      <c r="H22" s="6" t="s">
        <v>23</v>
      </c>
      <c r="I22" s="7">
        <f t="shared" si="0"/>
        <v>0</v>
      </c>
      <c r="J22" s="7">
        <v>0</v>
      </c>
      <c r="K22" s="7">
        <v>0</v>
      </c>
    </row>
    <row r="23" spans="1:11" hidden="1" x14ac:dyDescent="0.25">
      <c r="A23" s="6">
        <v>22</v>
      </c>
      <c r="B23" s="6">
        <v>9</v>
      </c>
      <c r="C23" s="6" t="s">
        <v>244</v>
      </c>
      <c r="D23" s="6" t="s">
        <v>262</v>
      </c>
      <c r="E23" s="7">
        <v>27.31</v>
      </c>
      <c r="F23" s="7">
        <f t="shared" si="1"/>
        <v>293.96483999999998</v>
      </c>
      <c r="G23" s="7">
        <f t="shared" si="2"/>
        <v>323.36132400000002</v>
      </c>
      <c r="H23" s="6" t="s">
        <v>23</v>
      </c>
      <c r="I23" s="7">
        <f t="shared" si="0"/>
        <v>0</v>
      </c>
      <c r="J23" s="7">
        <v>0</v>
      </c>
      <c r="K23" s="7">
        <v>0</v>
      </c>
    </row>
    <row r="24" spans="1:11" hidden="1" x14ac:dyDescent="0.25">
      <c r="A24" s="6">
        <v>23</v>
      </c>
      <c r="B24" s="6">
        <v>10</v>
      </c>
      <c r="C24" s="6" t="s">
        <v>244</v>
      </c>
      <c r="D24" s="6" t="s">
        <v>262</v>
      </c>
      <c r="E24" s="7">
        <v>27.31</v>
      </c>
      <c r="F24" s="7">
        <f t="shared" si="1"/>
        <v>293.96483999999998</v>
      </c>
      <c r="G24" s="7">
        <f t="shared" si="2"/>
        <v>323.36132400000002</v>
      </c>
      <c r="H24" s="6" t="s">
        <v>23</v>
      </c>
      <c r="I24" s="7">
        <f t="shared" si="0"/>
        <v>0</v>
      </c>
      <c r="J24" s="7">
        <v>0</v>
      </c>
      <c r="K24" s="7">
        <v>0</v>
      </c>
    </row>
    <row r="25" spans="1:11" hidden="1" x14ac:dyDescent="0.25">
      <c r="A25" s="6">
        <v>24</v>
      </c>
      <c r="B25" s="6">
        <v>11</v>
      </c>
      <c r="C25" s="6" t="s">
        <v>244</v>
      </c>
      <c r="D25" s="6" t="s">
        <v>262</v>
      </c>
      <c r="E25" s="7">
        <v>19.23</v>
      </c>
      <c r="F25" s="7">
        <f t="shared" si="1"/>
        <v>206.99171999999999</v>
      </c>
      <c r="G25" s="7">
        <f t="shared" si="2"/>
        <v>227.69089199999999</v>
      </c>
      <c r="H25" s="6" t="s">
        <v>23</v>
      </c>
      <c r="I25" s="7">
        <f t="shared" si="0"/>
        <v>0</v>
      </c>
      <c r="J25" s="7">
        <v>0</v>
      </c>
      <c r="K25" s="7">
        <v>0</v>
      </c>
    </row>
    <row r="26" spans="1:11" hidden="1" x14ac:dyDescent="0.25">
      <c r="A26" s="6">
        <v>25</v>
      </c>
      <c r="B26" s="6">
        <v>12</v>
      </c>
      <c r="C26" s="6" t="s">
        <v>244</v>
      </c>
      <c r="D26" s="6" t="s">
        <v>262</v>
      </c>
      <c r="E26" s="7">
        <v>24.62</v>
      </c>
      <c r="F26" s="7">
        <f t="shared" si="1"/>
        <v>265.00968</v>
      </c>
      <c r="G26" s="7">
        <f t="shared" si="2"/>
        <v>291.510648</v>
      </c>
      <c r="H26" s="6" t="s">
        <v>23</v>
      </c>
      <c r="I26" s="7">
        <f t="shared" si="0"/>
        <v>0</v>
      </c>
      <c r="J26" s="7">
        <v>0</v>
      </c>
      <c r="K26" s="7">
        <v>0</v>
      </c>
    </row>
    <row r="27" spans="1:11" hidden="1" x14ac:dyDescent="0.25">
      <c r="A27" s="6">
        <v>26</v>
      </c>
      <c r="B27" s="6">
        <v>13</v>
      </c>
      <c r="C27" s="6" t="s">
        <v>244</v>
      </c>
      <c r="D27" s="6" t="s">
        <v>262</v>
      </c>
      <c r="E27" s="7">
        <v>28.8</v>
      </c>
      <c r="F27" s="7">
        <f t="shared" si="1"/>
        <v>310.00319999999999</v>
      </c>
      <c r="G27" s="7">
        <f t="shared" si="2"/>
        <v>341.00352000000004</v>
      </c>
      <c r="H27" s="6" t="s">
        <v>23</v>
      </c>
      <c r="I27" s="7">
        <f t="shared" si="0"/>
        <v>0</v>
      </c>
      <c r="J27" s="7">
        <v>0</v>
      </c>
      <c r="K27" s="7">
        <v>0</v>
      </c>
    </row>
    <row r="28" spans="1:11" x14ac:dyDescent="0.25">
      <c r="A28" s="6">
        <v>27</v>
      </c>
      <c r="B28" s="6" t="s">
        <v>30</v>
      </c>
      <c r="C28" s="6" t="s">
        <v>244</v>
      </c>
      <c r="D28" s="6" t="s">
        <v>38</v>
      </c>
      <c r="E28" s="7">
        <v>50.17</v>
      </c>
      <c r="F28" s="7">
        <f t="shared" si="1"/>
        <v>540.02987999999993</v>
      </c>
      <c r="G28" s="7">
        <f t="shared" si="2"/>
        <v>594.03286800000001</v>
      </c>
      <c r="H28" s="6" t="s">
        <v>266</v>
      </c>
      <c r="I28" s="7">
        <f t="shared" si="0"/>
        <v>0</v>
      </c>
      <c r="J28" s="7">
        <v>0</v>
      </c>
      <c r="K28" s="7">
        <v>0</v>
      </c>
    </row>
    <row r="29" spans="1:11" hidden="1" x14ac:dyDescent="0.25">
      <c r="A29" s="6">
        <v>28</v>
      </c>
      <c r="B29" s="6" t="s">
        <v>31</v>
      </c>
      <c r="C29" s="6" t="s">
        <v>244</v>
      </c>
      <c r="D29" s="6" t="s">
        <v>38</v>
      </c>
      <c r="E29" s="7">
        <v>50.17</v>
      </c>
      <c r="F29" s="7">
        <f t="shared" si="1"/>
        <v>540.02987999999993</v>
      </c>
      <c r="G29" s="7">
        <f t="shared" si="2"/>
        <v>594.03286800000001</v>
      </c>
      <c r="H29" s="6" t="s">
        <v>23</v>
      </c>
      <c r="I29" s="7">
        <f t="shared" si="0"/>
        <v>0</v>
      </c>
      <c r="J29" s="7">
        <v>0</v>
      </c>
      <c r="K29" s="7">
        <v>0</v>
      </c>
    </row>
    <row r="30" spans="1:11" hidden="1" x14ac:dyDescent="0.25">
      <c r="A30" s="6">
        <v>29</v>
      </c>
      <c r="B30" s="6" t="s">
        <v>32</v>
      </c>
      <c r="C30" s="6" t="s">
        <v>244</v>
      </c>
      <c r="D30" s="6" t="s">
        <v>28</v>
      </c>
      <c r="E30" s="7">
        <v>67.91</v>
      </c>
      <c r="F30" s="7">
        <f t="shared" si="1"/>
        <v>730.98323999999991</v>
      </c>
      <c r="G30" s="7">
        <f t="shared" si="2"/>
        <v>804.08156399999996</v>
      </c>
      <c r="H30" s="6" t="s">
        <v>23</v>
      </c>
      <c r="I30" s="7">
        <f t="shared" si="0"/>
        <v>0</v>
      </c>
      <c r="J30" s="7">
        <v>0</v>
      </c>
      <c r="K30" s="7">
        <v>0</v>
      </c>
    </row>
    <row r="31" spans="1:11" hidden="1" x14ac:dyDescent="0.25">
      <c r="A31" s="6">
        <v>30</v>
      </c>
      <c r="B31" s="6" t="s">
        <v>33</v>
      </c>
      <c r="C31" s="6" t="s">
        <v>244</v>
      </c>
      <c r="D31" s="6" t="s">
        <v>28</v>
      </c>
      <c r="E31" s="7">
        <v>67.91</v>
      </c>
      <c r="F31" s="7">
        <f t="shared" si="1"/>
        <v>730.98323999999991</v>
      </c>
      <c r="G31" s="7">
        <f t="shared" si="2"/>
        <v>804.08156399999996</v>
      </c>
      <c r="H31" s="6" t="s">
        <v>23</v>
      </c>
      <c r="I31" s="7">
        <f t="shared" si="0"/>
        <v>0</v>
      </c>
      <c r="J31" s="7">
        <v>0</v>
      </c>
      <c r="K31" s="7">
        <v>0</v>
      </c>
    </row>
    <row r="32" spans="1:11" x14ac:dyDescent="0.25">
      <c r="A32" s="6">
        <v>31</v>
      </c>
      <c r="B32" s="6" t="s">
        <v>39</v>
      </c>
      <c r="C32" s="6" t="s">
        <v>245</v>
      </c>
      <c r="D32" s="6" t="s">
        <v>38</v>
      </c>
      <c r="E32" s="7">
        <v>50.17</v>
      </c>
      <c r="F32" s="7">
        <f t="shared" si="1"/>
        <v>540.02987999999993</v>
      </c>
      <c r="G32" s="7">
        <f t="shared" si="2"/>
        <v>594.03286800000001</v>
      </c>
      <c r="H32" s="6" t="s">
        <v>266</v>
      </c>
      <c r="I32" s="7">
        <f t="shared" si="0"/>
        <v>0</v>
      </c>
      <c r="J32" s="7">
        <v>0</v>
      </c>
      <c r="K32" s="7">
        <v>0</v>
      </c>
    </row>
    <row r="33" spans="1:11" x14ac:dyDescent="0.25">
      <c r="A33" s="6">
        <v>32</v>
      </c>
      <c r="B33" s="6" t="s">
        <v>40</v>
      </c>
      <c r="C33" s="6" t="s">
        <v>245</v>
      </c>
      <c r="D33" s="6" t="s">
        <v>38</v>
      </c>
      <c r="E33" s="7">
        <v>50.17</v>
      </c>
      <c r="F33" s="7">
        <f t="shared" si="1"/>
        <v>540.02987999999993</v>
      </c>
      <c r="G33" s="7">
        <f t="shared" si="2"/>
        <v>594.03286800000001</v>
      </c>
      <c r="H33" s="6" t="s">
        <v>266</v>
      </c>
      <c r="I33" s="7">
        <f t="shared" si="0"/>
        <v>0</v>
      </c>
      <c r="J33" s="7">
        <v>0</v>
      </c>
      <c r="K33" s="7">
        <v>0</v>
      </c>
    </row>
    <row r="34" spans="1:11" hidden="1" x14ac:dyDescent="0.25">
      <c r="A34" s="6">
        <v>33</v>
      </c>
      <c r="B34" s="6" t="s">
        <v>41</v>
      </c>
      <c r="C34" s="6" t="s">
        <v>245</v>
      </c>
      <c r="D34" s="6" t="s">
        <v>28</v>
      </c>
      <c r="E34" s="7">
        <v>67.91</v>
      </c>
      <c r="F34" s="7">
        <f t="shared" si="1"/>
        <v>730.98323999999991</v>
      </c>
      <c r="G34" s="7">
        <f t="shared" si="2"/>
        <v>804.08156399999996</v>
      </c>
      <c r="H34" s="6" t="s">
        <v>23</v>
      </c>
      <c r="I34" s="7">
        <f t="shared" ref="I34:I65" si="3">SUM(J34:K34)</f>
        <v>0</v>
      </c>
      <c r="J34" s="7">
        <v>0</v>
      </c>
      <c r="K34" s="7">
        <v>0</v>
      </c>
    </row>
    <row r="35" spans="1:11" hidden="1" x14ac:dyDescent="0.25">
      <c r="A35" s="6">
        <v>34</v>
      </c>
      <c r="B35" s="6" t="s">
        <v>42</v>
      </c>
      <c r="C35" s="6" t="s">
        <v>245</v>
      </c>
      <c r="D35" s="6" t="s">
        <v>28</v>
      </c>
      <c r="E35" s="7">
        <v>69.680000000000007</v>
      </c>
      <c r="F35" s="7">
        <f t="shared" si="1"/>
        <v>750.03552000000002</v>
      </c>
      <c r="G35" s="7">
        <f t="shared" si="2"/>
        <v>825.03907200000003</v>
      </c>
      <c r="H35" s="6" t="s">
        <v>24</v>
      </c>
      <c r="I35" s="7">
        <f t="shared" si="3"/>
        <v>5724471</v>
      </c>
      <c r="J35" s="7">
        <v>99010</v>
      </c>
      <c r="K35" s="7">
        <v>5625461</v>
      </c>
    </row>
    <row r="36" spans="1:11" hidden="1" x14ac:dyDescent="0.25">
      <c r="A36" s="6">
        <v>35</v>
      </c>
      <c r="B36" s="6" t="s">
        <v>43</v>
      </c>
      <c r="C36" s="6" t="s">
        <v>245</v>
      </c>
      <c r="D36" s="6" t="s">
        <v>38</v>
      </c>
      <c r="E36" s="7">
        <v>45.24</v>
      </c>
      <c r="F36" s="7">
        <f t="shared" si="1"/>
        <v>486.96335999999997</v>
      </c>
      <c r="G36" s="7">
        <f t="shared" si="2"/>
        <v>535.65969600000005</v>
      </c>
      <c r="H36" s="6" t="s">
        <v>24</v>
      </c>
      <c r="I36" s="7">
        <f t="shared" si="3"/>
        <v>4555000</v>
      </c>
      <c r="J36" s="7">
        <v>3807624</v>
      </c>
      <c r="K36" s="7">
        <v>747376</v>
      </c>
    </row>
    <row r="37" spans="1:11" hidden="1" x14ac:dyDescent="0.25">
      <c r="A37" s="6">
        <v>36</v>
      </c>
      <c r="B37" s="6" t="s">
        <v>44</v>
      </c>
      <c r="C37" s="6" t="s">
        <v>245</v>
      </c>
      <c r="D37" s="6" t="s">
        <v>38</v>
      </c>
      <c r="E37" s="7">
        <v>45.24</v>
      </c>
      <c r="F37" s="7">
        <f t="shared" si="1"/>
        <v>486.96335999999997</v>
      </c>
      <c r="G37" s="7">
        <f t="shared" si="2"/>
        <v>535.65969600000005</v>
      </c>
      <c r="H37" s="6" t="s">
        <v>24</v>
      </c>
      <c r="I37" s="7">
        <f t="shared" si="3"/>
        <v>4215290</v>
      </c>
      <c r="J37" s="7">
        <v>3793761</v>
      </c>
      <c r="K37" s="7">
        <v>421529</v>
      </c>
    </row>
    <row r="38" spans="1:11" hidden="1" x14ac:dyDescent="0.25">
      <c r="A38" s="6">
        <v>37</v>
      </c>
      <c r="B38" s="6" t="s">
        <v>45</v>
      </c>
      <c r="C38" s="6" t="s">
        <v>245</v>
      </c>
      <c r="D38" s="6" t="s">
        <v>28</v>
      </c>
      <c r="E38" s="7">
        <v>69.680000000000007</v>
      </c>
      <c r="F38" s="7">
        <f t="shared" si="1"/>
        <v>750.03552000000002</v>
      </c>
      <c r="G38" s="7">
        <f t="shared" si="2"/>
        <v>825.03907200000003</v>
      </c>
      <c r="H38" s="6" t="s">
        <v>24</v>
      </c>
      <c r="I38" s="7">
        <f t="shared" si="3"/>
        <v>4200000</v>
      </c>
      <c r="J38" s="7">
        <v>4091226</v>
      </c>
      <c r="K38" s="7">
        <v>108774</v>
      </c>
    </row>
    <row r="39" spans="1:11" hidden="1" x14ac:dyDescent="0.25">
      <c r="A39" s="6">
        <v>38</v>
      </c>
      <c r="B39" s="6" t="s">
        <v>46</v>
      </c>
      <c r="C39" s="6" t="s">
        <v>245</v>
      </c>
      <c r="D39" s="6" t="s">
        <v>28</v>
      </c>
      <c r="E39" s="7">
        <v>67.91</v>
      </c>
      <c r="F39" s="7">
        <f t="shared" si="1"/>
        <v>730.98323999999991</v>
      </c>
      <c r="G39" s="7">
        <f t="shared" si="2"/>
        <v>804.08156399999996</v>
      </c>
      <c r="H39" s="6" t="s">
        <v>23</v>
      </c>
      <c r="I39" s="7">
        <f t="shared" si="3"/>
        <v>0</v>
      </c>
      <c r="J39" s="7">
        <v>0</v>
      </c>
      <c r="K39" s="7">
        <v>0</v>
      </c>
    </row>
    <row r="40" spans="1:11" x14ac:dyDescent="0.25">
      <c r="A40" s="6">
        <v>39</v>
      </c>
      <c r="B40" s="6" t="s">
        <v>51</v>
      </c>
      <c r="C40" s="6" t="s">
        <v>246</v>
      </c>
      <c r="D40" s="6" t="s">
        <v>38</v>
      </c>
      <c r="E40" s="7">
        <v>50.17</v>
      </c>
      <c r="F40" s="7">
        <f t="shared" si="1"/>
        <v>540.02987999999993</v>
      </c>
      <c r="G40" s="7">
        <f t="shared" si="2"/>
        <v>594.03286800000001</v>
      </c>
      <c r="H40" s="6" t="s">
        <v>266</v>
      </c>
      <c r="I40" s="7">
        <f t="shared" si="3"/>
        <v>0</v>
      </c>
      <c r="J40" s="7">
        <v>0</v>
      </c>
      <c r="K40" s="7">
        <v>0</v>
      </c>
    </row>
    <row r="41" spans="1:11" hidden="1" x14ac:dyDescent="0.25">
      <c r="A41" s="6">
        <v>40</v>
      </c>
      <c r="B41" s="6" t="s">
        <v>52</v>
      </c>
      <c r="C41" s="6" t="s">
        <v>246</v>
      </c>
      <c r="D41" s="6" t="s">
        <v>38</v>
      </c>
      <c r="E41" s="7">
        <v>50.17</v>
      </c>
      <c r="F41" s="7">
        <f t="shared" si="1"/>
        <v>540.02987999999993</v>
      </c>
      <c r="G41" s="7">
        <f t="shared" si="2"/>
        <v>594.03286800000001</v>
      </c>
      <c r="H41" s="6" t="s">
        <v>23</v>
      </c>
      <c r="I41" s="7">
        <f t="shared" si="3"/>
        <v>0</v>
      </c>
      <c r="J41" s="7">
        <v>0</v>
      </c>
      <c r="K41" s="7">
        <v>0</v>
      </c>
    </row>
    <row r="42" spans="1:11" hidden="1" x14ac:dyDescent="0.25">
      <c r="A42" s="6">
        <v>41</v>
      </c>
      <c r="B42" s="6" t="s">
        <v>53</v>
      </c>
      <c r="C42" s="6" t="s">
        <v>246</v>
      </c>
      <c r="D42" s="6" t="s">
        <v>28</v>
      </c>
      <c r="E42" s="7">
        <v>67.91</v>
      </c>
      <c r="F42" s="7">
        <f t="shared" si="1"/>
        <v>730.98323999999991</v>
      </c>
      <c r="G42" s="7">
        <f t="shared" si="2"/>
        <v>804.08156399999996</v>
      </c>
      <c r="H42" s="6" t="s">
        <v>23</v>
      </c>
      <c r="I42" s="7">
        <f t="shared" si="3"/>
        <v>0</v>
      </c>
      <c r="J42" s="7">
        <v>0</v>
      </c>
      <c r="K42" s="7">
        <v>0</v>
      </c>
    </row>
    <row r="43" spans="1:11" x14ac:dyDescent="0.25">
      <c r="A43" s="6">
        <v>42</v>
      </c>
      <c r="B43" s="6" t="s">
        <v>54</v>
      </c>
      <c r="C43" s="6" t="s">
        <v>246</v>
      </c>
      <c r="D43" s="6" t="s">
        <v>28</v>
      </c>
      <c r="E43" s="7">
        <v>69.680000000000007</v>
      </c>
      <c r="F43" s="7">
        <f t="shared" si="1"/>
        <v>750.03552000000002</v>
      </c>
      <c r="G43" s="7">
        <f t="shared" si="2"/>
        <v>825.03907200000003</v>
      </c>
      <c r="H43" s="6" t="s">
        <v>266</v>
      </c>
      <c r="I43" s="7">
        <f t="shared" si="3"/>
        <v>0</v>
      </c>
      <c r="J43" s="7">
        <v>0</v>
      </c>
      <c r="K43" s="7">
        <v>0</v>
      </c>
    </row>
    <row r="44" spans="1:11" hidden="1" x14ac:dyDescent="0.25">
      <c r="A44" s="6">
        <v>43</v>
      </c>
      <c r="B44" s="6" t="s">
        <v>55</v>
      </c>
      <c r="C44" s="6" t="s">
        <v>246</v>
      </c>
      <c r="D44" s="6" t="s">
        <v>38</v>
      </c>
      <c r="E44" s="7">
        <v>45.24</v>
      </c>
      <c r="F44" s="7">
        <f t="shared" si="1"/>
        <v>486.96335999999997</v>
      </c>
      <c r="G44" s="7">
        <f t="shared" si="2"/>
        <v>535.65969600000005</v>
      </c>
      <c r="H44" s="6" t="s">
        <v>24</v>
      </c>
      <c r="I44" s="7">
        <f t="shared" si="3"/>
        <v>3000000</v>
      </c>
      <c r="J44" s="7">
        <v>3000000</v>
      </c>
      <c r="K44" s="7">
        <v>0</v>
      </c>
    </row>
    <row r="45" spans="1:11" x14ac:dyDescent="0.25">
      <c r="A45" s="6">
        <v>44</v>
      </c>
      <c r="B45" s="6" t="s">
        <v>56</v>
      </c>
      <c r="C45" s="6" t="s">
        <v>246</v>
      </c>
      <c r="D45" s="6" t="s">
        <v>38</v>
      </c>
      <c r="E45" s="7">
        <v>45.24</v>
      </c>
      <c r="F45" s="7">
        <f t="shared" si="1"/>
        <v>486.96335999999997</v>
      </c>
      <c r="G45" s="7">
        <f t="shared" si="2"/>
        <v>535.65969600000005</v>
      </c>
      <c r="H45" s="6" t="s">
        <v>266</v>
      </c>
      <c r="I45" s="7">
        <f t="shared" si="3"/>
        <v>0</v>
      </c>
      <c r="J45" s="7">
        <v>0</v>
      </c>
      <c r="K45" s="7">
        <v>0</v>
      </c>
    </row>
    <row r="46" spans="1:11" hidden="1" x14ac:dyDescent="0.25">
      <c r="A46" s="6">
        <v>45</v>
      </c>
      <c r="B46" s="6" t="s">
        <v>57</v>
      </c>
      <c r="C46" s="6" t="s">
        <v>246</v>
      </c>
      <c r="D46" s="6" t="s">
        <v>28</v>
      </c>
      <c r="E46" s="7">
        <v>69.680000000000007</v>
      </c>
      <c r="F46" s="7">
        <f t="shared" si="1"/>
        <v>750.03552000000002</v>
      </c>
      <c r="G46" s="7">
        <f t="shared" si="2"/>
        <v>825.03907200000003</v>
      </c>
      <c r="H46" s="6" t="s">
        <v>23</v>
      </c>
      <c r="I46" s="7">
        <f t="shared" si="3"/>
        <v>0</v>
      </c>
      <c r="J46" s="7">
        <v>0</v>
      </c>
      <c r="K46" s="7">
        <v>0</v>
      </c>
    </row>
    <row r="47" spans="1:11" x14ac:dyDescent="0.25">
      <c r="A47" s="6">
        <v>46</v>
      </c>
      <c r="B47" s="6" t="s">
        <v>58</v>
      </c>
      <c r="C47" s="6" t="s">
        <v>246</v>
      </c>
      <c r="D47" s="6" t="s">
        <v>28</v>
      </c>
      <c r="E47" s="7">
        <v>67.91</v>
      </c>
      <c r="F47" s="7">
        <f t="shared" si="1"/>
        <v>730.98323999999991</v>
      </c>
      <c r="G47" s="7">
        <f t="shared" si="2"/>
        <v>804.08156399999996</v>
      </c>
      <c r="H47" s="6" t="s">
        <v>266</v>
      </c>
      <c r="I47" s="7">
        <f t="shared" si="3"/>
        <v>0</v>
      </c>
      <c r="J47" s="7">
        <v>0</v>
      </c>
      <c r="K47" s="7">
        <v>0</v>
      </c>
    </row>
    <row r="48" spans="1:11" x14ac:dyDescent="0.25">
      <c r="A48" s="6">
        <v>47</v>
      </c>
      <c r="B48" s="6" t="s">
        <v>59</v>
      </c>
      <c r="C48" s="6" t="s">
        <v>247</v>
      </c>
      <c r="D48" s="6" t="s">
        <v>38</v>
      </c>
      <c r="E48" s="7">
        <v>50.17</v>
      </c>
      <c r="F48" s="7">
        <f t="shared" si="1"/>
        <v>540.02987999999993</v>
      </c>
      <c r="G48" s="7">
        <f t="shared" si="2"/>
        <v>594.03286800000001</v>
      </c>
      <c r="H48" s="6" t="s">
        <v>266</v>
      </c>
      <c r="I48" s="7">
        <f t="shared" si="3"/>
        <v>0</v>
      </c>
      <c r="J48" s="7">
        <v>0</v>
      </c>
      <c r="K48" s="7">
        <v>0</v>
      </c>
    </row>
    <row r="49" spans="1:11" hidden="1" x14ac:dyDescent="0.25">
      <c r="A49" s="6">
        <v>48</v>
      </c>
      <c r="B49" s="6" t="s">
        <v>60</v>
      </c>
      <c r="C49" s="6" t="s">
        <v>247</v>
      </c>
      <c r="D49" s="6" t="s">
        <v>38</v>
      </c>
      <c r="E49" s="7">
        <v>50.17</v>
      </c>
      <c r="F49" s="7">
        <f t="shared" si="1"/>
        <v>540.02987999999993</v>
      </c>
      <c r="G49" s="7">
        <f t="shared" si="2"/>
        <v>594.03286800000001</v>
      </c>
      <c r="H49" s="6" t="s">
        <v>23</v>
      </c>
      <c r="I49" s="7">
        <f t="shared" si="3"/>
        <v>0</v>
      </c>
      <c r="J49" s="7">
        <v>0</v>
      </c>
      <c r="K49" s="7">
        <v>0</v>
      </c>
    </row>
    <row r="50" spans="1:11" hidden="1" x14ac:dyDescent="0.25">
      <c r="A50" s="6">
        <v>49</v>
      </c>
      <c r="B50" s="6" t="s">
        <v>61</v>
      </c>
      <c r="C50" s="6" t="s">
        <v>247</v>
      </c>
      <c r="D50" s="6" t="s">
        <v>28</v>
      </c>
      <c r="E50" s="7">
        <v>67.91</v>
      </c>
      <c r="F50" s="7">
        <f t="shared" si="1"/>
        <v>730.98323999999991</v>
      </c>
      <c r="G50" s="7">
        <f t="shared" si="2"/>
        <v>804.08156399999996</v>
      </c>
      <c r="H50" s="6" t="s">
        <v>23</v>
      </c>
      <c r="I50" s="7">
        <f t="shared" si="3"/>
        <v>0</v>
      </c>
      <c r="J50" s="7">
        <v>0</v>
      </c>
      <c r="K50" s="7">
        <v>0</v>
      </c>
    </row>
    <row r="51" spans="1:11" x14ac:dyDescent="0.25">
      <c r="A51" s="6">
        <v>50</v>
      </c>
      <c r="B51" s="6" t="s">
        <v>62</v>
      </c>
      <c r="C51" s="6" t="s">
        <v>247</v>
      </c>
      <c r="D51" s="6" t="s">
        <v>28</v>
      </c>
      <c r="E51" s="7">
        <v>69.680000000000007</v>
      </c>
      <c r="F51" s="7">
        <f t="shared" si="1"/>
        <v>750.03552000000002</v>
      </c>
      <c r="G51" s="7">
        <f t="shared" si="2"/>
        <v>825.03907200000003</v>
      </c>
      <c r="H51" s="6" t="s">
        <v>266</v>
      </c>
      <c r="I51" s="7">
        <f t="shared" si="3"/>
        <v>0</v>
      </c>
      <c r="J51" s="7">
        <v>0</v>
      </c>
      <c r="K51" s="7">
        <v>0</v>
      </c>
    </row>
    <row r="52" spans="1:11" hidden="1" x14ac:dyDescent="0.25">
      <c r="A52" s="6">
        <v>51</v>
      </c>
      <c r="B52" s="6" t="s">
        <v>63</v>
      </c>
      <c r="C52" s="6" t="s">
        <v>247</v>
      </c>
      <c r="D52" s="6" t="s">
        <v>38</v>
      </c>
      <c r="E52" s="7">
        <v>45.24</v>
      </c>
      <c r="F52" s="7">
        <f t="shared" si="1"/>
        <v>486.96335999999997</v>
      </c>
      <c r="G52" s="7">
        <f t="shared" si="2"/>
        <v>535.65969600000005</v>
      </c>
      <c r="H52" s="6" t="s">
        <v>24</v>
      </c>
      <c r="I52" s="7">
        <f t="shared" si="3"/>
        <v>3600000</v>
      </c>
      <c r="J52" s="7">
        <v>2931684</v>
      </c>
      <c r="K52" s="7">
        <v>668316</v>
      </c>
    </row>
    <row r="53" spans="1:11" hidden="1" x14ac:dyDescent="0.25">
      <c r="A53" s="6">
        <v>52</v>
      </c>
      <c r="B53" s="6" t="s">
        <v>64</v>
      </c>
      <c r="C53" s="6" t="s">
        <v>247</v>
      </c>
      <c r="D53" s="6" t="s">
        <v>38</v>
      </c>
      <c r="E53" s="7">
        <v>45.24</v>
      </c>
      <c r="F53" s="7">
        <f t="shared" si="1"/>
        <v>486.96335999999997</v>
      </c>
      <c r="G53" s="7">
        <f t="shared" si="2"/>
        <v>535.65969600000005</v>
      </c>
      <c r="H53" s="6" t="s">
        <v>24</v>
      </c>
      <c r="I53" s="7">
        <f t="shared" si="3"/>
        <v>3000000</v>
      </c>
      <c r="J53" s="7">
        <v>2702970</v>
      </c>
      <c r="K53" s="7">
        <v>297030</v>
      </c>
    </row>
    <row r="54" spans="1:11" hidden="1" x14ac:dyDescent="0.25">
      <c r="A54" s="6">
        <v>53</v>
      </c>
      <c r="B54" s="6" t="s">
        <v>65</v>
      </c>
      <c r="C54" s="6" t="s">
        <v>247</v>
      </c>
      <c r="D54" s="6" t="s">
        <v>28</v>
      </c>
      <c r="E54" s="7">
        <v>69.680000000000007</v>
      </c>
      <c r="F54" s="7">
        <f t="shared" si="1"/>
        <v>750.03552000000002</v>
      </c>
      <c r="G54" s="7">
        <f t="shared" si="2"/>
        <v>825.03907200000003</v>
      </c>
      <c r="H54" s="6" t="s">
        <v>24</v>
      </c>
      <c r="I54" s="7">
        <f t="shared" si="3"/>
        <v>4595000</v>
      </c>
      <c r="J54" s="7">
        <v>3664357</v>
      </c>
      <c r="K54" s="7">
        <v>930643</v>
      </c>
    </row>
    <row r="55" spans="1:11" hidden="1" x14ac:dyDescent="0.25">
      <c r="A55" s="6">
        <v>54</v>
      </c>
      <c r="B55" s="6" t="s">
        <v>66</v>
      </c>
      <c r="C55" s="6" t="s">
        <v>247</v>
      </c>
      <c r="D55" s="6" t="s">
        <v>28</v>
      </c>
      <c r="E55" s="7">
        <v>67.91</v>
      </c>
      <c r="F55" s="7">
        <f t="shared" si="1"/>
        <v>730.98323999999991</v>
      </c>
      <c r="G55" s="7">
        <f t="shared" si="2"/>
        <v>804.08156399999996</v>
      </c>
      <c r="H55" s="6" t="s">
        <v>23</v>
      </c>
      <c r="I55" s="7">
        <f t="shared" si="3"/>
        <v>0</v>
      </c>
      <c r="J55" s="7">
        <v>0</v>
      </c>
      <c r="K55" s="7">
        <v>0</v>
      </c>
    </row>
    <row r="56" spans="1:11" x14ac:dyDescent="0.25">
      <c r="A56" s="6">
        <v>55</v>
      </c>
      <c r="B56" s="6" t="s">
        <v>67</v>
      </c>
      <c r="C56" s="6" t="s">
        <v>248</v>
      </c>
      <c r="D56" s="6" t="s">
        <v>38</v>
      </c>
      <c r="E56" s="7">
        <v>50.17</v>
      </c>
      <c r="F56" s="7">
        <f t="shared" si="1"/>
        <v>540.02987999999993</v>
      </c>
      <c r="G56" s="7">
        <f t="shared" si="2"/>
        <v>594.03286800000001</v>
      </c>
      <c r="H56" s="6" t="s">
        <v>266</v>
      </c>
      <c r="I56" s="7">
        <f t="shared" si="3"/>
        <v>0</v>
      </c>
      <c r="J56" s="7">
        <v>0</v>
      </c>
      <c r="K56" s="7">
        <v>0</v>
      </c>
    </row>
    <row r="57" spans="1:11" hidden="1" x14ac:dyDescent="0.25">
      <c r="A57" s="6">
        <v>56</v>
      </c>
      <c r="B57" s="6" t="s">
        <v>68</v>
      </c>
      <c r="C57" s="6" t="s">
        <v>248</v>
      </c>
      <c r="D57" s="6" t="s">
        <v>38</v>
      </c>
      <c r="E57" s="7">
        <v>50.17</v>
      </c>
      <c r="F57" s="7">
        <f t="shared" si="1"/>
        <v>540.02987999999993</v>
      </c>
      <c r="G57" s="7">
        <f t="shared" si="2"/>
        <v>594.03286800000001</v>
      </c>
      <c r="H57" s="6" t="s">
        <v>23</v>
      </c>
      <c r="I57" s="7">
        <f t="shared" si="3"/>
        <v>0</v>
      </c>
      <c r="J57" s="7">
        <v>0</v>
      </c>
      <c r="K57" s="7">
        <v>0</v>
      </c>
    </row>
    <row r="58" spans="1:11" hidden="1" x14ac:dyDescent="0.25">
      <c r="A58" s="6">
        <v>57</v>
      </c>
      <c r="B58" s="6" t="s">
        <v>69</v>
      </c>
      <c r="C58" s="6" t="s">
        <v>248</v>
      </c>
      <c r="D58" s="6" t="s">
        <v>28</v>
      </c>
      <c r="E58" s="7">
        <v>67.91</v>
      </c>
      <c r="F58" s="7">
        <f t="shared" si="1"/>
        <v>730.98323999999991</v>
      </c>
      <c r="G58" s="7">
        <f t="shared" si="2"/>
        <v>804.08156399999996</v>
      </c>
      <c r="H58" s="6" t="s">
        <v>23</v>
      </c>
      <c r="I58" s="7">
        <f t="shared" si="3"/>
        <v>0</v>
      </c>
      <c r="J58" s="7">
        <v>0</v>
      </c>
      <c r="K58" s="7">
        <v>0</v>
      </c>
    </row>
    <row r="59" spans="1:11" hidden="1" x14ac:dyDescent="0.25">
      <c r="A59" s="6">
        <v>58</v>
      </c>
      <c r="B59" s="6" t="s">
        <v>70</v>
      </c>
      <c r="C59" s="6" t="s">
        <v>248</v>
      </c>
      <c r="D59" s="6" t="s">
        <v>28</v>
      </c>
      <c r="E59" s="7">
        <v>69.680000000000007</v>
      </c>
      <c r="F59" s="7">
        <f t="shared" si="1"/>
        <v>750.03552000000002</v>
      </c>
      <c r="G59" s="7">
        <f t="shared" si="2"/>
        <v>825.03907200000003</v>
      </c>
      <c r="H59" s="6" t="s">
        <v>23</v>
      </c>
      <c r="I59" s="7">
        <f t="shared" si="3"/>
        <v>0</v>
      </c>
      <c r="J59" s="7">
        <v>0</v>
      </c>
      <c r="K59" s="7">
        <v>0</v>
      </c>
    </row>
    <row r="60" spans="1:11" hidden="1" x14ac:dyDescent="0.25">
      <c r="A60" s="6">
        <v>59</v>
      </c>
      <c r="B60" s="6" t="s">
        <v>71</v>
      </c>
      <c r="C60" s="6" t="s">
        <v>248</v>
      </c>
      <c r="D60" s="6" t="s">
        <v>38</v>
      </c>
      <c r="E60" s="7">
        <v>45.24</v>
      </c>
      <c r="F60" s="7">
        <f t="shared" si="1"/>
        <v>486.96335999999997</v>
      </c>
      <c r="G60" s="7">
        <f t="shared" si="2"/>
        <v>535.65969600000005</v>
      </c>
      <c r="H60" s="6" t="s">
        <v>24</v>
      </c>
      <c r="I60" s="7">
        <f t="shared" si="3"/>
        <v>3000000</v>
      </c>
      <c r="J60" s="7">
        <v>2801981</v>
      </c>
      <c r="K60" s="7">
        <v>198019</v>
      </c>
    </row>
    <row r="61" spans="1:11" x14ac:dyDescent="0.25">
      <c r="A61" s="6">
        <v>60</v>
      </c>
      <c r="B61" s="6" t="s">
        <v>72</v>
      </c>
      <c r="C61" s="6" t="s">
        <v>248</v>
      </c>
      <c r="D61" s="6" t="s">
        <v>38</v>
      </c>
      <c r="E61" s="7">
        <v>45.24</v>
      </c>
      <c r="F61" s="7">
        <f t="shared" si="1"/>
        <v>486.96335999999997</v>
      </c>
      <c r="G61" s="7">
        <f t="shared" si="2"/>
        <v>535.65969600000005</v>
      </c>
      <c r="H61" s="6" t="s">
        <v>266</v>
      </c>
      <c r="I61" s="7">
        <f t="shared" si="3"/>
        <v>0</v>
      </c>
      <c r="J61" s="7">
        <v>0</v>
      </c>
      <c r="K61" s="7">
        <v>0</v>
      </c>
    </row>
    <row r="62" spans="1:11" hidden="1" x14ac:dyDescent="0.25">
      <c r="A62" s="6">
        <v>61</v>
      </c>
      <c r="B62" s="6" t="s">
        <v>73</v>
      </c>
      <c r="C62" s="6" t="s">
        <v>248</v>
      </c>
      <c r="D62" s="6" t="s">
        <v>28</v>
      </c>
      <c r="E62" s="7">
        <v>69.680000000000007</v>
      </c>
      <c r="F62" s="7">
        <f t="shared" si="1"/>
        <v>750.03552000000002</v>
      </c>
      <c r="G62" s="7">
        <f t="shared" si="2"/>
        <v>825.03907200000003</v>
      </c>
      <c r="H62" s="6" t="s">
        <v>24</v>
      </c>
      <c r="I62" s="7">
        <f t="shared" si="3"/>
        <v>4495000</v>
      </c>
      <c r="J62" s="7">
        <v>3693542</v>
      </c>
      <c r="K62" s="7">
        <v>801458</v>
      </c>
    </row>
    <row r="63" spans="1:11" hidden="1" x14ac:dyDescent="0.25">
      <c r="A63" s="6">
        <v>62</v>
      </c>
      <c r="B63" s="6" t="s">
        <v>74</v>
      </c>
      <c r="C63" s="6" t="s">
        <v>248</v>
      </c>
      <c r="D63" s="6" t="s">
        <v>28</v>
      </c>
      <c r="E63" s="7">
        <v>67.91</v>
      </c>
      <c r="F63" s="7">
        <f t="shared" si="1"/>
        <v>730.98323999999991</v>
      </c>
      <c r="G63" s="7">
        <f t="shared" si="2"/>
        <v>804.08156399999996</v>
      </c>
      <c r="H63" s="6" t="s">
        <v>23</v>
      </c>
      <c r="I63" s="7">
        <f t="shared" si="3"/>
        <v>0</v>
      </c>
      <c r="J63" s="7">
        <v>0</v>
      </c>
      <c r="K63" s="7">
        <v>0</v>
      </c>
    </row>
    <row r="64" spans="1:11" hidden="1" x14ac:dyDescent="0.25">
      <c r="A64" s="6">
        <v>63</v>
      </c>
      <c r="B64" s="6" t="s">
        <v>75</v>
      </c>
      <c r="C64" s="6" t="s">
        <v>249</v>
      </c>
      <c r="D64" s="6" t="s">
        <v>38</v>
      </c>
      <c r="E64" s="7">
        <v>50.17</v>
      </c>
      <c r="F64" s="7">
        <f t="shared" si="1"/>
        <v>540.02987999999993</v>
      </c>
      <c r="G64" s="7">
        <f t="shared" si="2"/>
        <v>594.03286800000001</v>
      </c>
      <c r="H64" s="6" t="s">
        <v>23</v>
      </c>
      <c r="I64" s="7">
        <f t="shared" si="3"/>
        <v>0</v>
      </c>
      <c r="J64" s="7">
        <v>0</v>
      </c>
      <c r="K64" s="7">
        <v>0</v>
      </c>
    </row>
    <row r="65" spans="1:11" hidden="1" x14ac:dyDescent="0.25">
      <c r="A65" s="6">
        <v>64</v>
      </c>
      <c r="B65" s="6" t="s">
        <v>76</v>
      </c>
      <c r="C65" s="6" t="s">
        <v>249</v>
      </c>
      <c r="D65" s="6" t="s">
        <v>38</v>
      </c>
      <c r="E65" s="7">
        <v>50.17</v>
      </c>
      <c r="F65" s="7">
        <f t="shared" si="1"/>
        <v>540.02987999999993</v>
      </c>
      <c r="G65" s="7">
        <f t="shared" si="2"/>
        <v>594.03286800000001</v>
      </c>
      <c r="H65" s="6" t="s">
        <v>23</v>
      </c>
      <c r="I65" s="7">
        <f t="shared" si="3"/>
        <v>0</v>
      </c>
      <c r="J65" s="7">
        <v>0</v>
      </c>
      <c r="K65" s="7">
        <v>0</v>
      </c>
    </row>
    <row r="66" spans="1:11" hidden="1" x14ac:dyDescent="0.25">
      <c r="A66" s="6">
        <v>65</v>
      </c>
      <c r="B66" s="6" t="s">
        <v>77</v>
      </c>
      <c r="C66" s="6" t="s">
        <v>249</v>
      </c>
      <c r="D66" s="6" t="s">
        <v>28</v>
      </c>
      <c r="E66" s="7">
        <v>67.91</v>
      </c>
      <c r="F66" s="7">
        <f t="shared" si="1"/>
        <v>730.98323999999991</v>
      </c>
      <c r="G66" s="7">
        <f t="shared" si="2"/>
        <v>804.08156399999996</v>
      </c>
      <c r="H66" s="6" t="s">
        <v>23</v>
      </c>
      <c r="I66" s="7">
        <f t="shared" ref="I66:I97" si="4">SUM(J66:K66)</f>
        <v>0</v>
      </c>
      <c r="J66" s="7"/>
      <c r="K66" s="7"/>
    </row>
    <row r="67" spans="1:11" hidden="1" x14ac:dyDescent="0.25">
      <c r="A67" s="6">
        <v>66</v>
      </c>
      <c r="B67" s="6" t="s">
        <v>78</v>
      </c>
      <c r="C67" s="6" t="s">
        <v>249</v>
      </c>
      <c r="D67" s="6" t="s">
        <v>28</v>
      </c>
      <c r="E67" s="7">
        <v>69.680000000000007</v>
      </c>
      <c r="F67" s="7">
        <f t="shared" ref="F67:F130" si="5">E67*10.764</f>
        <v>750.03552000000002</v>
      </c>
      <c r="G67" s="7">
        <f t="shared" ref="G67:G130" si="6">F67*1.1</f>
        <v>825.03907200000003</v>
      </c>
      <c r="H67" s="6" t="s">
        <v>24</v>
      </c>
      <c r="I67" s="7">
        <f t="shared" si="4"/>
        <v>4200000</v>
      </c>
      <c r="J67" s="7">
        <v>3463467</v>
      </c>
      <c r="K67" s="7">
        <v>736533</v>
      </c>
    </row>
    <row r="68" spans="1:11" hidden="1" x14ac:dyDescent="0.25">
      <c r="A68" s="6">
        <v>67</v>
      </c>
      <c r="B68" s="6" t="s">
        <v>79</v>
      </c>
      <c r="C68" s="6" t="s">
        <v>249</v>
      </c>
      <c r="D68" s="6" t="s">
        <v>38</v>
      </c>
      <c r="E68" s="7">
        <v>45.24</v>
      </c>
      <c r="F68" s="7">
        <f t="shared" si="5"/>
        <v>486.96335999999997</v>
      </c>
      <c r="G68" s="7">
        <f t="shared" si="6"/>
        <v>535.65969600000005</v>
      </c>
      <c r="H68" s="6" t="s">
        <v>23</v>
      </c>
      <c r="I68" s="7">
        <f t="shared" si="4"/>
        <v>0</v>
      </c>
      <c r="J68" s="7">
        <v>0</v>
      </c>
      <c r="K68" s="7">
        <v>0</v>
      </c>
    </row>
    <row r="69" spans="1:11" x14ac:dyDescent="0.25">
      <c r="A69" s="6">
        <v>68</v>
      </c>
      <c r="B69" s="6" t="s">
        <v>80</v>
      </c>
      <c r="C69" s="6" t="s">
        <v>249</v>
      </c>
      <c r="D69" s="6" t="s">
        <v>38</v>
      </c>
      <c r="E69" s="7">
        <v>45.24</v>
      </c>
      <c r="F69" s="7">
        <f t="shared" si="5"/>
        <v>486.96335999999997</v>
      </c>
      <c r="G69" s="7">
        <f t="shared" si="6"/>
        <v>535.65969600000005</v>
      </c>
      <c r="H69" s="6" t="s">
        <v>266</v>
      </c>
      <c r="I69" s="7">
        <f t="shared" si="4"/>
        <v>0</v>
      </c>
      <c r="J69" s="7">
        <v>0</v>
      </c>
      <c r="K69" s="7">
        <v>0</v>
      </c>
    </row>
    <row r="70" spans="1:11" hidden="1" x14ac:dyDescent="0.25">
      <c r="A70" s="6">
        <v>69</v>
      </c>
      <c r="B70" s="6" t="s">
        <v>81</v>
      </c>
      <c r="C70" s="6" t="s">
        <v>249</v>
      </c>
      <c r="D70" s="6" t="s">
        <v>28</v>
      </c>
      <c r="E70" s="7">
        <v>69.680000000000007</v>
      </c>
      <c r="F70" s="7">
        <f t="shared" si="5"/>
        <v>750.03552000000002</v>
      </c>
      <c r="G70" s="7">
        <f t="shared" si="6"/>
        <v>825.03907200000003</v>
      </c>
      <c r="H70" s="6" t="s">
        <v>24</v>
      </c>
      <c r="I70" s="7">
        <f t="shared" si="4"/>
        <v>3900000</v>
      </c>
      <c r="J70" s="7">
        <v>3620792</v>
      </c>
      <c r="K70" s="7">
        <v>279208</v>
      </c>
    </row>
    <row r="71" spans="1:11" hidden="1" x14ac:dyDescent="0.25">
      <c r="A71" s="6">
        <v>70</v>
      </c>
      <c r="B71" s="6" t="s">
        <v>82</v>
      </c>
      <c r="C71" s="6" t="s">
        <v>249</v>
      </c>
      <c r="D71" s="6" t="s">
        <v>28</v>
      </c>
      <c r="E71" s="7">
        <v>67.91</v>
      </c>
      <c r="F71" s="7">
        <f t="shared" si="5"/>
        <v>730.98323999999991</v>
      </c>
      <c r="G71" s="7">
        <f t="shared" si="6"/>
        <v>804.08156399999996</v>
      </c>
      <c r="H71" s="6" t="s">
        <v>23</v>
      </c>
      <c r="I71" s="7">
        <f t="shared" si="4"/>
        <v>0</v>
      </c>
      <c r="J71" s="7">
        <v>0</v>
      </c>
      <c r="K71" s="7">
        <v>0</v>
      </c>
    </row>
    <row r="72" spans="1:11" x14ac:dyDescent="0.25">
      <c r="A72" s="6">
        <v>71</v>
      </c>
      <c r="B72" s="6" t="s">
        <v>83</v>
      </c>
      <c r="C72" s="6" t="s">
        <v>250</v>
      </c>
      <c r="D72" s="6" t="s">
        <v>38</v>
      </c>
      <c r="E72" s="7">
        <v>50.17</v>
      </c>
      <c r="F72" s="7">
        <f t="shared" si="5"/>
        <v>540.02987999999993</v>
      </c>
      <c r="G72" s="7">
        <f t="shared" si="6"/>
        <v>594.03286800000001</v>
      </c>
      <c r="H72" s="6" t="s">
        <v>266</v>
      </c>
      <c r="I72" s="7">
        <f t="shared" si="4"/>
        <v>0</v>
      </c>
      <c r="J72" s="7">
        <v>0</v>
      </c>
      <c r="K72" s="7">
        <v>0</v>
      </c>
    </row>
    <row r="73" spans="1:11" hidden="1" x14ac:dyDescent="0.25">
      <c r="A73" s="6">
        <v>72</v>
      </c>
      <c r="B73" s="6" t="s">
        <v>84</v>
      </c>
      <c r="C73" s="6" t="s">
        <v>250</v>
      </c>
      <c r="D73" s="6" t="s">
        <v>38</v>
      </c>
      <c r="E73" s="7">
        <v>50.17</v>
      </c>
      <c r="F73" s="7">
        <f t="shared" si="5"/>
        <v>540.02987999999993</v>
      </c>
      <c r="G73" s="7">
        <f t="shared" si="6"/>
        <v>594.03286800000001</v>
      </c>
      <c r="H73" s="6" t="s">
        <v>23</v>
      </c>
      <c r="I73" s="7">
        <f t="shared" si="4"/>
        <v>0</v>
      </c>
      <c r="J73" s="7">
        <v>0</v>
      </c>
      <c r="K73" s="7">
        <v>0</v>
      </c>
    </row>
    <row r="74" spans="1:11" hidden="1" x14ac:dyDescent="0.25">
      <c r="A74" s="6">
        <v>73</v>
      </c>
      <c r="B74" s="6" t="s">
        <v>85</v>
      </c>
      <c r="C74" s="6" t="s">
        <v>250</v>
      </c>
      <c r="D74" s="6" t="s">
        <v>28</v>
      </c>
      <c r="E74" s="7">
        <v>67.91</v>
      </c>
      <c r="F74" s="7">
        <f t="shared" si="5"/>
        <v>730.98323999999991</v>
      </c>
      <c r="G74" s="7">
        <f t="shared" si="6"/>
        <v>804.08156399999996</v>
      </c>
      <c r="H74" s="6" t="s">
        <v>23</v>
      </c>
      <c r="I74" s="7">
        <f t="shared" si="4"/>
        <v>0</v>
      </c>
      <c r="J74" s="7">
        <v>0</v>
      </c>
      <c r="K74" s="7">
        <v>0</v>
      </c>
    </row>
    <row r="75" spans="1:11" hidden="1" x14ac:dyDescent="0.25">
      <c r="A75" s="6">
        <v>74</v>
      </c>
      <c r="B75" s="6" t="s">
        <v>86</v>
      </c>
      <c r="C75" s="6" t="s">
        <v>250</v>
      </c>
      <c r="D75" s="6" t="s">
        <v>28</v>
      </c>
      <c r="E75" s="7">
        <v>69.680000000000007</v>
      </c>
      <c r="F75" s="7">
        <f t="shared" si="5"/>
        <v>750.03552000000002</v>
      </c>
      <c r="G75" s="7">
        <f t="shared" si="6"/>
        <v>825.03907200000003</v>
      </c>
      <c r="H75" s="6" t="s">
        <v>24</v>
      </c>
      <c r="I75" s="7">
        <f t="shared" si="4"/>
        <v>6238840</v>
      </c>
      <c r="J75" s="7">
        <v>6238840</v>
      </c>
      <c r="K75" s="7">
        <v>0</v>
      </c>
    </row>
    <row r="76" spans="1:11" hidden="1" x14ac:dyDescent="0.25">
      <c r="A76" s="6">
        <v>75</v>
      </c>
      <c r="B76" s="6" t="s">
        <v>87</v>
      </c>
      <c r="C76" s="6" t="s">
        <v>250</v>
      </c>
      <c r="D76" s="6" t="s">
        <v>38</v>
      </c>
      <c r="E76" s="7">
        <v>45.24</v>
      </c>
      <c r="F76" s="7">
        <f t="shared" si="5"/>
        <v>486.96335999999997</v>
      </c>
      <c r="G76" s="7">
        <f t="shared" si="6"/>
        <v>535.65969600000005</v>
      </c>
      <c r="H76" s="6" t="s">
        <v>24</v>
      </c>
      <c r="I76" s="7">
        <f t="shared" si="4"/>
        <v>3585710</v>
      </c>
      <c r="J76" s="7">
        <v>3506745</v>
      </c>
      <c r="K76" s="7">
        <v>78965</v>
      </c>
    </row>
    <row r="77" spans="1:11" x14ac:dyDescent="0.25">
      <c r="A77" s="6">
        <v>76</v>
      </c>
      <c r="B77" s="6" t="s">
        <v>88</v>
      </c>
      <c r="C77" s="6" t="s">
        <v>250</v>
      </c>
      <c r="D77" s="6" t="s">
        <v>38</v>
      </c>
      <c r="E77" s="7">
        <v>45.24</v>
      </c>
      <c r="F77" s="7">
        <f t="shared" si="5"/>
        <v>486.96335999999997</v>
      </c>
      <c r="G77" s="7">
        <f t="shared" si="6"/>
        <v>535.65969600000005</v>
      </c>
      <c r="H77" s="6" t="s">
        <v>266</v>
      </c>
      <c r="I77" s="7">
        <f t="shared" si="4"/>
        <v>0</v>
      </c>
      <c r="J77" s="7">
        <v>0</v>
      </c>
      <c r="K77" s="7">
        <v>0</v>
      </c>
    </row>
    <row r="78" spans="1:11" hidden="1" x14ac:dyDescent="0.25">
      <c r="A78" s="6">
        <v>77</v>
      </c>
      <c r="B78" s="6" t="s">
        <v>89</v>
      </c>
      <c r="C78" s="6" t="s">
        <v>250</v>
      </c>
      <c r="D78" s="6" t="s">
        <v>28</v>
      </c>
      <c r="E78" s="7">
        <v>69.680000000000007</v>
      </c>
      <c r="F78" s="7">
        <f t="shared" si="5"/>
        <v>750.03552000000002</v>
      </c>
      <c r="G78" s="7">
        <f t="shared" si="6"/>
        <v>825.03907200000003</v>
      </c>
      <c r="H78" s="6" t="s">
        <v>24</v>
      </c>
      <c r="I78" s="7">
        <f t="shared" si="4"/>
        <v>5543165</v>
      </c>
      <c r="J78" s="7">
        <v>5100260</v>
      </c>
      <c r="K78" s="7">
        <v>442905</v>
      </c>
    </row>
    <row r="79" spans="1:11" hidden="1" x14ac:dyDescent="0.25">
      <c r="A79" s="6">
        <v>78</v>
      </c>
      <c r="B79" s="6" t="s">
        <v>90</v>
      </c>
      <c r="C79" s="6" t="s">
        <v>250</v>
      </c>
      <c r="D79" s="6" t="s">
        <v>28</v>
      </c>
      <c r="E79" s="7">
        <v>67.91</v>
      </c>
      <c r="F79" s="7">
        <f t="shared" si="5"/>
        <v>730.98323999999991</v>
      </c>
      <c r="G79" s="7">
        <f t="shared" si="6"/>
        <v>804.08156399999996</v>
      </c>
      <c r="H79" s="6" t="s">
        <v>24</v>
      </c>
      <c r="I79" s="7">
        <f t="shared" si="4"/>
        <v>4495000</v>
      </c>
      <c r="J79" s="7">
        <v>3693541</v>
      </c>
      <c r="K79" s="7">
        <v>801459</v>
      </c>
    </row>
    <row r="80" spans="1:11" hidden="1" x14ac:dyDescent="0.25">
      <c r="A80" s="6">
        <v>79</v>
      </c>
      <c r="B80" s="6" t="s">
        <v>91</v>
      </c>
      <c r="C80" s="6" t="s">
        <v>251</v>
      </c>
      <c r="D80" s="6" t="s">
        <v>38</v>
      </c>
      <c r="E80" s="7">
        <v>50.17</v>
      </c>
      <c r="F80" s="7">
        <f t="shared" si="5"/>
        <v>540.02987999999993</v>
      </c>
      <c r="G80" s="7">
        <f t="shared" si="6"/>
        <v>594.03286800000001</v>
      </c>
      <c r="H80" s="6" t="s">
        <v>23</v>
      </c>
      <c r="I80" s="7">
        <f t="shared" si="4"/>
        <v>0</v>
      </c>
      <c r="J80" s="7">
        <v>0</v>
      </c>
      <c r="K80" s="7">
        <v>0</v>
      </c>
    </row>
    <row r="81" spans="1:11" hidden="1" x14ac:dyDescent="0.25">
      <c r="A81" s="6">
        <v>80</v>
      </c>
      <c r="B81" s="6" t="s">
        <v>92</v>
      </c>
      <c r="C81" s="6" t="s">
        <v>251</v>
      </c>
      <c r="D81" s="6" t="s">
        <v>38</v>
      </c>
      <c r="E81" s="7">
        <v>50.17</v>
      </c>
      <c r="F81" s="7">
        <f t="shared" si="5"/>
        <v>540.02987999999993</v>
      </c>
      <c r="G81" s="7">
        <f t="shared" si="6"/>
        <v>594.03286800000001</v>
      </c>
      <c r="H81" s="6" t="s">
        <v>23</v>
      </c>
      <c r="I81" s="7">
        <f t="shared" si="4"/>
        <v>0</v>
      </c>
      <c r="J81" s="7">
        <v>0</v>
      </c>
      <c r="K81" s="7">
        <v>0</v>
      </c>
    </row>
    <row r="82" spans="1:11" hidden="1" x14ac:dyDescent="0.25">
      <c r="A82" s="6">
        <v>81</v>
      </c>
      <c r="B82" s="6" t="s">
        <v>93</v>
      </c>
      <c r="C82" s="6" t="s">
        <v>251</v>
      </c>
      <c r="D82" s="6" t="s">
        <v>28</v>
      </c>
      <c r="E82" s="7">
        <v>67.91</v>
      </c>
      <c r="F82" s="7">
        <f t="shared" si="5"/>
        <v>730.98323999999991</v>
      </c>
      <c r="G82" s="7">
        <f t="shared" si="6"/>
        <v>804.08156399999996</v>
      </c>
      <c r="H82" s="6" t="s">
        <v>23</v>
      </c>
      <c r="I82" s="7">
        <f t="shared" si="4"/>
        <v>0</v>
      </c>
      <c r="J82" s="7">
        <v>0</v>
      </c>
      <c r="K82" s="7">
        <v>0</v>
      </c>
    </row>
    <row r="83" spans="1:11" x14ac:dyDescent="0.25">
      <c r="A83" s="6">
        <v>82</v>
      </c>
      <c r="B83" s="6" t="s">
        <v>94</v>
      </c>
      <c r="C83" s="6" t="s">
        <v>251</v>
      </c>
      <c r="D83" s="6" t="s">
        <v>28</v>
      </c>
      <c r="E83" s="7">
        <v>69.680000000000007</v>
      </c>
      <c r="F83" s="7">
        <f t="shared" si="5"/>
        <v>750.03552000000002</v>
      </c>
      <c r="G83" s="7">
        <f t="shared" si="6"/>
        <v>825.03907200000003</v>
      </c>
      <c r="H83" s="6" t="s">
        <v>266</v>
      </c>
      <c r="I83" s="7">
        <f t="shared" si="4"/>
        <v>0</v>
      </c>
      <c r="J83" s="7">
        <v>0</v>
      </c>
      <c r="K83" s="7">
        <v>0</v>
      </c>
    </row>
    <row r="84" spans="1:11" hidden="1" x14ac:dyDescent="0.25">
      <c r="A84" s="6">
        <v>83</v>
      </c>
      <c r="B84" s="6" t="s">
        <v>95</v>
      </c>
      <c r="C84" s="6" t="s">
        <v>251</v>
      </c>
      <c r="D84" s="6" t="s">
        <v>38</v>
      </c>
      <c r="E84" s="7">
        <v>45.24</v>
      </c>
      <c r="F84" s="7">
        <f t="shared" si="5"/>
        <v>486.96335999999997</v>
      </c>
      <c r="G84" s="7">
        <f t="shared" si="6"/>
        <v>535.65969600000005</v>
      </c>
      <c r="H84" s="6" t="s">
        <v>24</v>
      </c>
      <c r="I84" s="7">
        <f t="shared" si="4"/>
        <v>3069120</v>
      </c>
      <c r="J84" s="7">
        <v>2812990</v>
      </c>
      <c r="K84" s="7">
        <v>256130</v>
      </c>
    </row>
    <row r="85" spans="1:11" hidden="1" x14ac:dyDescent="0.25">
      <c r="A85" s="6">
        <v>84</v>
      </c>
      <c r="B85" s="6" t="s">
        <v>96</v>
      </c>
      <c r="C85" s="6" t="s">
        <v>251</v>
      </c>
      <c r="D85" s="6" t="s">
        <v>38</v>
      </c>
      <c r="E85" s="7">
        <v>45.24</v>
      </c>
      <c r="F85" s="7">
        <f t="shared" si="5"/>
        <v>486.96335999999997</v>
      </c>
      <c r="G85" s="7">
        <f t="shared" si="6"/>
        <v>535.65969600000005</v>
      </c>
      <c r="H85" s="6" t="s">
        <v>24</v>
      </c>
      <c r="I85" s="7">
        <f t="shared" si="4"/>
        <v>3578810</v>
      </c>
      <c r="J85" s="7">
        <v>3508482</v>
      </c>
      <c r="K85" s="7">
        <v>70328</v>
      </c>
    </row>
    <row r="86" spans="1:11" hidden="1" x14ac:dyDescent="0.25">
      <c r="A86" s="6">
        <v>85</v>
      </c>
      <c r="B86" s="6" t="s">
        <v>97</v>
      </c>
      <c r="C86" s="6" t="s">
        <v>251</v>
      </c>
      <c r="D86" s="6" t="s">
        <v>28</v>
      </c>
      <c r="E86" s="7">
        <v>69.680000000000007</v>
      </c>
      <c r="F86" s="7">
        <f t="shared" si="5"/>
        <v>750.03552000000002</v>
      </c>
      <c r="G86" s="7">
        <f t="shared" si="6"/>
        <v>825.03907200000003</v>
      </c>
      <c r="H86" s="6" t="s">
        <v>24</v>
      </c>
      <c r="I86" s="7">
        <f t="shared" si="4"/>
        <v>5510235</v>
      </c>
      <c r="J86" s="7">
        <v>5371260</v>
      </c>
      <c r="K86" s="7">
        <v>138975</v>
      </c>
    </row>
    <row r="87" spans="1:11" hidden="1" x14ac:dyDescent="0.25">
      <c r="A87" s="6">
        <v>86</v>
      </c>
      <c r="B87" s="6" t="s">
        <v>98</v>
      </c>
      <c r="C87" s="6" t="s">
        <v>251</v>
      </c>
      <c r="D87" s="6" t="s">
        <v>28</v>
      </c>
      <c r="E87" s="7">
        <v>67.91</v>
      </c>
      <c r="F87" s="7">
        <f t="shared" si="5"/>
        <v>730.98323999999991</v>
      </c>
      <c r="G87" s="7">
        <f t="shared" si="6"/>
        <v>804.08156399999996</v>
      </c>
      <c r="H87" s="6" t="s">
        <v>23</v>
      </c>
      <c r="I87" s="7">
        <f t="shared" si="4"/>
        <v>0</v>
      </c>
      <c r="J87" s="7">
        <v>0</v>
      </c>
      <c r="K87" s="7">
        <v>0</v>
      </c>
    </row>
    <row r="88" spans="1:11" x14ac:dyDescent="0.25">
      <c r="A88" s="6">
        <v>87</v>
      </c>
      <c r="B88" s="6" t="s">
        <v>99</v>
      </c>
      <c r="C88" s="6" t="s">
        <v>252</v>
      </c>
      <c r="D88" s="6" t="s">
        <v>38</v>
      </c>
      <c r="E88" s="7">
        <v>50.17</v>
      </c>
      <c r="F88" s="7">
        <f t="shared" si="5"/>
        <v>540.02987999999993</v>
      </c>
      <c r="G88" s="7">
        <f t="shared" si="6"/>
        <v>594.03286800000001</v>
      </c>
      <c r="H88" s="6" t="s">
        <v>266</v>
      </c>
      <c r="I88" s="7">
        <f t="shared" si="4"/>
        <v>0</v>
      </c>
      <c r="J88" s="7">
        <v>0</v>
      </c>
      <c r="K88" s="7">
        <v>0</v>
      </c>
    </row>
    <row r="89" spans="1:11" x14ac:dyDescent="0.25">
      <c r="A89" s="6">
        <v>88</v>
      </c>
      <c r="B89" s="6" t="s">
        <v>100</v>
      </c>
      <c r="C89" s="6" t="s">
        <v>252</v>
      </c>
      <c r="D89" s="6" t="s">
        <v>38</v>
      </c>
      <c r="E89" s="7">
        <v>50.17</v>
      </c>
      <c r="F89" s="7">
        <f t="shared" si="5"/>
        <v>540.02987999999993</v>
      </c>
      <c r="G89" s="7">
        <f t="shared" si="6"/>
        <v>594.03286800000001</v>
      </c>
      <c r="H89" s="6" t="s">
        <v>266</v>
      </c>
      <c r="I89" s="7">
        <f t="shared" si="4"/>
        <v>0</v>
      </c>
      <c r="J89" s="7">
        <v>0</v>
      </c>
      <c r="K89" s="7">
        <v>0</v>
      </c>
    </row>
    <row r="90" spans="1:11" hidden="1" x14ac:dyDescent="0.25">
      <c r="A90" s="6">
        <v>89</v>
      </c>
      <c r="B90" s="6" t="s">
        <v>101</v>
      </c>
      <c r="C90" s="6" t="s">
        <v>252</v>
      </c>
      <c r="D90" s="6" t="s">
        <v>28</v>
      </c>
      <c r="E90" s="7">
        <v>67.91</v>
      </c>
      <c r="F90" s="7">
        <f t="shared" si="5"/>
        <v>730.98323999999991</v>
      </c>
      <c r="G90" s="7">
        <f t="shared" si="6"/>
        <v>804.08156399999996</v>
      </c>
      <c r="H90" s="6" t="s">
        <v>23</v>
      </c>
      <c r="I90" s="7">
        <f t="shared" si="4"/>
        <v>0</v>
      </c>
      <c r="J90" s="7">
        <v>0</v>
      </c>
      <c r="K90" s="7">
        <v>0</v>
      </c>
    </row>
    <row r="91" spans="1:11" hidden="1" x14ac:dyDescent="0.25">
      <c r="A91" s="6">
        <v>90</v>
      </c>
      <c r="B91" s="6" t="s">
        <v>102</v>
      </c>
      <c r="C91" s="6" t="s">
        <v>252</v>
      </c>
      <c r="D91" s="6" t="s">
        <v>28</v>
      </c>
      <c r="E91" s="7">
        <v>69.680000000000007</v>
      </c>
      <c r="F91" s="7">
        <f t="shared" si="5"/>
        <v>750.03552000000002</v>
      </c>
      <c r="G91" s="7">
        <f t="shared" si="6"/>
        <v>825.03907200000003</v>
      </c>
      <c r="H91" s="6" t="s">
        <v>24</v>
      </c>
      <c r="I91" s="7">
        <f t="shared" si="4"/>
        <v>5332540</v>
      </c>
      <c r="J91" s="7">
        <v>248517</v>
      </c>
      <c r="K91" s="7">
        <v>5084023</v>
      </c>
    </row>
    <row r="92" spans="1:11" hidden="1" x14ac:dyDescent="0.25">
      <c r="A92" s="6">
        <v>91</v>
      </c>
      <c r="B92" s="6" t="s">
        <v>103</v>
      </c>
      <c r="C92" s="6" t="s">
        <v>252</v>
      </c>
      <c r="D92" s="6" t="s">
        <v>38</v>
      </c>
      <c r="E92" s="7">
        <v>45.24</v>
      </c>
      <c r="F92" s="7">
        <f t="shared" si="5"/>
        <v>486.96335999999997</v>
      </c>
      <c r="G92" s="7">
        <f t="shared" si="6"/>
        <v>535.65969600000005</v>
      </c>
      <c r="H92" s="6" t="s">
        <v>24</v>
      </c>
      <c r="I92" s="7">
        <f t="shared" si="4"/>
        <v>3850000</v>
      </c>
      <c r="J92" s="7">
        <v>3304359</v>
      </c>
      <c r="K92" s="7">
        <v>545641</v>
      </c>
    </row>
    <row r="93" spans="1:11" hidden="1" x14ac:dyDescent="0.25">
      <c r="A93" s="6">
        <v>92</v>
      </c>
      <c r="B93" s="6" t="s">
        <v>104</v>
      </c>
      <c r="C93" s="6" t="s">
        <v>252</v>
      </c>
      <c r="D93" s="6" t="s">
        <v>38</v>
      </c>
      <c r="E93" s="7">
        <v>45.24</v>
      </c>
      <c r="F93" s="7">
        <f t="shared" si="5"/>
        <v>486.96335999999997</v>
      </c>
      <c r="G93" s="7">
        <f t="shared" si="6"/>
        <v>535.65969600000005</v>
      </c>
      <c r="H93" s="6" t="s">
        <v>24</v>
      </c>
      <c r="I93" s="7">
        <f t="shared" si="4"/>
        <v>3200000</v>
      </c>
      <c r="J93" s="7">
        <v>396040</v>
      </c>
      <c r="K93" s="7">
        <v>2803960</v>
      </c>
    </row>
    <row r="94" spans="1:11" hidden="1" x14ac:dyDescent="0.25">
      <c r="A94" s="6">
        <v>93</v>
      </c>
      <c r="B94" s="6" t="s">
        <v>105</v>
      </c>
      <c r="C94" s="6" t="s">
        <v>252</v>
      </c>
      <c r="D94" s="6" t="s">
        <v>28</v>
      </c>
      <c r="E94" s="7">
        <v>69.680000000000007</v>
      </c>
      <c r="F94" s="7">
        <f t="shared" si="5"/>
        <v>750.03552000000002</v>
      </c>
      <c r="G94" s="7">
        <f t="shared" si="6"/>
        <v>825.03907200000003</v>
      </c>
      <c r="H94" s="6" t="s">
        <v>24</v>
      </c>
      <c r="I94" s="7">
        <f t="shared" si="4"/>
        <v>5787805</v>
      </c>
      <c r="J94" s="7">
        <v>5134402</v>
      </c>
      <c r="K94" s="7">
        <v>653403</v>
      </c>
    </row>
    <row r="95" spans="1:11" hidden="1" x14ac:dyDescent="0.25">
      <c r="A95" s="6">
        <v>94</v>
      </c>
      <c r="B95" s="6" t="s">
        <v>106</v>
      </c>
      <c r="C95" s="6" t="s">
        <v>252</v>
      </c>
      <c r="D95" s="6" t="s">
        <v>28</v>
      </c>
      <c r="E95" s="7">
        <v>67.91</v>
      </c>
      <c r="F95" s="7">
        <f t="shared" si="5"/>
        <v>730.98323999999991</v>
      </c>
      <c r="G95" s="7">
        <f t="shared" si="6"/>
        <v>804.08156399999996</v>
      </c>
      <c r="H95" s="6" t="s">
        <v>23</v>
      </c>
      <c r="I95" s="7">
        <f t="shared" si="4"/>
        <v>0</v>
      </c>
      <c r="J95" s="7">
        <v>0</v>
      </c>
      <c r="K95" s="7">
        <v>0</v>
      </c>
    </row>
    <row r="96" spans="1:11" hidden="1" x14ac:dyDescent="0.25">
      <c r="A96" s="6">
        <v>95</v>
      </c>
      <c r="B96" s="6" t="s">
        <v>107</v>
      </c>
      <c r="C96" s="6" t="s">
        <v>253</v>
      </c>
      <c r="D96" s="6" t="s">
        <v>38</v>
      </c>
      <c r="E96" s="7">
        <v>50.17</v>
      </c>
      <c r="F96" s="7">
        <f t="shared" si="5"/>
        <v>540.02987999999993</v>
      </c>
      <c r="G96" s="7">
        <f t="shared" si="6"/>
        <v>594.03286800000001</v>
      </c>
      <c r="H96" s="6" t="s">
        <v>23</v>
      </c>
      <c r="I96" s="7">
        <f t="shared" si="4"/>
        <v>0</v>
      </c>
      <c r="J96" s="7">
        <v>0</v>
      </c>
      <c r="K96" s="7">
        <v>0</v>
      </c>
    </row>
    <row r="97" spans="1:11" hidden="1" x14ac:dyDescent="0.25">
      <c r="A97" s="6">
        <v>96</v>
      </c>
      <c r="B97" s="6" t="s">
        <v>108</v>
      </c>
      <c r="C97" s="6" t="s">
        <v>253</v>
      </c>
      <c r="D97" s="6" t="s">
        <v>38</v>
      </c>
      <c r="E97" s="7">
        <v>50.17</v>
      </c>
      <c r="F97" s="7">
        <f t="shared" si="5"/>
        <v>540.02987999999993</v>
      </c>
      <c r="G97" s="7">
        <f t="shared" si="6"/>
        <v>594.03286800000001</v>
      </c>
      <c r="H97" s="6" t="s">
        <v>23</v>
      </c>
      <c r="I97" s="7">
        <f t="shared" si="4"/>
        <v>0</v>
      </c>
      <c r="J97" s="7">
        <v>0</v>
      </c>
      <c r="K97" s="7">
        <v>0</v>
      </c>
    </row>
    <row r="98" spans="1:11" x14ac:dyDescent="0.25">
      <c r="A98" s="6">
        <v>97</v>
      </c>
      <c r="B98" s="6" t="s">
        <v>109</v>
      </c>
      <c r="C98" s="6" t="s">
        <v>253</v>
      </c>
      <c r="D98" s="6" t="s">
        <v>28</v>
      </c>
      <c r="E98" s="7">
        <v>67.91</v>
      </c>
      <c r="F98" s="7">
        <f t="shared" si="5"/>
        <v>730.98323999999991</v>
      </c>
      <c r="G98" s="7">
        <f t="shared" si="6"/>
        <v>804.08156399999996</v>
      </c>
      <c r="H98" s="6" t="s">
        <v>266</v>
      </c>
      <c r="I98" s="7">
        <f t="shared" ref="I98:I129" si="7">SUM(J98:K98)</f>
        <v>0</v>
      </c>
      <c r="J98" s="7">
        <v>0</v>
      </c>
      <c r="K98" s="7">
        <v>0</v>
      </c>
    </row>
    <row r="99" spans="1:11" x14ac:dyDescent="0.25">
      <c r="A99" s="6">
        <v>98</v>
      </c>
      <c r="B99" s="6" t="s">
        <v>110</v>
      </c>
      <c r="C99" s="6" t="s">
        <v>253</v>
      </c>
      <c r="D99" s="6" t="s">
        <v>28</v>
      </c>
      <c r="E99" s="7">
        <v>69.680000000000007</v>
      </c>
      <c r="F99" s="7">
        <f t="shared" si="5"/>
        <v>750.03552000000002</v>
      </c>
      <c r="G99" s="7">
        <f t="shared" si="6"/>
        <v>825.03907200000003</v>
      </c>
      <c r="H99" s="6" t="s">
        <v>266</v>
      </c>
      <c r="I99" s="7">
        <f t="shared" si="7"/>
        <v>0</v>
      </c>
      <c r="J99" s="7">
        <v>0</v>
      </c>
      <c r="K99" s="7">
        <v>0</v>
      </c>
    </row>
    <row r="100" spans="1:11" hidden="1" x14ac:dyDescent="0.25">
      <c r="A100" s="6">
        <v>99</v>
      </c>
      <c r="B100" s="6" t="s">
        <v>111</v>
      </c>
      <c r="C100" s="6" t="s">
        <v>253</v>
      </c>
      <c r="D100" s="6" t="s">
        <v>38</v>
      </c>
      <c r="E100" s="7">
        <v>45.24</v>
      </c>
      <c r="F100" s="7">
        <f t="shared" si="5"/>
        <v>486.96335999999997</v>
      </c>
      <c r="G100" s="7">
        <f t="shared" si="6"/>
        <v>535.65969600000005</v>
      </c>
      <c r="H100" s="6" t="s">
        <v>24</v>
      </c>
      <c r="I100" s="7">
        <f t="shared" si="7"/>
        <v>3341840</v>
      </c>
      <c r="J100" s="7">
        <v>3007656</v>
      </c>
      <c r="K100" s="7">
        <v>334184</v>
      </c>
    </row>
    <row r="101" spans="1:11" hidden="1" x14ac:dyDescent="0.25">
      <c r="A101" s="6">
        <v>100</v>
      </c>
      <c r="B101" s="6" t="s">
        <v>112</v>
      </c>
      <c r="C101" s="6" t="s">
        <v>253</v>
      </c>
      <c r="D101" s="6" t="s">
        <v>38</v>
      </c>
      <c r="E101" s="7">
        <v>45.24</v>
      </c>
      <c r="F101" s="7">
        <f t="shared" si="5"/>
        <v>486.96335999999997</v>
      </c>
      <c r="G101" s="7">
        <f t="shared" si="6"/>
        <v>535.65969600000005</v>
      </c>
      <c r="H101" s="6" t="s">
        <v>24</v>
      </c>
      <c r="I101" s="7">
        <f t="shared" si="7"/>
        <v>3500000</v>
      </c>
      <c r="J101" s="7">
        <v>50497</v>
      </c>
      <c r="K101" s="7">
        <v>3449503</v>
      </c>
    </row>
    <row r="102" spans="1:11" hidden="1" x14ac:dyDescent="0.25">
      <c r="A102" s="6">
        <v>101</v>
      </c>
      <c r="B102" s="6" t="s">
        <v>113</v>
      </c>
      <c r="C102" s="6" t="s">
        <v>253</v>
      </c>
      <c r="D102" s="6" t="s">
        <v>28</v>
      </c>
      <c r="E102" s="7">
        <v>69.680000000000007</v>
      </c>
      <c r="F102" s="7">
        <f t="shared" si="5"/>
        <v>750.03552000000002</v>
      </c>
      <c r="G102" s="7">
        <f t="shared" si="6"/>
        <v>825.03907200000003</v>
      </c>
      <c r="H102" s="6" t="s">
        <v>24</v>
      </c>
      <c r="I102" s="7">
        <f t="shared" si="7"/>
        <v>5681665</v>
      </c>
      <c r="J102" s="7">
        <v>5455207</v>
      </c>
      <c r="K102" s="7">
        <v>226458</v>
      </c>
    </row>
    <row r="103" spans="1:11" hidden="1" x14ac:dyDescent="0.25">
      <c r="A103" s="6">
        <v>102</v>
      </c>
      <c r="B103" s="6" t="s">
        <v>114</v>
      </c>
      <c r="C103" s="6" t="s">
        <v>253</v>
      </c>
      <c r="D103" s="6" t="s">
        <v>28</v>
      </c>
      <c r="E103" s="7">
        <v>67.91</v>
      </c>
      <c r="F103" s="7">
        <f t="shared" si="5"/>
        <v>730.98323999999991</v>
      </c>
      <c r="G103" s="7">
        <f t="shared" si="6"/>
        <v>804.08156399999996</v>
      </c>
      <c r="H103" s="6" t="s">
        <v>24</v>
      </c>
      <c r="I103" s="7">
        <f t="shared" si="7"/>
        <v>3983500</v>
      </c>
      <c r="J103" s="7">
        <v>3613862</v>
      </c>
      <c r="K103" s="7">
        <v>369638</v>
      </c>
    </row>
    <row r="104" spans="1:11" hidden="1" x14ac:dyDescent="0.25">
      <c r="A104" s="6">
        <v>103</v>
      </c>
      <c r="B104" s="6" t="s">
        <v>115</v>
      </c>
      <c r="C104" s="6" t="s">
        <v>254</v>
      </c>
      <c r="D104" s="6" t="s">
        <v>38</v>
      </c>
      <c r="E104" s="7">
        <v>50.17</v>
      </c>
      <c r="F104" s="7">
        <f t="shared" si="5"/>
        <v>540.02987999999993</v>
      </c>
      <c r="G104" s="7">
        <f t="shared" si="6"/>
        <v>594.03286800000001</v>
      </c>
      <c r="H104" s="6" t="s">
        <v>24</v>
      </c>
      <c r="I104" s="7">
        <f t="shared" si="7"/>
        <v>3863088</v>
      </c>
      <c r="J104" s="7">
        <v>3148729</v>
      </c>
      <c r="K104" s="7">
        <v>714359</v>
      </c>
    </row>
    <row r="105" spans="1:11" hidden="1" x14ac:dyDescent="0.25">
      <c r="A105" s="6">
        <v>104</v>
      </c>
      <c r="B105" s="6" t="s">
        <v>116</v>
      </c>
      <c r="C105" s="6" t="s">
        <v>254</v>
      </c>
      <c r="D105" s="6" t="s">
        <v>38</v>
      </c>
      <c r="E105" s="7">
        <v>50.17</v>
      </c>
      <c r="F105" s="7">
        <f t="shared" si="5"/>
        <v>540.02987999999993</v>
      </c>
      <c r="G105" s="7">
        <f t="shared" si="6"/>
        <v>594.03286800000001</v>
      </c>
      <c r="H105" s="6" t="s">
        <v>23</v>
      </c>
      <c r="I105" s="7">
        <f t="shared" si="7"/>
        <v>0</v>
      </c>
      <c r="J105" s="7">
        <v>0</v>
      </c>
      <c r="K105" s="7">
        <v>0</v>
      </c>
    </row>
    <row r="106" spans="1:11" hidden="1" x14ac:dyDescent="0.25">
      <c r="A106" s="6">
        <v>105</v>
      </c>
      <c r="B106" s="6" t="s">
        <v>117</v>
      </c>
      <c r="C106" s="6" t="s">
        <v>254</v>
      </c>
      <c r="D106" s="6" t="s">
        <v>28</v>
      </c>
      <c r="E106" s="7">
        <v>67.91</v>
      </c>
      <c r="F106" s="7">
        <f t="shared" si="5"/>
        <v>730.98323999999991</v>
      </c>
      <c r="G106" s="7">
        <f t="shared" si="6"/>
        <v>804.08156399999996</v>
      </c>
      <c r="H106" s="6" t="s">
        <v>23</v>
      </c>
      <c r="I106" s="7">
        <f t="shared" si="7"/>
        <v>0</v>
      </c>
      <c r="J106" s="7">
        <v>0</v>
      </c>
      <c r="K106" s="7">
        <v>0</v>
      </c>
    </row>
    <row r="107" spans="1:11" hidden="1" x14ac:dyDescent="0.25">
      <c r="A107" s="6">
        <v>106</v>
      </c>
      <c r="B107" s="6" t="s">
        <v>118</v>
      </c>
      <c r="C107" s="6" t="s">
        <v>254</v>
      </c>
      <c r="D107" s="6" t="s">
        <v>28</v>
      </c>
      <c r="E107" s="7">
        <v>69.680000000000007</v>
      </c>
      <c r="F107" s="7">
        <f t="shared" si="5"/>
        <v>750.03552000000002</v>
      </c>
      <c r="G107" s="7">
        <f t="shared" si="6"/>
        <v>825.03907200000003</v>
      </c>
      <c r="H107" s="6" t="s">
        <v>24</v>
      </c>
      <c r="I107" s="7">
        <f t="shared" si="7"/>
        <v>5601920</v>
      </c>
      <c r="J107" s="7">
        <v>5168131</v>
      </c>
      <c r="K107" s="7">
        <v>433789</v>
      </c>
    </row>
    <row r="108" spans="1:11" hidden="1" x14ac:dyDescent="0.25">
      <c r="A108" s="6">
        <v>107</v>
      </c>
      <c r="B108" s="6" t="s">
        <v>119</v>
      </c>
      <c r="C108" s="6" t="s">
        <v>254</v>
      </c>
      <c r="D108" s="6" t="s">
        <v>38</v>
      </c>
      <c r="E108" s="7">
        <v>45.24</v>
      </c>
      <c r="F108" s="7">
        <f t="shared" si="5"/>
        <v>486.96335999999997</v>
      </c>
      <c r="G108" s="7">
        <f t="shared" si="6"/>
        <v>535.65969600000005</v>
      </c>
      <c r="H108" s="6" t="s">
        <v>24</v>
      </c>
      <c r="I108" s="7">
        <f t="shared" si="7"/>
        <v>3578810</v>
      </c>
      <c r="J108" s="7">
        <v>3194907</v>
      </c>
      <c r="K108" s="7">
        <v>383903</v>
      </c>
    </row>
    <row r="109" spans="1:11" x14ac:dyDescent="0.25">
      <c r="A109" s="6">
        <v>108</v>
      </c>
      <c r="B109" s="6" t="s">
        <v>120</v>
      </c>
      <c r="C109" s="6" t="s">
        <v>254</v>
      </c>
      <c r="D109" s="6" t="s">
        <v>38</v>
      </c>
      <c r="E109" s="7">
        <v>45.24</v>
      </c>
      <c r="F109" s="7">
        <f t="shared" si="5"/>
        <v>486.96335999999997</v>
      </c>
      <c r="G109" s="7">
        <f t="shared" si="6"/>
        <v>535.65969600000005</v>
      </c>
      <c r="H109" s="6" t="s">
        <v>266</v>
      </c>
      <c r="I109" s="7">
        <f t="shared" si="7"/>
        <v>0</v>
      </c>
      <c r="J109" s="7">
        <v>0</v>
      </c>
      <c r="K109" s="7">
        <v>0</v>
      </c>
    </row>
    <row r="110" spans="1:11" hidden="1" x14ac:dyDescent="0.25">
      <c r="A110" s="6">
        <v>109</v>
      </c>
      <c r="B110" s="6" t="s">
        <v>121</v>
      </c>
      <c r="C110" s="6" t="s">
        <v>254</v>
      </c>
      <c r="D110" s="6" t="s">
        <v>28</v>
      </c>
      <c r="E110" s="7">
        <v>69.680000000000007</v>
      </c>
      <c r="F110" s="7">
        <f t="shared" si="5"/>
        <v>750.03552000000002</v>
      </c>
      <c r="G110" s="7">
        <f t="shared" si="6"/>
        <v>825.03907200000003</v>
      </c>
      <c r="H110" s="6" t="s">
        <v>24</v>
      </c>
      <c r="I110" s="7">
        <f t="shared" si="7"/>
        <v>4495000</v>
      </c>
      <c r="J110" s="7">
        <v>3693542</v>
      </c>
      <c r="K110" s="7">
        <v>801458</v>
      </c>
    </row>
    <row r="111" spans="1:11" hidden="1" x14ac:dyDescent="0.25">
      <c r="A111" s="6">
        <v>110</v>
      </c>
      <c r="B111" s="6" t="s">
        <v>122</v>
      </c>
      <c r="C111" s="6" t="s">
        <v>254</v>
      </c>
      <c r="D111" s="6" t="s">
        <v>28</v>
      </c>
      <c r="E111" s="7">
        <v>67.91</v>
      </c>
      <c r="F111" s="7">
        <f t="shared" si="5"/>
        <v>730.98323999999991</v>
      </c>
      <c r="G111" s="7">
        <f t="shared" si="6"/>
        <v>804.08156399999996</v>
      </c>
      <c r="H111" s="6" t="s">
        <v>24</v>
      </c>
      <c r="I111" s="7">
        <f t="shared" si="7"/>
        <v>4601250</v>
      </c>
      <c r="J111" s="7">
        <v>4601250</v>
      </c>
      <c r="K111" s="7">
        <v>0</v>
      </c>
    </row>
    <row r="112" spans="1:11" hidden="1" x14ac:dyDescent="0.25">
      <c r="A112" s="6">
        <v>111</v>
      </c>
      <c r="B112" s="6" t="s">
        <v>123</v>
      </c>
      <c r="C112" s="6" t="s">
        <v>255</v>
      </c>
      <c r="D112" s="6" t="s">
        <v>38</v>
      </c>
      <c r="E112" s="7">
        <v>50.17</v>
      </c>
      <c r="F112" s="7">
        <f t="shared" si="5"/>
        <v>540.02987999999993</v>
      </c>
      <c r="G112" s="7">
        <f t="shared" si="6"/>
        <v>594.03286800000001</v>
      </c>
      <c r="H112" s="6" t="s">
        <v>24</v>
      </c>
      <c r="I112" s="7">
        <f t="shared" si="7"/>
        <v>3802000</v>
      </c>
      <c r="J112" s="7">
        <v>3259288</v>
      </c>
      <c r="K112" s="7">
        <v>542712</v>
      </c>
    </row>
    <row r="113" spans="1:11" hidden="1" x14ac:dyDescent="0.25">
      <c r="A113" s="6">
        <v>112</v>
      </c>
      <c r="B113" s="6" t="s">
        <v>124</v>
      </c>
      <c r="C113" s="6" t="s">
        <v>255</v>
      </c>
      <c r="D113" s="6" t="s">
        <v>38</v>
      </c>
      <c r="E113" s="7">
        <v>50.17</v>
      </c>
      <c r="F113" s="7">
        <f t="shared" si="5"/>
        <v>540.02987999999993</v>
      </c>
      <c r="G113" s="7">
        <f t="shared" si="6"/>
        <v>594.03286800000001</v>
      </c>
      <c r="H113" s="6" t="s">
        <v>24</v>
      </c>
      <c r="I113" s="7">
        <f t="shared" si="7"/>
        <v>3802000</v>
      </c>
      <c r="J113" s="7">
        <v>3510734</v>
      </c>
      <c r="K113" s="7">
        <v>291266</v>
      </c>
    </row>
    <row r="114" spans="1:11" hidden="1" x14ac:dyDescent="0.25">
      <c r="A114" s="6">
        <v>113</v>
      </c>
      <c r="B114" s="6" t="s">
        <v>125</v>
      </c>
      <c r="C114" s="6" t="s">
        <v>255</v>
      </c>
      <c r="D114" s="6" t="s">
        <v>28</v>
      </c>
      <c r="E114" s="7">
        <v>67.91</v>
      </c>
      <c r="F114" s="7">
        <f t="shared" si="5"/>
        <v>730.98323999999991</v>
      </c>
      <c r="G114" s="7">
        <f t="shared" si="6"/>
        <v>804.08156399999996</v>
      </c>
      <c r="H114" s="6" t="s">
        <v>23</v>
      </c>
      <c r="I114" s="7">
        <f t="shared" si="7"/>
        <v>0</v>
      </c>
      <c r="J114" s="7">
        <v>0</v>
      </c>
      <c r="K114" s="7">
        <v>0</v>
      </c>
    </row>
    <row r="115" spans="1:11" hidden="1" x14ac:dyDescent="0.25">
      <c r="A115" s="6">
        <v>114</v>
      </c>
      <c r="B115" s="6" t="s">
        <v>126</v>
      </c>
      <c r="C115" s="6" t="s">
        <v>255</v>
      </c>
      <c r="D115" s="6" t="s">
        <v>28</v>
      </c>
      <c r="E115" s="7">
        <v>69.680000000000007</v>
      </c>
      <c r="F115" s="7">
        <f t="shared" si="5"/>
        <v>750.03552000000002</v>
      </c>
      <c r="G115" s="7">
        <f t="shared" si="6"/>
        <v>825.03907200000003</v>
      </c>
      <c r="H115" s="6" t="s">
        <v>24</v>
      </c>
      <c r="I115" s="7">
        <f t="shared" si="7"/>
        <v>4200000</v>
      </c>
      <c r="J115" s="7">
        <v>4046537</v>
      </c>
      <c r="K115" s="7">
        <v>153463</v>
      </c>
    </row>
    <row r="116" spans="1:11" hidden="1" x14ac:dyDescent="0.25">
      <c r="A116" s="6">
        <v>115</v>
      </c>
      <c r="B116" s="6" t="s">
        <v>127</v>
      </c>
      <c r="C116" s="6" t="s">
        <v>255</v>
      </c>
      <c r="D116" s="6" t="s">
        <v>38</v>
      </c>
      <c r="E116" s="7">
        <v>45.24</v>
      </c>
      <c r="F116" s="7">
        <f t="shared" si="5"/>
        <v>486.96335999999997</v>
      </c>
      <c r="G116" s="7">
        <f t="shared" si="6"/>
        <v>535.65969600000005</v>
      </c>
      <c r="H116" s="6" t="s">
        <v>24</v>
      </c>
      <c r="I116" s="7">
        <f t="shared" si="7"/>
        <v>3341840</v>
      </c>
      <c r="J116" s="7">
        <v>3007656</v>
      </c>
      <c r="K116" s="7">
        <v>334184</v>
      </c>
    </row>
    <row r="117" spans="1:11" hidden="1" x14ac:dyDescent="0.25">
      <c r="A117" s="6">
        <v>116</v>
      </c>
      <c r="B117" s="6" t="s">
        <v>128</v>
      </c>
      <c r="C117" s="6" t="s">
        <v>255</v>
      </c>
      <c r="D117" s="6" t="s">
        <v>38</v>
      </c>
      <c r="E117" s="7">
        <v>45.24</v>
      </c>
      <c r="F117" s="7">
        <f t="shared" si="5"/>
        <v>486.96335999999997</v>
      </c>
      <c r="G117" s="7">
        <f t="shared" si="6"/>
        <v>535.65969600000005</v>
      </c>
      <c r="H117" s="6" t="s">
        <v>23</v>
      </c>
      <c r="I117" s="7">
        <f t="shared" si="7"/>
        <v>0</v>
      </c>
      <c r="J117" s="7">
        <v>0</v>
      </c>
      <c r="K117" s="7">
        <v>0</v>
      </c>
    </row>
    <row r="118" spans="1:11" hidden="1" x14ac:dyDescent="0.25">
      <c r="A118" s="6">
        <v>117</v>
      </c>
      <c r="B118" s="6" t="s">
        <v>129</v>
      </c>
      <c r="C118" s="6" t="s">
        <v>255</v>
      </c>
      <c r="D118" s="6" t="s">
        <v>28</v>
      </c>
      <c r="E118" s="7">
        <v>69.680000000000007</v>
      </c>
      <c r="F118" s="7">
        <f t="shared" si="5"/>
        <v>750.03552000000002</v>
      </c>
      <c r="G118" s="7">
        <f t="shared" si="6"/>
        <v>825.03907200000003</v>
      </c>
      <c r="H118" s="6" t="s">
        <v>24</v>
      </c>
      <c r="I118" s="7">
        <f t="shared" si="7"/>
        <v>5825000</v>
      </c>
      <c r="J118" s="7">
        <v>5533158</v>
      </c>
      <c r="K118" s="7">
        <v>291842</v>
      </c>
    </row>
    <row r="119" spans="1:11" hidden="1" x14ac:dyDescent="0.25">
      <c r="A119" s="6">
        <v>118</v>
      </c>
      <c r="B119" s="6" t="s">
        <v>130</v>
      </c>
      <c r="C119" s="6" t="s">
        <v>255</v>
      </c>
      <c r="D119" s="6" t="s">
        <v>28</v>
      </c>
      <c r="E119" s="7">
        <v>67.91</v>
      </c>
      <c r="F119" s="7">
        <f t="shared" si="5"/>
        <v>730.98323999999991</v>
      </c>
      <c r="G119" s="7">
        <f t="shared" si="6"/>
        <v>804.08156399999996</v>
      </c>
      <c r="H119" s="6" t="s">
        <v>23</v>
      </c>
      <c r="I119" s="7">
        <f t="shared" si="7"/>
        <v>0</v>
      </c>
      <c r="J119" s="7">
        <v>0</v>
      </c>
      <c r="K119" s="7">
        <v>0</v>
      </c>
    </row>
    <row r="120" spans="1:11" hidden="1" x14ac:dyDescent="0.25">
      <c r="A120" s="6">
        <v>119</v>
      </c>
      <c r="B120" s="6" t="s">
        <v>131</v>
      </c>
      <c r="C120" s="6" t="s">
        <v>256</v>
      </c>
      <c r="D120" s="6" t="s">
        <v>38</v>
      </c>
      <c r="E120" s="7">
        <v>50.17</v>
      </c>
      <c r="F120" s="7">
        <f t="shared" si="5"/>
        <v>540.02987999999993</v>
      </c>
      <c r="G120" s="7">
        <f t="shared" si="6"/>
        <v>594.03286800000001</v>
      </c>
      <c r="H120" s="6" t="s">
        <v>23</v>
      </c>
      <c r="I120" s="7">
        <f t="shared" si="7"/>
        <v>0</v>
      </c>
      <c r="J120" s="7">
        <v>0</v>
      </c>
      <c r="K120" s="7">
        <v>0</v>
      </c>
    </row>
    <row r="121" spans="1:11" hidden="1" x14ac:dyDescent="0.25">
      <c r="A121" s="6">
        <v>120</v>
      </c>
      <c r="B121" s="6" t="s">
        <v>132</v>
      </c>
      <c r="C121" s="6" t="s">
        <v>256</v>
      </c>
      <c r="D121" s="6" t="s">
        <v>38</v>
      </c>
      <c r="E121" s="7">
        <v>50.17</v>
      </c>
      <c r="F121" s="7">
        <f t="shared" si="5"/>
        <v>540.02987999999993</v>
      </c>
      <c r="G121" s="7">
        <f t="shared" si="6"/>
        <v>594.03286800000001</v>
      </c>
      <c r="H121" s="6" t="s">
        <v>23</v>
      </c>
      <c r="I121" s="7">
        <f t="shared" si="7"/>
        <v>0</v>
      </c>
      <c r="J121" s="7">
        <v>0</v>
      </c>
      <c r="K121" s="7">
        <v>0</v>
      </c>
    </row>
    <row r="122" spans="1:11" hidden="1" x14ac:dyDescent="0.25">
      <c r="A122" s="6">
        <v>121</v>
      </c>
      <c r="B122" s="6" t="s">
        <v>133</v>
      </c>
      <c r="C122" s="6" t="s">
        <v>256</v>
      </c>
      <c r="D122" s="6" t="s">
        <v>28</v>
      </c>
      <c r="E122" s="7">
        <v>67.91</v>
      </c>
      <c r="F122" s="7">
        <f t="shared" si="5"/>
        <v>730.98323999999991</v>
      </c>
      <c r="G122" s="7">
        <f t="shared" si="6"/>
        <v>804.08156399999996</v>
      </c>
      <c r="H122" s="6" t="s">
        <v>23</v>
      </c>
      <c r="I122" s="7">
        <f t="shared" si="7"/>
        <v>0</v>
      </c>
      <c r="J122" s="7">
        <v>0</v>
      </c>
      <c r="K122" s="7">
        <v>0</v>
      </c>
    </row>
    <row r="123" spans="1:11" hidden="1" x14ac:dyDescent="0.25">
      <c r="A123" s="6">
        <v>122</v>
      </c>
      <c r="B123" s="6" t="s">
        <v>134</v>
      </c>
      <c r="C123" s="6" t="s">
        <v>256</v>
      </c>
      <c r="D123" s="6" t="s">
        <v>28</v>
      </c>
      <c r="E123" s="7">
        <v>69.680000000000007</v>
      </c>
      <c r="F123" s="7">
        <f t="shared" si="5"/>
        <v>750.03552000000002</v>
      </c>
      <c r="G123" s="7">
        <f t="shared" si="6"/>
        <v>825.03907200000003</v>
      </c>
      <c r="H123" s="6" t="s">
        <v>24</v>
      </c>
      <c r="I123" s="7">
        <f t="shared" si="7"/>
        <v>5200000</v>
      </c>
      <c r="J123" s="7">
        <v>207930</v>
      </c>
      <c r="K123" s="7">
        <v>4992070</v>
      </c>
    </row>
    <row r="124" spans="1:11" hidden="1" x14ac:dyDescent="0.25">
      <c r="A124" s="6">
        <v>123</v>
      </c>
      <c r="B124" s="6" t="s">
        <v>135</v>
      </c>
      <c r="C124" s="6" t="s">
        <v>256</v>
      </c>
      <c r="D124" s="6" t="s">
        <v>38</v>
      </c>
      <c r="E124" s="7">
        <v>45.24</v>
      </c>
      <c r="F124" s="7">
        <f t="shared" si="5"/>
        <v>486.96335999999997</v>
      </c>
      <c r="G124" s="7">
        <f t="shared" si="6"/>
        <v>535.65969600000005</v>
      </c>
      <c r="H124" s="6" t="s">
        <v>24</v>
      </c>
      <c r="I124" s="7">
        <f t="shared" si="7"/>
        <v>2800000</v>
      </c>
      <c r="J124" s="7">
        <v>350495</v>
      </c>
      <c r="K124" s="7">
        <v>2449505</v>
      </c>
    </row>
    <row r="125" spans="1:11" x14ac:dyDescent="0.25">
      <c r="A125" s="6">
        <v>124</v>
      </c>
      <c r="B125" s="6" t="s">
        <v>136</v>
      </c>
      <c r="C125" s="6" t="s">
        <v>256</v>
      </c>
      <c r="D125" s="6" t="s">
        <v>38</v>
      </c>
      <c r="E125" s="7">
        <v>45.24</v>
      </c>
      <c r="F125" s="7">
        <f t="shared" si="5"/>
        <v>486.96335999999997</v>
      </c>
      <c r="G125" s="7">
        <f t="shared" si="6"/>
        <v>535.65969600000005</v>
      </c>
      <c r="H125" s="6" t="s">
        <v>266</v>
      </c>
      <c r="I125" s="7">
        <f t="shared" si="7"/>
        <v>0</v>
      </c>
      <c r="J125" s="7">
        <v>0</v>
      </c>
      <c r="K125" s="7">
        <v>0</v>
      </c>
    </row>
    <row r="126" spans="1:11" hidden="1" x14ac:dyDescent="0.25">
      <c r="A126" s="6">
        <v>125</v>
      </c>
      <c r="B126" s="6" t="s">
        <v>137</v>
      </c>
      <c r="C126" s="6" t="s">
        <v>256</v>
      </c>
      <c r="D126" s="6" t="s">
        <v>28</v>
      </c>
      <c r="E126" s="7">
        <v>69.680000000000007</v>
      </c>
      <c r="F126" s="7">
        <f t="shared" si="5"/>
        <v>750.03552000000002</v>
      </c>
      <c r="G126" s="7">
        <f t="shared" si="6"/>
        <v>825.03907200000003</v>
      </c>
      <c r="H126" s="6" t="s">
        <v>24</v>
      </c>
      <c r="I126" s="7">
        <f t="shared" si="7"/>
        <v>4200000</v>
      </c>
      <c r="J126" s="7">
        <v>4075246</v>
      </c>
      <c r="K126" s="7">
        <v>124754</v>
      </c>
    </row>
    <row r="127" spans="1:11" hidden="1" x14ac:dyDescent="0.25">
      <c r="A127" s="6">
        <v>126</v>
      </c>
      <c r="B127" s="6" t="s">
        <v>138</v>
      </c>
      <c r="C127" s="6" t="s">
        <v>256</v>
      </c>
      <c r="D127" s="6" t="s">
        <v>28</v>
      </c>
      <c r="E127" s="7">
        <v>67.91</v>
      </c>
      <c r="F127" s="7">
        <f t="shared" si="5"/>
        <v>730.98323999999991</v>
      </c>
      <c r="G127" s="7">
        <f t="shared" si="6"/>
        <v>804.08156399999996</v>
      </c>
      <c r="H127" s="6" t="s">
        <v>23</v>
      </c>
      <c r="I127" s="7">
        <f t="shared" si="7"/>
        <v>0</v>
      </c>
      <c r="J127" s="7">
        <v>0</v>
      </c>
      <c r="K127" s="7">
        <v>0</v>
      </c>
    </row>
    <row r="128" spans="1:11" x14ac:dyDescent="0.25">
      <c r="A128" s="6">
        <v>127</v>
      </c>
      <c r="B128" s="6" t="s">
        <v>139</v>
      </c>
      <c r="C128" s="6" t="s">
        <v>257</v>
      </c>
      <c r="D128" s="6" t="s">
        <v>38</v>
      </c>
      <c r="E128" s="7">
        <v>50.17</v>
      </c>
      <c r="F128" s="7">
        <f t="shared" si="5"/>
        <v>540.02987999999993</v>
      </c>
      <c r="G128" s="7">
        <f t="shared" si="6"/>
        <v>594.03286800000001</v>
      </c>
      <c r="H128" s="6" t="s">
        <v>266</v>
      </c>
      <c r="I128" s="7">
        <f t="shared" si="7"/>
        <v>0</v>
      </c>
      <c r="J128" s="7">
        <v>0</v>
      </c>
      <c r="K128" s="7">
        <v>0</v>
      </c>
    </row>
    <row r="129" spans="1:11" hidden="1" x14ac:dyDescent="0.25">
      <c r="A129" s="6">
        <v>128</v>
      </c>
      <c r="B129" s="6" t="s">
        <v>140</v>
      </c>
      <c r="C129" s="6" t="s">
        <v>257</v>
      </c>
      <c r="D129" s="6" t="s">
        <v>38</v>
      </c>
      <c r="E129" s="7">
        <v>50.17</v>
      </c>
      <c r="F129" s="7">
        <f t="shared" si="5"/>
        <v>540.02987999999993</v>
      </c>
      <c r="G129" s="7">
        <f t="shared" si="6"/>
        <v>594.03286800000001</v>
      </c>
      <c r="H129" s="6" t="s">
        <v>23</v>
      </c>
      <c r="I129" s="7">
        <f t="shared" si="7"/>
        <v>0</v>
      </c>
      <c r="J129" s="7">
        <v>0</v>
      </c>
      <c r="K129" s="7">
        <v>0</v>
      </c>
    </row>
    <row r="130" spans="1:11" hidden="1" x14ac:dyDescent="0.25">
      <c r="A130" s="6">
        <v>129</v>
      </c>
      <c r="B130" s="6" t="s">
        <v>141</v>
      </c>
      <c r="C130" s="6" t="s">
        <v>257</v>
      </c>
      <c r="D130" s="6" t="s">
        <v>28</v>
      </c>
      <c r="E130" s="7">
        <v>67.91</v>
      </c>
      <c r="F130" s="7">
        <f t="shared" si="5"/>
        <v>730.98323999999991</v>
      </c>
      <c r="G130" s="7">
        <f t="shared" si="6"/>
        <v>804.08156399999996</v>
      </c>
      <c r="H130" s="6" t="s">
        <v>23</v>
      </c>
      <c r="I130" s="7">
        <f t="shared" ref="I130:I161" si="8">SUM(J130:K130)</f>
        <v>0</v>
      </c>
      <c r="J130" s="7">
        <v>0</v>
      </c>
      <c r="K130" s="7">
        <v>0</v>
      </c>
    </row>
    <row r="131" spans="1:11" x14ac:dyDescent="0.25">
      <c r="A131" s="6">
        <v>130</v>
      </c>
      <c r="B131" s="6" t="s">
        <v>142</v>
      </c>
      <c r="C131" s="6" t="s">
        <v>257</v>
      </c>
      <c r="D131" s="6" t="s">
        <v>28</v>
      </c>
      <c r="E131" s="7">
        <v>69.680000000000007</v>
      </c>
      <c r="F131" s="7">
        <f t="shared" ref="F131:F168" si="9">E131*10.764</f>
        <v>750.03552000000002</v>
      </c>
      <c r="G131" s="7">
        <f t="shared" ref="G131:G168" si="10">F131*1.1</f>
        <v>825.03907200000003</v>
      </c>
      <c r="H131" s="6" t="s">
        <v>266</v>
      </c>
      <c r="I131" s="7">
        <f t="shared" si="8"/>
        <v>0</v>
      </c>
      <c r="J131" s="7">
        <v>0</v>
      </c>
      <c r="K131" s="7">
        <v>0</v>
      </c>
    </row>
    <row r="132" spans="1:11" hidden="1" x14ac:dyDescent="0.25">
      <c r="A132" s="6">
        <v>131</v>
      </c>
      <c r="B132" s="6" t="s">
        <v>143</v>
      </c>
      <c r="C132" s="6" t="s">
        <v>257</v>
      </c>
      <c r="D132" s="6" t="s">
        <v>38</v>
      </c>
      <c r="E132" s="7">
        <v>45.24</v>
      </c>
      <c r="F132" s="7">
        <f t="shared" si="9"/>
        <v>486.96335999999997</v>
      </c>
      <c r="G132" s="7">
        <f t="shared" si="10"/>
        <v>535.65969600000005</v>
      </c>
      <c r="H132" s="6" t="s">
        <v>23</v>
      </c>
      <c r="I132" s="7">
        <f t="shared" si="8"/>
        <v>0</v>
      </c>
      <c r="J132" s="7">
        <v>0</v>
      </c>
      <c r="K132" s="7">
        <v>0</v>
      </c>
    </row>
    <row r="133" spans="1:11" x14ac:dyDescent="0.25">
      <c r="A133" s="6">
        <v>132</v>
      </c>
      <c r="B133" s="6" t="s">
        <v>144</v>
      </c>
      <c r="C133" s="6" t="s">
        <v>257</v>
      </c>
      <c r="D133" s="6" t="s">
        <v>38</v>
      </c>
      <c r="E133" s="7">
        <v>45.24</v>
      </c>
      <c r="F133" s="7">
        <f t="shared" si="9"/>
        <v>486.96335999999997</v>
      </c>
      <c r="G133" s="7">
        <f t="shared" si="10"/>
        <v>535.65969600000005</v>
      </c>
      <c r="H133" s="6" t="s">
        <v>266</v>
      </c>
      <c r="I133" s="7">
        <f t="shared" si="8"/>
        <v>0</v>
      </c>
      <c r="J133" s="7">
        <v>0</v>
      </c>
      <c r="K133" s="7">
        <v>0</v>
      </c>
    </row>
    <row r="134" spans="1:11" hidden="1" x14ac:dyDescent="0.25">
      <c r="A134" s="6">
        <v>133</v>
      </c>
      <c r="B134" s="6" t="s">
        <v>145</v>
      </c>
      <c r="C134" s="6" t="s">
        <v>257</v>
      </c>
      <c r="D134" s="6" t="s">
        <v>28</v>
      </c>
      <c r="E134" s="7">
        <v>69.680000000000007</v>
      </c>
      <c r="F134" s="7">
        <f t="shared" si="9"/>
        <v>750.03552000000002</v>
      </c>
      <c r="G134" s="7">
        <f t="shared" si="10"/>
        <v>825.03907200000003</v>
      </c>
      <c r="H134" s="6" t="s">
        <v>24</v>
      </c>
      <c r="I134" s="7">
        <f t="shared" si="8"/>
        <v>5500000</v>
      </c>
      <c r="J134" s="7">
        <v>4519802</v>
      </c>
      <c r="K134" s="7">
        <v>980198</v>
      </c>
    </row>
    <row r="135" spans="1:11" hidden="1" x14ac:dyDescent="0.25">
      <c r="A135" s="6">
        <v>134</v>
      </c>
      <c r="B135" s="6" t="s">
        <v>146</v>
      </c>
      <c r="C135" s="6" t="s">
        <v>257</v>
      </c>
      <c r="D135" s="6" t="s">
        <v>28</v>
      </c>
      <c r="E135" s="7">
        <v>67.91</v>
      </c>
      <c r="F135" s="7">
        <f t="shared" si="9"/>
        <v>730.98323999999991</v>
      </c>
      <c r="G135" s="7">
        <f t="shared" si="10"/>
        <v>804.08156399999996</v>
      </c>
      <c r="H135" s="6" t="s">
        <v>24</v>
      </c>
      <c r="I135" s="7">
        <f t="shared" si="8"/>
        <v>4923205</v>
      </c>
      <c r="J135" s="7">
        <v>4824741</v>
      </c>
      <c r="K135" s="7">
        <v>98464</v>
      </c>
    </row>
    <row r="136" spans="1:11" x14ac:dyDescent="0.25">
      <c r="A136" s="6">
        <v>135</v>
      </c>
      <c r="B136" s="6" t="s">
        <v>147</v>
      </c>
      <c r="C136" s="6" t="s">
        <v>258</v>
      </c>
      <c r="D136" s="6" t="s">
        <v>38</v>
      </c>
      <c r="E136" s="7">
        <v>50.17</v>
      </c>
      <c r="F136" s="7">
        <f t="shared" si="9"/>
        <v>540.02987999999993</v>
      </c>
      <c r="G136" s="7">
        <f t="shared" si="10"/>
        <v>594.03286800000001</v>
      </c>
      <c r="H136" s="6" t="s">
        <v>266</v>
      </c>
      <c r="I136" s="7">
        <f t="shared" si="8"/>
        <v>0</v>
      </c>
      <c r="J136" s="7">
        <v>0</v>
      </c>
      <c r="K136" s="7">
        <v>0</v>
      </c>
    </row>
    <row r="137" spans="1:11" x14ac:dyDescent="0.25">
      <c r="A137" s="6">
        <v>136</v>
      </c>
      <c r="B137" s="6" t="s">
        <v>148</v>
      </c>
      <c r="C137" s="6" t="s">
        <v>258</v>
      </c>
      <c r="D137" s="6" t="s">
        <v>38</v>
      </c>
      <c r="E137" s="7">
        <v>50.17</v>
      </c>
      <c r="F137" s="7">
        <f t="shared" si="9"/>
        <v>540.02987999999993</v>
      </c>
      <c r="G137" s="7">
        <f t="shared" si="10"/>
        <v>594.03286800000001</v>
      </c>
      <c r="H137" s="6" t="s">
        <v>266</v>
      </c>
      <c r="I137" s="7">
        <f t="shared" si="8"/>
        <v>0</v>
      </c>
      <c r="J137" s="7">
        <v>0</v>
      </c>
      <c r="K137" s="7">
        <v>0</v>
      </c>
    </row>
    <row r="138" spans="1:11" hidden="1" x14ac:dyDescent="0.25">
      <c r="A138" s="6">
        <v>137</v>
      </c>
      <c r="B138" s="6" t="s">
        <v>149</v>
      </c>
      <c r="C138" s="6" t="s">
        <v>258</v>
      </c>
      <c r="D138" s="6" t="s">
        <v>28</v>
      </c>
      <c r="E138" s="7">
        <v>67.91</v>
      </c>
      <c r="F138" s="7">
        <f t="shared" si="9"/>
        <v>730.98323999999991</v>
      </c>
      <c r="G138" s="7">
        <f t="shared" si="10"/>
        <v>804.08156399999996</v>
      </c>
      <c r="H138" s="6" t="s">
        <v>23</v>
      </c>
      <c r="I138" s="7">
        <f t="shared" si="8"/>
        <v>0</v>
      </c>
      <c r="J138" s="7">
        <v>0</v>
      </c>
      <c r="K138" s="7">
        <v>0</v>
      </c>
    </row>
    <row r="139" spans="1:11" x14ac:dyDescent="0.25">
      <c r="A139" s="6">
        <v>138</v>
      </c>
      <c r="B139" s="6" t="s">
        <v>150</v>
      </c>
      <c r="C139" s="6" t="s">
        <v>258</v>
      </c>
      <c r="D139" s="6" t="s">
        <v>28</v>
      </c>
      <c r="E139" s="7">
        <v>69.680000000000007</v>
      </c>
      <c r="F139" s="7">
        <f t="shared" si="9"/>
        <v>750.03552000000002</v>
      </c>
      <c r="G139" s="7">
        <f t="shared" si="10"/>
        <v>825.03907200000003</v>
      </c>
      <c r="H139" s="6" t="s">
        <v>266</v>
      </c>
      <c r="I139" s="7">
        <f t="shared" si="8"/>
        <v>0</v>
      </c>
      <c r="J139" s="7">
        <v>0</v>
      </c>
      <c r="K139" s="7">
        <v>0</v>
      </c>
    </row>
    <row r="140" spans="1:11" hidden="1" x14ac:dyDescent="0.25">
      <c r="A140" s="6">
        <v>139</v>
      </c>
      <c r="B140" s="6" t="s">
        <v>151</v>
      </c>
      <c r="C140" s="6" t="s">
        <v>258</v>
      </c>
      <c r="D140" s="6" t="s">
        <v>38</v>
      </c>
      <c r="E140" s="7">
        <v>45.24</v>
      </c>
      <c r="F140" s="7">
        <f t="shared" si="9"/>
        <v>486.96335999999997</v>
      </c>
      <c r="G140" s="7">
        <f t="shared" si="10"/>
        <v>535.65969600000005</v>
      </c>
      <c r="H140" s="6" t="s">
        <v>24</v>
      </c>
      <c r="I140" s="7">
        <f t="shared" si="8"/>
        <v>3200000</v>
      </c>
      <c r="J140" s="7">
        <v>2953120</v>
      </c>
      <c r="K140" s="7">
        <v>246880</v>
      </c>
    </row>
    <row r="141" spans="1:11" x14ac:dyDescent="0.25">
      <c r="A141" s="6">
        <v>140</v>
      </c>
      <c r="B141" s="6" t="s">
        <v>152</v>
      </c>
      <c r="C141" s="6" t="s">
        <v>258</v>
      </c>
      <c r="D141" s="6" t="s">
        <v>38</v>
      </c>
      <c r="E141" s="7">
        <v>45.24</v>
      </c>
      <c r="F141" s="7">
        <f t="shared" si="9"/>
        <v>486.96335999999997</v>
      </c>
      <c r="G141" s="7">
        <f t="shared" si="10"/>
        <v>535.65969600000005</v>
      </c>
      <c r="H141" s="6" t="s">
        <v>266</v>
      </c>
      <c r="I141" s="7">
        <f t="shared" si="8"/>
        <v>0</v>
      </c>
      <c r="J141" s="7">
        <v>0</v>
      </c>
      <c r="K141" s="7">
        <v>0</v>
      </c>
    </row>
    <row r="142" spans="1:11" hidden="1" x14ac:dyDescent="0.25">
      <c r="A142" s="6">
        <v>141</v>
      </c>
      <c r="B142" s="6" t="s">
        <v>153</v>
      </c>
      <c r="C142" s="6" t="s">
        <v>258</v>
      </c>
      <c r="D142" s="6" t="s">
        <v>28</v>
      </c>
      <c r="E142" s="7">
        <v>69.680000000000007</v>
      </c>
      <c r="F142" s="7">
        <f t="shared" si="9"/>
        <v>750.03552000000002</v>
      </c>
      <c r="G142" s="7">
        <f t="shared" si="10"/>
        <v>825.03907200000003</v>
      </c>
      <c r="H142" s="6" t="s">
        <v>24</v>
      </c>
      <c r="I142" s="7">
        <f t="shared" si="8"/>
        <v>5072325</v>
      </c>
      <c r="J142" s="7">
        <v>4806381</v>
      </c>
      <c r="K142" s="7">
        <v>265944</v>
      </c>
    </row>
    <row r="143" spans="1:11" hidden="1" x14ac:dyDescent="0.25">
      <c r="A143" s="6">
        <v>142</v>
      </c>
      <c r="B143" s="6" t="s">
        <v>154</v>
      </c>
      <c r="C143" s="6" t="s">
        <v>258</v>
      </c>
      <c r="D143" s="6" t="s">
        <v>28</v>
      </c>
      <c r="E143" s="7">
        <v>67.91</v>
      </c>
      <c r="F143" s="7">
        <f t="shared" si="9"/>
        <v>730.98323999999991</v>
      </c>
      <c r="G143" s="7">
        <f t="shared" si="10"/>
        <v>804.08156399999996</v>
      </c>
      <c r="H143" s="6" t="s">
        <v>23</v>
      </c>
      <c r="I143" s="7">
        <f t="shared" si="8"/>
        <v>0</v>
      </c>
      <c r="J143" s="7">
        <v>0</v>
      </c>
      <c r="K143" s="7">
        <v>0</v>
      </c>
    </row>
    <row r="144" spans="1:11" hidden="1" x14ac:dyDescent="0.25">
      <c r="A144" s="6">
        <v>143</v>
      </c>
      <c r="B144" s="6" t="s">
        <v>155</v>
      </c>
      <c r="C144" s="6" t="s">
        <v>259</v>
      </c>
      <c r="D144" s="6" t="s">
        <v>38</v>
      </c>
      <c r="E144" s="7">
        <v>50.17</v>
      </c>
      <c r="F144" s="7">
        <f t="shared" si="9"/>
        <v>540.02987999999993</v>
      </c>
      <c r="G144" s="7">
        <f t="shared" si="10"/>
        <v>594.03286800000001</v>
      </c>
      <c r="H144" s="6" t="s">
        <v>23</v>
      </c>
      <c r="I144" s="7">
        <f t="shared" si="8"/>
        <v>0</v>
      </c>
      <c r="J144" s="7">
        <v>0</v>
      </c>
      <c r="K144" s="7">
        <v>0</v>
      </c>
    </row>
    <row r="145" spans="1:11" hidden="1" x14ac:dyDescent="0.25">
      <c r="A145" s="6">
        <v>144</v>
      </c>
      <c r="B145" s="6" t="s">
        <v>156</v>
      </c>
      <c r="C145" s="6" t="s">
        <v>259</v>
      </c>
      <c r="D145" s="6" t="s">
        <v>38</v>
      </c>
      <c r="E145" s="7">
        <v>50.17</v>
      </c>
      <c r="F145" s="7">
        <f t="shared" si="9"/>
        <v>540.02987999999993</v>
      </c>
      <c r="G145" s="7">
        <f t="shared" si="10"/>
        <v>594.03286800000001</v>
      </c>
      <c r="H145" s="6" t="s">
        <v>23</v>
      </c>
      <c r="I145" s="7">
        <f t="shared" si="8"/>
        <v>0</v>
      </c>
      <c r="J145" s="7">
        <v>0</v>
      </c>
      <c r="K145" s="7">
        <v>0</v>
      </c>
    </row>
    <row r="146" spans="1:11" x14ac:dyDescent="0.25">
      <c r="A146" s="6">
        <v>145</v>
      </c>
      <c r="B146" s="6" t="s">
        <v>157</v>
      </c>
      <c r="C146" s="6" t="s">
        <v>259</v>
      </c>
      <c r="D146" s="6" t="s">
        <v>28</v>
      </c>
      <c r="E146" s="7">
        <v>67.91</v>
      </c>
      <c r="F146" s="7">
        <f t="shared" si="9"/>
        <v>730.98323999999991</v>
      </c>
      <c r="G146" s="7">
        <f t="shared" si="10"/>
        <v>804.08156399999996</v>
      </c>
      <c r="H146" s="6" t="s">
        <v>266</v>
      </c>
      <c r="I146" s="7">
        <f t="shared" si="8"/>
        <v>0</v>
      </c>
      <c r="J146" s="7">
        <v>0</v>
      </c>
      <c r="K146" s="7">
        <v>0</v>
      </c>
    </row>
    <row r="147" spans="1:11" x14ac:dyDescent="0.25">
      <c r="A147" s="6">
        <v>146</v>
      </c>
      <c r="B147" s="6" t="s">
        <v>158</v>
      </c>
      <c r="C147" s="6" t="s">
        <v>259</v>
      </c>
      <c r="D147" s="6" t="s">
        <v>28</v>
      </c>
      <c r="E147" s="7">
        <v>69.680000000000007</v>
      </c>
      <c r="F147" s="7">
        <f t="shared" si="9"/>
        <v>750.03552000000002</v>
      </c>
      <c r="G147" s="7">
        <f t="shared" si="10"/>
        <v>825.03907200000003</v>
      </c>
      <c r="H147" s="6" t="s">
        <v>266</v>
      </c>
      <c r="I147" s="7">
        <f t="shared" si="8"/>
        <v>0</v>
      </c>
      <c r="J147" s="7">
        <v>0</v>
      </c>
      <c r="K147" s="7">
        <v>0</v>
      </c>
    </row>
    <row r="148" spans="1:11" hidden="1" x14ac:dyDescent="0.25">
      <c r="A148" s="6">
        <v>147</v>
      </c>
      <c r="B148" s="6" t="s">
        <v>159</v>
      </c>
      <c r="C148" s="6" t="s">
        <v>259</v>
      </c>
      <c r="D148" s="6" t="s">
        <v>38</v>
      </c>
      <c r="E148" s="7">
        <v>45.24</v>
      </c>
      <c r="F148" s="7">
        <f t="shared" si="9"/>
        <v>486.96335999999997</v>
      </c>
      <c r="G148" s="7">
        <f t="shared" si="10"/>
        <v>535.65969600000005</v>
      </c>
      <c r="H148" s="6" t="s">
        <v>24</v>
      </c>
      <c r="I148" s="7">
        <f t="shared" si="8"/>
        <v>3300000</v>
      </c>
      <c r="J148" s="7">
        <v>495050</v>
      </c>
      <c r="K148" s="7">
        <v>2804950</v>
      </c>
    </row>
    <row r="149" spans="1:11" hidden="1" x14ac:dyDescent="0.25">
      <c r="A149" s="6">
        <v>148</v>
      </c>
      <c r="B149" s="6" t="s">
        <v>160</v>
      </c>
      <c r="C149" s="6" t="s">
        <v>259</v>
      </c>
      <c r="D149" s="6" t="s">
        <v>38</v>
      </c>
      <c r="E149" s="7">
        <v>45.24</v>
      </c>
      <c r="F149" s="7">
        <f t="shared" si="9"/>
        <v>486.96335999999997</v>
      </c>
      <c r="G149" s="7">
        <f t="shared" si="10"/>
        <v>535.65969600000005</v>
      </c>
      <c r="H149" s="6" t="s">
        <v>23</v>
      </c>
      <c r="I149" s="7">
        <f t="shared" si="8"/>
        <v>0</v>
      </c>
      <c r="J149" s="7">
        <v>0</v>
      </c>
      <c r="K149" s="7">
        <v>0</v>
      </c>
    </row>
    <row r="150" spans="1:11" hidden="1" x14ac:dyDescent="0.25">
      <c r="A150" s="6">
        <v>149</v>
      </c>
      <c r="B150" s="6" t="s">
        <v>161</v>
      </c>
      <c r="C150" s="6" t="s">
        <v>259</v>
      </c>
      <c r="D150" s="6" t="s">
        <v>28</v>
      </c>
      <c r="E150" s="7">
        <v>69.680000000000007</v>
      </c>
      <c r="F150" s="7">
        <f t="shared" si="9"/>
        <v>750.03552000000002</v>
      </c>
      <c r="G150" s="7">
        <f t="shared" si="10"/>
        <v>825.03907200000003</v>
      </c>
      <c r="H150" s="6" t="s">
        <v>24</v>
      </c>
      <c r="I150" s="7">
        <f t="shared" si="8"/>
        <v>5400000</v>
      </c>
      <c r="J150" s="7">
        <v>5274780</v>
      </c>
      <c r="K150" s="7">
        <v>125220</v>
      </c>
    </row>
    <row r="151" spans="1:11" hidden="1" x14ac:dyDescent="0.25">
      <c r="A151" s="6">
        <v>150</v>
      </c>
      <c r="B151" s="6" t="s">
        <v>162</v>
      </c>
      <c r="C151" s="6" t="s">
        <v>259</v>
      </c>
      <c r="D151" s="6" t="s">
        <v>28</v>
      </c>
      <c r="E151" s="7">
        <v>67.91</v>
      </c>
      <c r="F151" s="7">
        <f t="shared" si="9"/>
        <v>730.98323999999991</v>
      </c>
      <c r="G151" s="7">
        <f t="shared" si="10"/>
        <v>804.08156399999996</v>
      </c>
      <c r="H151" s="6" t="s">
        <v>23</v>
      </c>
      <c r="I151" s="7">
        <f t="shared" si="8"/>
        <v>0</v>
      </c>
      <c r="J151" s="7">
        <v>0</v>
      </c>
      <c r="K151" s="7">
        <v>0</v>
      </c>
    </row>
    <row r="152" spans="1:11" hidden="1" x14ac:dyDescent="0.25">
      <c r="A152" s="6">
        <v>151</v>
      </c>
      <c r="B152" s="6" t="s">
        <v>163</v>
      </c>
      <c r="C152" s="6" t="s">
        <v>260</v>
      </c>
      <c r="D152" s="6" t="s">
        <v>38</v>
      </c>
      <c r="E152" s="7">
        <v>50.17</v>
      </c>
      <c r="F152" s="7">
        <f t="shared" si="9"/>
        <v>540.02987999999993</v>
      </c>
      <c r="G152" s="7">
        <f t="shared" si="10"/>
        <v>594.03286800000001</v>
      </c>
      <c r="H152" s="6" t="s">
        <v>23</v>
      </c>
      <c r="I152" s="7">
        <f t="shared" si="8"/>
        <v>0</v>
      </c>
      <c r="J152" s="7">
        <v>0</v>
      </c>
      <c r="K152" s="7">
        <v>0</v>
      </c>
    </row>
    <row r="153" spans="1:11" hidden="1" x14ac:dyDescent="0.25">
      <c r="A153" s="6">
        <v>152</v>
      </c>
      <c r="B153" s="6" t="s">
        <v>164</v>
      </c>
      <c r="C153" s="6" t="s">
        <v>260</v>
      </c>
      <c r="D153" s="6" t="s">
        <v>38</v>
      </c>
      <c r="E153" s="7">
        <v>50.17</v>
      </c>
      <c r="F153" s="7">
        <f t="shared" si="9"/>
        <v>540.02987999999993</v>
      </c>
      <c r="G153" s="7">
        <f t="shared" si="10"/>
        <v>594.03286800000001</v>
      </c>
      <c r="H153" s="6" t="s">
        <v>23</v>
      </c>
      <c r="I153" s="7">
        <f t="shared" si="8"/>
        <v>0</v>
      </c>
      <c r="J153" s="7">
        <v>0</v>
      </c>
      <c r="K153" s="7">
        <v>0</v>
      </c>
    </row>
    <row r="154" spans="1:11" hidden="1" x14ac:dyDescent="0.25">
      <c r="A154" s="6">
        <v>153</v>
      </c>
      <c r="B154" s="6" t="s">
        <v>165</v>
      </c>
      <c r="C154" s="6" t="s">
        <v>260</v>
      </c>
      <c r="D154" s="6" t="s">
        <v>28</v>
      </c>
      <c r="E154" s="7">
        <v>67.91</v>
      </c>
      <c r="F154" s="7">
        <f t="shared" si="9"/>
        <v>730.98323999999991</v>
      </c>
      <c r="G154" s="7">
        <f t="shared" si="10"/>
        <v>804.08156399999996</v>
      </c>
      <c r="H154" s="6" t="s">
        <v>23</v>
      </c>
      <c r="I154" s="7">
        <f t="shared" si="8"/>
        <v>0</v>
      </c>
      <c r="J154" s="7">
        <v>0</v>
      </c>
      <c r="K154" s="7">
        <v>0</v>
      </c>
    </row>
    <row r="155" spans="1:11" hidden="1" x14ac:dyDescent="0.25">
      <c r="A155" s="6">
        <v>154</v>
      </c>
      <c r="B155" s="6" t="s">
        <v>166</v>
      </c>
      <c r="C155" s="6" t="s">
        <v>260</v>
      </c>
      <c r="D155" s="6" t="s">
        <v>28</v>
      </c>
      <c r="E155" s="7">
        <v>69.680000000000007</v>
      </c>
      <c r="F155" s="7">
        <f t="shared" si="9"/>
        <v>750.03552000000002</v>
      </c>
      <c r="G155" s="7">
        <f t="shared" si="10"/>
        <v>825.03907200000003</v>
      </c>
      <c r="H155" s="6" t="s">
        <v>24</v>
      </c>
      <c r="I155" s="7">
        <f t="shared" si="8"/>
        <v>4200000</v>
      </c>
      <c r="J155" s="7">
        <v>3837624</v>
      </c>
      <c r="K155" s="7">
        <v>362376</v>
      </c>
    </row>
    <row r="156" spans="1:11" hidden="1" x14ac:dyDescent="0.25">
      <c r="A156" s="6">
        <v>155</v>
      </c>
      <c r="B156" s="6" t="s">
        <v>167</v>
      </c>
      <c r="C156" s="6" t="s">
        <v>260</v>
      </c>
      <c r="D156" s="6" t="s">
        <v>38</v>
      </c>
      <c r="E156" s="7">
        <v>45.24</v>
      </c>
      <c r="F156" s="7">
        <f t="shared" si="9"/>
        <v>486.96335999999997</v>
      </c>
      <c r="G156" s="7">
        <f t="shared" si="10"/>
        <v>535.65969600000005</v>
      </c>
      <c r="H156" s="6" t="s">
        <v>24</v>
      </c>
      <c r="I156" s="7">
        <f t="shared" si="8"/>
        <v>2600000</v>
      </c>
      <c r="J156" s="7">
        <v>1300990</v>
      </c>
      <c r="K156" s="7">
        <v>1299010</v>
      </c>
    </row>
    <row r="157" spans="1:11" hidden="1" x14ac:dyDescent="0.25">
      <c r="A157" s="6">
        <v>156</v>
      </c>
      <c r="B157" s="6" t="s">
        <v>168</v>
      </c>
      <c r="C157" s="6" t="s">
        <v>260</v>
      </c>
      <c r="D157" s="6" t="s">
        <v>38</v>
      </c>
      <c r="E157" s="7">
        <v>45.24</v>
      </c>
      <c r="F157" s="7">
        <f t="shared" si="9"/>
        <v>486.96335999999997</v>
      </c>
      <c r="G157" s="7">
        <f t="shared" si="10"/>
        <v>535.65969600000005</v>
      </c>
      <c r="H157" s="6" t="s">
        <v>23</v>
      </c>
      <c r="I157" s="7">
        <f t="shared" si="8"/>
        <v>0</v>
      </c>
      <c r="J157" s="7">
        <v>0</v>
      </c>
      <c r="K157" s="7">
        <v>0</v>
      </c>
    </row>
    <row r="158" spans="1:11" hidden="1" x14ac:dyDescent="0.25">
      <c r="A158" s="6">
        <v>157</v>
      </c>
      <c r="B158" s="6" t="s">
        <v>169</v>
      </c>
      <c r="C158" s="6" t="s">
        <v>260</v>
      </c>
      <c r="D158" s="6" t="s">
        <v>28</v>
      </c>
      <c r="E158" s="7">
        <v>69.680000000000007</v>
      </c>
      <c r="F158" s="7">
        <f t="shared" si="9"/>
        <v>750.03552000000002</v>
      </c>
      <c r="G158" s="7">
        <f t="shared" si="10"/>
        <v>825.03907200000003</v>
      </c>
      <c r="H158" s="6" t="s">
        <v>24</v>
      </c>
      <c r="I158" s="7">
        <f t="shared" si="8"/>
        <v>5200000</v>
      </c>
      <c r="J158" s="7">
        <v>5081077</v>
      </c>
      <c r="K158" s="7">
        <v>118923</v>
      </c>
    </row>
    <row r="159" spans="1:11" hidden="1" x14ac:dyDescent="0.25">
      <c r="A159" s="6">
        <v>158</v>
      </c>
      <c r="B159" s="6" t="s">
        <v>170</v>
      </c>
      <c r="C159" s="6" t="s">
        <v>260</v>
      </c>
      <c r="D159" s="6" t="s">
        <v>28</v>
      </c>
      <c r="E159" s="7">
        <v>67.91</v>
      </c>
      <c r="F159" s="7">
        <f t="shared" si="9"/>
        <v>730.98323999999991</v>
      </c>
      <c r="G159" s="7">
        <f t="shared" si="10"/>
        <v>804.08156399999996</v>
      </c>
      <c r="H159" s="6" t="s">
        <v>23</v>
      </c>
      <c r="I159" s="7">
        <f t="shared" si="8"/>
        <v>0</v>
      </c>
      <c r="J159" s="7">
        <v>0</v>
      </c>
      <c r="K159" s="7">
        <v>0</v>
      </c>
    </row>
    <row r="160" spans="1:11" hidden="1" x14ac:dyDescent="0.25">
      <c r="A160" s="6">
        <v>159</v>
      </c>
      <c r="B160" s="6" t="s">
        <v>171</v>
      </c>
      <c r="C160" s="6" t="s">
        <v>261</v>
      </c>
      <c r="D160" s="6" t="s">
        <v>38</v>
      </c>
      <c r="E160" s="7">
        <v>50.17</v>
      </c>
      <c r="F160" s="7">
        <f t="shared" si="9"/>
        <v>540.02987999999993</v>
      </c>
      <c r="G160" s="7">
        <f t="shared" si="10"/>
        <v>594.03286800000001</v>
      </c>
      <c r="H160" s="6" t="s">
        <v>23</v>
      </c>
      <c r="I160" s="7">
        <f t="shared" si="8"/>
        <v>0</v>
      </c>
      <c r="J160" s="7">
        <v>0</v>
      </c>
      <c r="K160" s="7">
        <v>0</v>
      </c>
    </row>
    <row r="161" spans="1:11" hidden="1" x14ac:dyDescent="0.25">
      <c r="A161" s="6">
        <v>160</v>
      </c>
      <c r="B161" s="6" t="s">
        <v>172</v>
      </c>
      <c r="C161" s="6" t="s">
        <v>261</v>
      </c>
      <c r="D161" s="6" t="s">
        <v>38</v>
      </c>
      <c r="E161" s="7">
        <v>50.17</v>
      </c>
      <c r="F161" s="7">
        <f t="shared" si="9"/>
        <v>540.02987999999993</v>
      </c>
      <c r="G161" s="7">
        <f t="shared" si="10"/>
        <v>594.03286800000001</v>
      </c>
      <c r="H161" s="6" t="s">
        <v>23</v>
      </c>
      <c r="I161" s="7">
        <f t="shared" si="8"/>
        <v>0</v>
      </c>
      <c r="J161" s="7">
        <v>0</v>
      </c>
      <c r="K161" s="7">
        <v>0</v>
      </c>
    </row>
    <row r="162" spans="1:11" hidden="1" x14ac:dyDescent="0.25">
      <c r="A162" s="6">
        <v>161</v>
      </c>
      <c r="B162" s="6" t="s">
        <v>173</v>
      </c>
      <c r="C162" s="6" t="s">
        <v>261</v>
      </c>
      <c r="D162" s="6" t="s">
        <v>28</v>
      </c>
      <c r="E162" s="7">
        <v>67.91</v>
      </c>
      <c r="F162" s="7">
        <f t="shared" si="9"/>
        <v>730.98323999999991</v>
      </c>
      <c r="G162" s="7">
        <f t="shared" si="10"/>
        <v>804.08156399999996</v>
      </c>
      <c r="H162" s="6" t="s">
        <v>24</v>
      </c>
      <c r="I162" s="7">
        <f t="shared" ref="I162:I193" si="11">SUM(J162:K162)</f>
        <v>6300210</v>
      </c>
      <c r="J162" s="7">
        <v>5484144</v>
      </c>
      <c r="K162" s="7">
        <v>816066</v>
      </c>
    </row>
    <row r="163" spans="1:11" hidden="1" x14ac:dyDescent="0.25">
      <c r="A163" s="6">
        <v>162</v>
      </c>
      <c r="B163" s="6" t="s">
        <v>174</v>
      </c>
      <c r="C163" s="6" t="s">
        <v>261</v>
      </c>
      <c r="D163" s="6" t="s">
        <v>28</v>
      </c>
      <c r="E163" s="7">
        <v>69.680000000000007</v>
      </c>
      <c r="F163" s="7">
        <f t="shared" si="9"/>
        <v>750.03552000000002</v>
      </c>
      <c r="G163" s="7">
        <f t="shared" si="10"/>
        <v>825.03907200000003</v>
      </c>
      <c r="H163" s="6" t="s">
        <v>23</v>
      </c>
      <c r="I163" s="7">
        <f t="shared" si="11"/>
        <v>0</v>
      </c>
      <c r="J163" s="7">
        <v>0</v>
      </c>
      <c r="K163" s="7">
        <v>0</v>
      </c>
    </row>
    <row r="164" spans="1:11" hidden="1" x14ac:dyDescent="0.25">
      <c r="A164" s="6">
        <v>163</v>
      </c>
      <c r="B164" s="6" t="s">
        <v>175</v>
      </c>
      <c r="C164" s="6" t="s">
        <v>261</v>
      </c>
      <c r="D164" s="6" t="s">
        <v>38</v>
      </c>
      <c r="E164" s="7">
        <v>45.24</v>
      </c>
      <c r="F164" s="7">
        <f t="shared" si="9"/>
        <v>486.96335999999997</v>
      </c>
      <c r="G164" s="7">
        <f t="shared" si="10"/>
        <v>535.65969600000005</v>
      </c>
      <c r="H164" s="6" t="s">
        <v>23</v>
      </c>
      <c r="I164" s="7">
        <f t="shared" si="11"/>
        <v>0</v>
      </c>
      <c r="J164" s="7">
        <v>0</v>
      </c>
      <c r="K164" s="7">
        <v>0</v>
      </c>
    </row>
    <row r="165" spans="1:11" hidden="1" x14ac:dyDescent="0.25">
      <c r="A165" s="6">
        <v>164</v>
      </c>
      <c r="B165" s="6" t="s">
        <v>176</v>
      </c>
      <c r="C165" s="6" t="s">
        <v>261</v>
      </c>
      <c r="D165" s="6" t="s">
        <v>38</v>
      </c>
      <c r="E165" s="7">
        <v>45.24</v>
      </c>
      <c r="F165" s="7">
        <f t="shared" si="9"/>
        <v>486.96335999999997</v>
      </c>
      <c r="G165" s="7">
        <f t="shared" si="10"/>
        <v>535.65969600000005</v>
      </c>
      <c r="H165" s="6" t="s">
        <v>24</v>
      </c>
      <c r="I165" s="7">
        <f t="shared" si="11"/>
        <v>2600000</v>
      </c>
      <c r="J165" s="7">
        <v>607922</v>
      </c>
      <c r="K165" s="7">
        <v>1992078</v>
      </c>
    </row>
    <row r="166" spans="1:11" hidden="1" x14ac:dyDescent="0.25">
      <c r="A166" s="6">
        <v>165</v>
      </c>
      <c r="B166" s="6" t="s">
        <v>177</v>
      </c>
      <c r="C166" s="6" t="s">
        <v>261</v>
      </c>
      <c r="D166" s="6" t="s">
        <v>28</v>
      </c>
      <c r="E166" s="7">
        <v>69.680000000000007</v>
      </c>
      <c r="F166" s="7">
        <f t="shared" si="9"/>
        <v>750.03552000000002</v>
      </c>
      <c r="G166" s="7">
        <f t="shared" si="10"/>
        <v>825.03907200000003</v>
      </c>
      <c r="H166" s="6" t="s">
        <v>24</v>
      </c>
      <c r="I166" s="7">
        <f t="shared" si="11"/>
        <v>4629705</v>
      </c>
      <c r="J166" s="7">
        <v>4629705</v>
      </c>
      <c r="K166" s="7">
        <v>0</v>
      </c>
    </row>
    <row r="167" spans="1:11" hidden="1" x14ac:dyDescent="0.25">
      <c r="A167" s="6">
        <v>166</v>
      </c>
      <c r="B167" s="6" t="s">
        <v>178</v>
      </c>
      <c r="C167" s="6" t="s">
        <v>261</v>
      </c>
      <c r="D167" s="6" t="s">
        <v>28</v>
      </c>
      <c r="E167" s="7">
        <v>67.91</v>
      </c>
      <c r="F167" s="7">
        <f t="shared" si="9"/>
        <v>730.98323999999991</v>
      </c>
      <c r="G167" s="7">
        <f t="shared" si="10"/>
        <v>804.08156399999996</v>
      </c>
      <c r="H167" s="6" t="s">
        <v>23</v>
      </c>
      <c r="I167" s="7">
        <f t="shared" si="11"/>
        <v>0</v>
      </c>
      <c r="J167" s="7">
        <v>0</v>
      </c>
      <c r="K167" s="7">
        <v>0</v>
      </c>
    </row>
    <row r="168" spans="1:11" s="3" customFormat="1" hidden="1" x14ac:dyDescent="0.25">
      <c r="A168" s="28" t="s">
        <v>263</v>
      </c>
      <c r="B168" s="28"/>
      <c r="C168" s="28"/>
      <c r="D168" s="28"/>
      <c r="E168" s="8">
        <f>SUM(E2:E167)</f>
        <v>8832.5999999999967</v>
      </c>
      <c r="F168" s="8">
        <f t="shared" si="9"/>
        <v>95074.106399999961</v>
      </c>
      <c r="G168" s="8">
        <f t="shared" si="10"/>
        <v>104581.51703999996</v>
      </c>
      <c r="H168" s="5"/>
      <c r="I168" s="8">
        <f>SUM(I2:I167)</f>
        <v>253773345</v>
      </c>
      <c r="J168" s="8">
        <f>SUM(J2:J167)</f>
        <v>200323910</v>
      </c>
      <c r="K168" s="8">
        <f t="shared" ref="K168" si="12">SUM(K2:K167)</f>
        <v>53449435</v>
      </c>
    </row>
  </sheetData>
  <autoFilter ref="A1:K168" xr:uid="{00000000-0001-0000-0000-000000000000}">
    <filterColumn colId="7">
      <filters>
        <filter val="Land Owner"/>
      </filters>
    </filterColumn>
  </autoFilter>
  <mergeCells count="1">
    <mergeCell ref="A168:D168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F6B65-BC68-432A-ADC9-2437DA58E8AB}">
  <dimension ref="A1:P44"/>
  <sheetViews>
    <sheetView topLeftCell="A21" workbookViewId="0">
      <selection activeCell="E44" sqref="E44"/>
    </sheetView>
  </sheetViews>
  <sheetFormatPr defaultRowHeight="15" x14ac:dyDescent="0.25"/>
  <cols>
    <col min="1" max="1" width="4" bestFit="1" customWidth="1"/>
    <col min="2" max="2" width="8.85546875" bestFit="1" customWidth="1"/>
    <col min="3" max="3" width="9" bestFit="1" customWidth="1"/>
    <col min="4" max="4" width="6.5703125" bestFit="1" customWidth="1"/>
    <col min="5" max="5" width="12.7109375" bestFit="1" customWidth="1"/>
    <col min="6" max="6" width="12.85546875" bestFit="1" customWidth="1"/>
    <col min="7" max="7" width="12.42578125" bestFit="1" customWidth="1"/>
    <col min="10" max="10" width="3.28515625" bestFit="1" customWidth="1"/>
    <col min="11" max="11" width="7.5703125" bestFit="1" customWidth="1"/>
    <col min="12" max="12" width="9" bestFit="1" customWidth="1"/>
    <col min="13" max="13" width="6.5703125" bestFit="1" customWidth="1"/>
    <col min="14" max="14" width="14.7109375" customWidth="1"/>
    <col min="15" max="15" width="14.5703125" customWidth="1"/>
    <col min="16" max="16" width="12.42578125" customWidth="1"/>
  </cols>
  <sheetData>
    <row r="1" spans="1:16" ht="33" x14ac:dyDescent="0.25">
      <c r="A1" s="5" t="s">
        <v>0</v>
      </c>
      <c r="B1" s="5" t="s">
        <v>2</v>
      </c>
      <c r="C1" s="5" t="s">
        <v>1</v>
      </c>
      <c r="D1" s="5" t="s">
        <v>3</v>
      </c>
      <c r="E1" s="5" t="s">
        <v>4</v>
      </c>
      <c r="F1" s="5" t="s">
        <v>5</v>
      </c>
      <c r="G1" s="5" t="s">
        <v>6</v>
      </c>
      <c r="J1" s="5" t="s">
        <v>0</v>
      </c>
      <c r="K1" s="5" t="s">
        <v>2</v>
      </c>
      <c r="L1" s="5" t="s">
        <v>1</v>
      </c>
      <c r="M1" s="5" t="s">
        <v>3</v>
      </c>
      <c r="N1" s="5" t="s">
        <v>4</v>
      </c>
      <c r="O1" s="5" t="s">
        <v>5</v>
      </c>
      <c r="P1" s="5" t="s">
        <v>6</v>
      </c>
    </row>
    <row r="2" spans="1:16" ht="16.5" x14ac:dyDescent="0.3">
      <c r="A2" s="6">
        <v>1</v>
      </c>
      <c r="B2" s="6" t="s">
        <v>30</v>
      </c>
      <c r="C2" s="6" t="s">
        <v>244</v>
      </c>
      <c r="D2" s="6" t="s">
        <v>38</v>
      </c>
      <c r="E2" s="7">
        <v>50.17</v>
      </c>
      <c r="F2" s="7">
        <v>540.02987999999993</v>
      </c>
      <c r="G2" s="7">
        <v>594.03286800000001</v>
      </c>
      <c r="J2" s="9">
        <v>1</v>
      </c>
      <c r="K2" s="9" t="s">
        <v>34</v>
      </c>
      <c r="L2" s="9" t="s">
        <v>244</v>
      </c>
      <c r="M2" s="9" t="s">
        <v>28</v>
      </c>
      <c r="N2" s="17">
        <v>68.650000000000006</v>
      </c>
      <c r="O2" s="7">
        <v>738.94860000000006</v>
      </c>
      <c r="P2" s="7">
        <v>812.84346000000016</v>
      </c>
    </row>
    <row r="3" spans="1:16" ht="16.5" x14ac:dyDescent="0.3">
      <c r="A3" s="6">
        <v>2</v>
      </c>
      <c r="B3" s="6" t="s">
        <v>39</v>
      </c>
      <c r="C3" s="6" t="s">
        <v>245</v>
      </c>
      <c r="D3" s="6" t="s">
        <v>38</v>
      </c>
      <c r="E3" s="7">
        <v>50.17</v>
      </c>
      <c r="F3" s="7">
        <v>540.02987999999993</v>
      </c>
      <c r="G3" s="7">
        <v>594.03286800000001</v>
      </c>
      <c r="J3" s="6">
        <v>2</v>
      </c>
      <c r="K3" s="9" t="s">
        <v>35</v>
      </c>
      <c r="L3" s="9" t="s">
        <v>244</v>
      </c>
      <c r="M3" s="9" t="s">
        <v>28</v>
      </c>
      <c r="N3" s="17">
        <v>68.650000000000006</v>
      </c>
      <c r="O3" s="7">
        <v>738.94860000000006</v>
      </c>
      <c r="P3" s="7">
        <v>812.84346000000016</v>
      </c>
    </row>
    <row r="4" spans="1:16" ht="16.5" x14ac:dyDescent="0.3">
      <c r="A4" s="6">
        <v>3</v>
      </c>
      <c r="B4" s="6" t="s">
        <v>40</v>
      </c>
      <c r="C4" s="6" t="s">
        <v>245</v>
      </c>
      <c r="D4" s="6" t="s">
        <v>38</v>
      </c>
      <c r="E4" s="7">
        <v>50.17</v>
      </c>
      <c r="F4" s="7">
        <v>540.02987999999993</v>
      </c>
      <c r="G4" s="7">
        <v>594.03286800000001</v>
      </c>
      <c r="J4" s="9">
        <v>3</v>
      </c>
      <c r="K4" s="9" t="s">
        <v>179</v>
      </c>
      <c r="L4" s="9" t="s">
        <v>246</v>
      </c>
      <c r="M4" s="9" t="s">
        <v>28</v>
      </c>
      <c r="N4" s="17">
        <v>68.650000000000006</v>
      </c>
      <c r="O4" s="7">
        <v>738.94860000000006</v>
      </c>
      <c r="P4" s="7">
        <v>812.84346000000016</v>
      </c>
    </row>
    <row r="5" spans="1:16" ht="16.5" x14ac:dyDescent="0.3">
      <c r="A5" s="6">
        <v>4</v>
      </c>
      <c r="B5" s="6" t="s">
        <v>51</v>
      </c>
      <c r="C5" s="6" t="s">
        <v>246</v>
      </c>
      <c r="D5" s="6" t="s">
        <v>38</v>
      </c>
      <c r="E5" s="7">
        <v>50.17</v>
      </c>
      <c r="F5" s="7">
        <v>540.02987999999993</v>
      </c>
      <c r="G5" s="7">
        <v>594.03286800000001</v>
      </c>
      <c r="J5" s="6">
        <v>4</v>
      </c>
      <c r="K5" s="9" t="s">
        <v>183</v>
      </c>
      <c r="L5" s="9" t="s">
        <v>247</v>
      </c>
      <c r="M5" s="9" t="s">
        <v>28</v>
      </c>
      <c r="N5" s="17">
        <v>68.650000000000006</v>
      </c>
      <c r="O5" s="7">
        <v>738.94860000000006</v>
      </c>
      <c r="P5" s="7">
        <v>812.84346000000016</v>
      </c>
    </row>
    <row r="6" spans="1:16" ht="16.5" x14ac:dyDescent="0.3">
      <c r="A6" s="6">
        <v>5</v>
      </c>
      <c r="B6" s="6" t="s">
        <v>54</v>
      </c>
      <c r="C6" s="6" t="s">
        <v>246</v>
      </c>
      <c r="D6" s="6" t="s">
        <v>28</v>
      </c>
      <c r="E6" s="7">
        <v>69.680000000000007</v>
      </c>
      <c r="F6" s="7">
        <v>750.03552000000002</v>
      </c>
      <c r="G6" s="7">
        <v>825.03907200000003</v>
      </c>
      <c r="J6" s="9">
        <v>5</v>
      </c>
      <c r="K6" s="9" t="s">
        <v>186</v>
      </c>
      <c r="L6" s="9" t="s">
        <v>247</v>
      </c>
      <c r="M6" s="9" t="s">
        <v>38</v>
      </c>
      <c r="N6" s="17">
        <v>51.65</v>
      </c>
      <c r="O6" s="7">
        <v>555.9606</v>
      </c>
      <c r="P6" s="7">
        <v>611.55666000000008</v>
      </c>
    </row>
    <row r="7" spans="1:16" ht="16.5" x14ac:dyDescent="0.3">
      <c r="A7" s="6">
        <v>6</v>
      </c>
      <c r="B7" s="6" t="s">
        <v>56</v>
      </c>
      <c r="C7" s="6" t="s">
        <v>246</v>
      </c>
      <c r="D7" s="6" t="s">
        <v>38</v>
      </c>
      <c r="E7" s="7">
        <v>45.24</v>
      </c>
      <c r="F7" s="7">
        <v>486.96335999999997</v>
      </c>
      <c r="G7" s="7">
        <v>535.65969600000005</v>
      </c>
      <c r="J7" s="6">
        <v>6</v>
      </c>
      <c r="K7" s="9" t="s">
        <v>189</v>
      </c>
      <c r="L7" s="9" t="s">
        <v>248</v>
      </c>
      <c r="M7" s="9" t="s">
        <v>38</v>
      </c>
      <c r="N7" s="17">
        <v>51.65</v>
      </c>
      <c r="O7" s="7">
        <v>555.9606</v>
      </c>
      <c r="P7" s="7">
        <v>611.55666000000008</v>
      </c>
    </row>
    <row r="8" spans="1:16" ht="16.5" x14ac:dyDescent="0.3">
      <c r="A8" s="6">
        <v>7</v>
      </c>
      <c r="B8" s="6" t="s">
        <v>58</v>
      </c>
      <c r="C8" s="6" t="s">
        <v>246</v>
      </c>
      <c r="D8" s="6" t="s">
        <v>28</v>
      </c>
      <c r="E8" s="7">
        <v>67.91</v>
      </c>
      <c r="F8" s="7">
        <v>730.98323999999991</v>
      </c>
      <c r="G8" s="7">
        <v>804.08156399999996</v>
      </c>
      <c r="J8" s="9">
        <v>7</v>
      </c>
      <c r="K8" s="9" t="s">
        <v>193</v>
      </c>
      <c r="L8" s="9" t="s">
        <v>249</v>
      </c>
      <c r="M8" s="9" t="s">
        <v>38</v>
      </c>
      <c r="N8" s="17">
        <v>51.65</v>
      </c>
      <c r="O8" s="7">
        <v>555.9606</v>
      </c>
      <c r="P8" s="7">
        <v>611.55666000000008</v>
      </c>
    </row>
    <row r="9" spans="1:16" ht="16.5" x14ac:dyDescent="0.3">
      <c r="A9" s="6">
        <v>8</v>
      </c>
      <c r="B9" s="6" t="s">
        <v>59</v>
      </c>
      <c r="C9" s="6" t="s">
        <v>247</v>
      </c>
      <c r="D9" s="6" t="s">
        <v>38</v>
      </c>
      <c r="E9" s="7">
        <v>50.17</v>
      </c>
      <c r="F9" s="7">
        <v>540.02987999999993</v>
      </c>
      <c r="G9" s="7">
        <v>594.03286800000001</v>
      </c>
      <c r="J9" s="6">
        <v>8</v>
      </c>
      <c r="K9" s="9" t="s">
        <v>197</v>
      </c>
      <c r="L9" s="9" t="s">
        <v>250</v>
      </c>
      <c r="M9" s="9" t="s">
        <v>38</v>
      </c>
      <c r="N9" s="17">
        <v>51.65</v>
      </c>
      <c r="O9" s="7">
        <v>555.9606</v>
      </c>
      <c r="P9" s="7">
        <v>611.55666000000008</v>
      </c>
    </row>
    <row r="10" spans="1:16" ht="16.5" x14ac:dyDescent="0.3">
      <c r="A10" s="6">
        <v>9</v>
      </c>
      <c r="B10" s="6" t="s">
        <v>62</v>
      </c>
      <c r="C10" s="6" t="s">
        <v>247</v>
      </c>
      <c r="D10" s="6" t="s">
        <v>28</v>
      </c>
      <c r="E10" s="7">
        <v>69.680000000000007</v>
      </c>
      <c r="F10" s="7">
        <v>750.03552000000002</v>
      </c>
      <c r="G10" s="7">
        <v>825.03907200000003</v>
      </c>
      <c r="J10" s="9">
        <v>9</v>
      </c>
      <c r="K10" s="9" t="s">
        <v>199</v>
      </c>
      <c r="L10" s="9" t="s">
        <v>251</v>
      </c>
      <c r="M10" s="9" t="s">
        <v>28</v>
      </c>
      <c r="N10" s="17">
        <v>68.650000000000006</v>
      </c>
      <c r="O10" s="7">
        <v>738.94860000000006</v>
      </c>
      <c r="P10" s="7">
        <v>812.84346000000016</v>
      </c>
    </row>
    <row r="11" spans="1:16" ht="16.5" x14ac:dyDescent="0.3">
      <c r="A11" s="6">
        <v>10</v>
      </c>
      <c r="B11" s="6" t="s">
        <v>67</v>
      </c>
      <c r="C11" s="6" t="s">
        <v>248</v>
      </c>
      <c r="D11" s="6" t="s">
        <v>38</v>
      </c>
      <c r="E11" s="7">
        <v>50.17</v>
      </c>
      <c r="F11" s="7">
        <v>540.02987999999993</v>
      </c>
      <c r="G11" s="7">
        <v>594.03286800000001</v>
      </c>
      <c r="J11" s="6">
        <v>10</v>
      </c>
      <c r="K11" s="9" t="s">
        <v>214</v>
      </c>
      <c r="L11" s="9" t="s">
        <v>254</v>
      </c>
      <c r="M11" s="9" t="s">
        <v>38</v>
      </c>
      <c r="N11" s="17">
        <v>51.65</v>
      </c>
      <c r="O11" s="7">
        <v>555.9606</v>
      </c>
      <c r="P11" s="7">
        <v>611.55666000000008</v>
      </c>
    </row>
    <row r="12" spans="1:16" ht="16.5" x14ac:dyDescent="0.3">
      <c r="A12" s="6">
        <v>11</v>
      </c>
      <c r="B12" s="6" t="s">
        <v>72</v>
      </c>
      <c r="C12" s="6" t="s">
        <v>248</v>
      </c>
      <c r="D12" s="6" t="s">
        <v>38</v>
      </c>
      <c r="E12" s="7">
        <v>45.24</v>
      </c>
      <c r="F12" s="7">
        <v>486.96335999999997</v>
      </c>
      <c r="G12" s="7">
        <v>535.65969600000005</v>
      </c>
      <c r="J12" s="9">
        <v>11</v>
      </c>
      <c r="K12" s="9" t="s">
        <v>219</v>
      </c>
      <c r="L12" s="9" t="s">
        <v>256</v>
      </c>
      <c r="M12" s="9" t="s">
        <v>28</v>
      </c>
      <c r="N12" s="17">
        <v>68.650000000000006</v>
      </c>
      <c r="O12" s="7">
        <v>738.94860000000006</v>
      </c>
      <c r="P12" s="7">
        <v>812.84346000000016</v>
      </c>
    </row>
    <row r="13" spans="1:16" ht="16.5" x14ac:dyDescent="0.3">
      <c r="A13" s="6">
        <v>12</v>
      </c>
      <c r="B13" s="6" t="s">
        <v>80</v>
      </c>
      <c r="C13" s="6" t="s">
        <v>249</v>
      </c>
      <c r="D13" s="6" t="s">
        <v>38</v>
      </c>
      <c r="E13" s="7">
        <v>45.24</v>
      </c>
      <c r="F13" s="7">
        <v>486.96335999999997</v>
      </c>
      <c r="G13" s="7">
        <v>535.65969600000005</v>
      </c>
      <c r="J13" s="6">
        <v>12</v>
      </c>
      <c r="K13" s="9" t="s">
        <v>220</v>
      </c>
      <c r="L13" s="9" t="s">
        <v>256</v>
      </c>
      <c r="M13" s="9" t="s">
        <v>28</v>
      </c>
      <c r="N13" s="17">
        <v>68.650000000000006</v>
      </c>
      <c r="O13" s="7">
        <v>738.94860000000006</v>
      </c>
      <c r="P13" s="7">
        <v>812.84346000000016</v>
      </c>
    </row>
    <row r="14" spans="1:16" ht="16.5" x14ac:dyDescent="0.3">
      <c r="A14" s="6">
        <v>13</v>
      </c>
      <c r="B14" s="6" t="s">
        <v>83</v>
      </c>
      <c r="C14" s="6" t="s">
        <v>250</v>
      </c>
      <c r="D14" s="6" t="s">
        <v>38</v>
      </c>
      <c r="E14" s="7">
        <v>50.17</v>
      </c>
      <c r="F14" s="7">
        <v>540.02987999999993</v>
      </c>
      <c r="G14" s="7">
        <v>594.03286800000001</v>
      </c>
      <c r="J14" s="9">
        <v>13</v>
      </c>
      <c r="K14" s="9" t="s">
        <v>223</v>
      </c>
      <c r="L14" s="9" t="s">
        <v>257</v>
      </c>
      <c r="M14" s="9" t="s">
        <v>28</v>
      </c>
      <c r="N14" s="17">
        <v>68.650000000000006</v>
      </c>
      <c r="O14" s="7">
        <v>738.94860000000006</v>
      </c>
      <c r="P14" s="7">
        <v>812.84346000000016</v>
      </c>
    </row>
    <row r="15" spans="1:16" ht="16.5" x14ac:dyDescent="0.3">
      <c r="A15" s="6">
        <v>14</v>
      </c>
      <c r="B15" s="6" t="s">
        <v>88</v>
      </c>
      <c r="C15" s="6" t="s">
        <v>250</v>
      </c>
      <c r="D15" s="6" t="s">
        <v>38</v>
      </c>
      <c r="E15" s="7">
        <v>45.24</v>
      </c>
      <c r="F15" s="7">
        <v>486.96335999999997</v>
      </c>
      <c r="G15" s="7">
        <v>535.65969600000005</v>
      </c>
      <c r="J15" s="6">
        <v>14</v>
      </c>
      <c r="K15" s="9" t="s">
        <v>226</v>
      </c>
      <c r="L15" s="9" t="s">
        <v>257</v>
      </c>
      <c r="M15" s="9" t="s">
        <v>38</v>
      </c>
      <c r="N15" s="17">
        <v>51.65</v>
      </c>
      <c r="O15" s="7">
        <v>555.9606</v>
      </c>
      <c r="P15" s="7">
        <v>611.55666000000008</v>
      </c>
    </row>
    <row r="16" spans="1:16" ht="16.5" x14ac:dyDescent="0.3">
      <c r="A16" s="6">
        <v>15</v>
      </c>
      <c r="B16" s="6" t="s">
        <v>94</v>
      </c>
      <c r="C16" s="6" t="s">
        <v>251</v>
      </c>
      <c r="D16" s="6" t="s">
        <v>28</v>
      </c>
      <c r="E16" s="7">
        <v>69.680000000000007</v>
      </c>
      <c r="F16" s="7">
        <v>750.03552000000002</v>
      </c>
      <c r="G16" s="7">
        <v>825.03907200000003</v>
      </c>
      <c r="J16" s="9">
        <v>15</v>
      </c>
      <c r="K16" s="9" t="s">
        <v>227</v>
      </c>
      <c r="L16" s="9" t="s">
        <v>258</v>
      </c>
      <c r="M16" s="9" t="s">
        <v>28</v>
      </c>
      <c r="N16" s="17">
        <v>68.650000000000006</v>
      </c>
      <c r="O16" s="7">
        <v>738.94860000000006</v>
      </c>
      <c r="P16" s="7">
        <v>812.84346000000016</v>
      </c>
    </row>
    <row r="17" spans="1:16" ht="16.5" x14ac:dyDescent="0.3">
      <c r="A17" s="6">
        <v>16</v>
      </c>
      <c r="B17" s="6" t="s">
        <v>99</v>
      </c>
      <c r="C17" s="6" t="s">
        <v>252</v>
      </c>
      <c r="D17" s="6" t="s">
        <v>38</v>
      </c>
      <c r="E17" s="7">
        <v>50.17</v>
      </c>
      <c r="F17" s="7">
        <v>540.02987999999993</v>
      </c>
      <c r="G17" s="7">
        <v>594.03286800000001</v>
      </c>
      <c r="J17" s="6">
        <v>16</v>
      </c>
      <c r="K17" s="9" t="s">
        <v>231</v>
      </c>
      <c r="L17" s="9" t="s">
        <v>259</v>
      </c>
      <c r="M17" s="9" t="s">
        <v>28</v>
      </c>
      <c r="N17" s="17">
        <v>68.650000000000006</v>
      </c>
      <c r="O17" s="7">
        <v>738.94860000000006</v>
      </c>
      <c r="P17" s="7">
        <v>812.84346000000016</v>
      </c>
    </row>
    <row r="18" spans="1:16" ht="16.5" x14ac:dyDescent="0.3">
      <c r="A18" s="6">
        <v>17</v>
      </c>
      <c r="B18" s="6" t="s">
        <v>100</v>
      </c>
      <c r="C18" s="6" t="s">
        <v>252</v>
      </c>
      <c r="D18" s="6" t="s">
        <v>38</v>
      </c>
      <c r="E18" s="7">
        <v>50.17</v>
      </c>
      <c r="F18" s="7">
        <v>540.02987999999993</v>
      </c>
      <c r="G18" s="7">
        <v>594.03286800000001</v>
      </c>
      <c r="J18" s="24" t="s">
        <v>263</v>
      </c>
      <c r="K18" s="24"/>
      <c r="L18" s="24"/>
      <c r="M18" s="24"/>
      <c r="N18" s="13">
        <f>SUM(N2:N17)</f>
        <v>996.39999999999975</v>
      </c>
      <c r="O18" s="13">
        <f t="shared" ref="O18:P18" si="0">SUM(O2:O17)</f>
        <v>10725.249599999999</v>
      </c>
      <c r="P18" s="13">
        <f t="shared" si="0"/>
        <v>11797.774560000002</v>
      </c>
    </row>
    <row r="19" spans="1:16" ht="16.5" x14ac:dyDescent="0.25">
      <c r="A19" s="6">
        <v>18</v>
      </c>
      <c r="B19" s="6" t="s">
        <v>109</v>
      </c>
      <c r="C19" s="6" t="s">
        <v>253</v>
      </c>
      <c r="D19" s="6" t="s">
        <v>28</v>
      </c>
      <c r="E19" s="7">
        <v>67.91</v>
      </c>
      <c r="F19" s="7">
        <v>730.98323999999991</v>
      </c>
      <c r="G19" s="7">
        <v>804.08156399999996</v>
      </c>
    </row>
    <row r="20" spans="1:16" ht="16.5" x14ac:dyDescent="0.25">
      <c r="A20" s="6">
        <v>19</v>
      </c>
      <c r="B20" s="6" t="s">
        <v>110</v>
      </c>
      <c r="C20" s="6" t="s">
        <v>253</v>
      </c>
      <c r="D20" s="6" t="s">
        <v>28</v>
      </c>
      <c r="E20" s="7">
        <v>69.680000000000007</v>
      </c>
      <c r="F20" s="7">
        <v>750.03552000000002</v>
      </c>
      <c r="G20" s="7">
        <v>825.03907200000003</v>
      </c>
    </row>
    <row r="21" spans="1:16" ht="16.5" x14ac:dyDescent="0.25">
      <c r="A21" s="6">
        <v>20</v>
      </c>
      <c r="B21" s="6" t="s">
        <v>120</v>
      </c>
      <c r="C21" s="6" t="s">
        <v>254</v>
      </c>
      <c r="D21" s="6" t="s">
        <v>38</v>
      </c>
      <c r="E21" s="7">
        <v>45.24</v>
      </c>
      <c r="F21" s="7">
        <v>486.96335999999997</v>
      </c>
      <c r="G21" s="7">
        <v>535.65969600000005</v>
      </c>
    </row>
    <row r="22" spans="1:16" ht="16.5" x14ac:dyDescent="0.25">
      <c r="A22" s="6">
        <v>21</v>
      </c>
      <c r="B22" s="6" t="s">
        <v>136</v>
      </c>
      <c r="C22" s="6" t="s">
        <v>256</v>
      </c>
      <c r="D22" s="6" t="s">
        <v>38</v>
      </c>
      <c r="E22" s="7">
        <v>45.24</v>
      </c>
      <c r="F22" s="7">
        <v>486.96335999999997</v>
      </c>
      <c r="G22" s="7">
        <v>535.65969600000005</v>
      </c>
    </row>
    <row r="23" spans="1:16" ht="16.5" x14ac:dyDescent="0.25">
      <c r="A23" s="6">
        <v>22</v>
      </c>
      <c r="B23" s="6" t="s">
        <v>139</v>
      </c>
      <c r="C23" s="6" t="s">
        <v>257</v>
      </c>
      <c r="D23" s="6" t="s">
        <v>38</v>
      </c>
      <c r="E23" s="7">
        <v>50.17</v>
      </c>
      <c r="F23" s="7">
        <v>540.02987999999993</v>
      </c>
      <c r="G23" s="7">
        <v>594.03286800000001</v>
      </c>
    </row>
    <row r="24" spans="1:16" ht="16.5" x14ac:dyDescent="0.25">
      <c r="A24" s="6">
        <v>23</v>
      </c>
      <c r="B24" s="6" t="s">
        <v>142</v>
      </c>
      <c r="C24" s="6" t="s">
        <v>257</v>
      </c>
      <c r="D24" s="6" t="s">
        <v>28</v>
      </c>
      <c r="E24" s="7">
        <v>69.680000000000007</v>
      </c>
      <c r="F24" s="7">
        <v>750.03552000000002</v>
      </c>
      <c r="G24" s="7">
        <v>825.03907200000003</v>
      </c>
    </row>
    <row r="25" spans="1:16" ht="16.5" x14ac:dyDescent="0.25">
      <c r="A25" s="6">
        <v>24</v>
      </c>
      <c r="B25" s="6" t="s">
        <v>144</v>
      </c>
      <c r="C25" s="6" t="s">
        <v>257</v>
      </c>
      <c r="D25" s="6" t="s">
        <v>38</v>
      </c>
      <c r="E25" s="7">
        <v>45.24</v>
      </c>
      <c r="F25" s="7">
        <v>486.96335999999997</v>
      </c>
      <c r="G25" s="7">
        <v>535.65969600000005</v>
      </c>
    </row>
    <row r="26" spans="1:16" ht="16.5" x14ac:dyDescent="0.25">
      <c r="A26" s="6">
        <v>25</v>
      </c>
      <c r="B26" s="6" t="s">
        <v>147</v>
      </c>
      <c r="C26" s="6" t="s">
        <v>258</v>
      </c>
      <c r="D26" s="6" t="s">
        <v>38</v>
      </c>
      <c r="E26" s="7">
        <v>50.17</v>
      </c>
      <c r="F26" s="7">
        <v>540.02987999999993</v>
      </c>
      <c r="G26" s="7">
        <v>594.03286800000001</v>
      </c>
    </row>
    <row r="27" spans="1:16" ht="16.5" x14ac:dyDescent="0.25">
      <c r="A27" s="6">
        <v>26</v>
      </c>
      <c r="B27" s="6" t="s">
        <v>148</v>
      </c>
      <c r="C27" s="6" t="s">
        <v>258</v>
      </c>
      <c r="D27" s="6" t="s">
        <v>38</v>
      </c>
      <c r="E27" s="7">
        <v>50.17</v>
      </c>
      <c r="F27" s="7">
        <v>540.02987999999993</v>
      </c>
      <c r="G27" s="7">
        <v>594.03286800000001</v>
      </c>
    </row>
    <row r="28" spans="1:16" ht="16.5" x14ac:dyDescent="0.25">
      <c r="A28" s="6">
        <v>27</v>
      </c>
      <c r="B28" s="6" t="s">
        <v>150</v>
      </c>
      <c r="C28" s="6" t="s">
        <v>258</v>
      </c>
      <c r="D28" s="6" t="s">
        <v>28</v>
      </c>
      <c r="E28" s="7">
        <v>69.680000000000007</v>
      </c>
      <c r="F28" s="7">
        <v>750.03552000000002</v>
      </c>
      <c r="G28" s="7">
        <v>825.03907200000003</v>
      </c>
    </row>
    <row r="29" spans="1:16" ht="16.5" x14ac:dyDescent="0.25">
      <c r="A29" s="6">
        <v>28</v>
      </c>
      <c r="B29" s="6" t="s">
        <v>152</v>
      </c>
      <c r="C29" s="6" t="s">
        <v>258</v>
      </c>
      <c r="D29" s="6" t="s">
        <v>38</v>
      </c>
      <c r="E29" s="7">
        <v>45.24</v>
      </c>
      <c r="F29" s="7">
        <v>486.96335999999997</v>
      </c>
      <c r="G29" s="7">
        <v>535.65969600000005</v>
      </c>
    </row>
    <row r="30" spans="1:16" ht="16.5" x14ac:dyDescent="0.25">
      <c r="A30" s="6">
        <v>29</v>
      </c>
      <c r="B30" s="6" t="s">
        <v>157</v>
      </c>
      <c r="C30" s="6" t="s">
        <v>259</v>
      </c>
      <c r="D30" s="6" t="s">
        <v>28</v>
      </c>
      <c r="E30" s="7">
        <v>67.91</v>
      </c>
      <c r="F30" s="7">
        <v>730.98323999999991</v>
      </c>
      <c r="G30" s="7">
        <v>804.08156399999996</v>
      </c>
    </row>
    <row r="31" spans="1:16" ht="16.5" x14ac:dyDescent="0.25">
      <c r="A31" s="6">
        <v>30</v>
      </c>
      <c r="B31" s="6" t="s">
        <v>158</v>
      </c>
      <c r="C31" s="6" t="s">
        <v>259</v>
      </c>
      <c r="D31" s="6" t="s">
        <v>28</v>
      </c>
      <c r="E31" s="7">
        <v>69.680000000000007</v>
      </c>
      <c r="F31" s="7">
        <v>750.03552000000002</v>
      </c>
      <c r="G31" s="7">
        <v>825.03907200000003</v>
      </c>
    </row>
    <row r="32" spans="1:16" ht="16.5" x14ac:dyDescent="0.3">
      <c r="A32" s="24" t="s">
        <v>263</v>
      </c>
      <c r="B32" s="24"/>
      <c r="C32" s="24"/>
      <c r="D32" s="24"/>
      <c r="E32" s="13">
        <f>SUM(E2:E31)</f>
        <v>1655.4500000000003</v>
      </c>
      <c r="F32" s="13">
        <f>SUM(F2:F31)</f>
        <v>17819.263799999997</v>
      </c>
      <c r="G32" s="13">
        <f>SUM(G2:G31)</f>
        <v>19601.190180000001</v>
      </c>
    </row>
    <row r="37" spans="1:7" ht="33" x14ac:dyDescent="0.25">
      <c r="A37" s="5" t="s">
        <v>0</v>
      </c>
      <c r="B37" s="5" t="s">
        <v>273</v>
      </c>
      <c r="C37" s="5" t="s">
        <v>1</v>
      </c>
      <c r="D37" s="5" t="s">
        <v>3</v>
      </c>
      <c r="E37" s="5" t="s">
        <v>4</v>
      </c>
      <c r="F37" s="5" t="s">
        <v>5</v>
      </c>
      <c r="G37" s="5" t="s">
        <v>6</v>
      </c>
    </row>
    <row r="38" spans="1:7" ht="16.5" x14ac:dyDescent="0.25">
      <c r="A38" s="6">
        <v>1</v>
      </c>
      <c r="B38" s="6">
        <v>1</v>
      </c>
      <c r="C38" s="6" t="s">
        <v>244</v>
      </c>
      <c r="D38" s="6" t="s">
        <v>262</v>
      </c>
      <c r="E38" s="7">
        <v>43.76</v>
      </c>
      <c r="F38" s="7">
        <v>471.03263999999996</v>
      </c>
      <c r="G38" s="7">
        <v>518.13590399999998</v>
      </c>
    </row>
    <row r="39" spans="1:7" ht="16.5" x14ac:dyDescent="0.3">
      <c r="A39" s="24" t="s">
        <v>263</v>
      </c>
      <c r="B39" s="24"/>
      <c r="C39" s="24"/>
      <c r="D39" s="24"/>
      <c r="E39" s="13">
        <f>SUM(E38)</f>
        <v>43.76</v>
      </c>
      <c r="F39" s="13">
        <f t="shared" ref="F39:G39" si="1">SUM(F38)</f>
        <v>471.03263999999996</v>
      </c>
      <c r="G39" s="13">
        <f t="shared" si="1"/>
        <v>518.13590399999998</v>
      </c>
    </row>
    <row r="42" spans="1:7" ht="33" x14ac:dyDescent="0.25">
      <c r="A42" s="5" t="s">
        <v>0</v>
      </c>
      <c r="B42" s="5" t="s">
        <v>273</v>
      </c>
      <c r="C42" s="5" t="s">
        <v>1</v>
      </c>
      <c r="D42" s="5" t="s">
        <v>3</v>
      </c>
      <c r="E42" s="5" t="s">
        <v>4</v>
      </c>
      <c r="F42" s="5" t="s">
        <v>5</v>
      </c>
      <c r="G42" s="5" t="s">
        <v>6</v>
      </c>
    </row>
    <row r="43" spans="1:7" ht="33" x14ac:dyDescent="0.25">
      <c r="A43" s="6">
        <v>1</v>
      </c>
      <c r="B43" s="6" t="s">
        <v>10</v>
      </c>
      <c r="C43" s="6" t="s">
        <v>243</v>
      </c>
      <c r="D43" s="6" t="s">
        <v>8</v>
      </c>
      <c r="E43" s="7">
        <v>43.76</v>
      </c>
      <c r="F43" s="7">
        <v>471.03263999999996</v>
      </c>
      <c r="G43" s="7">
        <v>518.13590399999998</v>
      </c>
    </row>
    <row r="44" spans="1:7" ht="16.5" x14ac:dyDescent="0.3">
      <c r="A44" s="24" t="s">
        <v>263</v>
      </c>
      <c r="B44" s="24"/>
      <c r="C44" s="24"/>
      <c r="D44" s="24"/>
      <c r="E44" s="13">
        <f>SUM(E43)</f>
        <v>43.76</v>
      </c>
      <c r="F44" s="13">
        <f t="shared" ref="F44" si="2">SUM(F43)</f>
        <v>471.03263999999996</v>
      </c>
      <c r="G44" s="13">
        <f t="shared" ref="G44" si="3">SUM(G43)</f>
        <v>518.13590399999998</v>
      </c>
    </row>
  </sheetData>
  <mergeCells count="4">
    <mergeCell ref="A32:D32"/>
    <mergeCell ref="J18:M18"/>
    <mergeCell ref="A39:D39"/>
    <mergeCell ref="A44:D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C704B-78BE-4FA6-A933-A5002AE9F987}">
  <dimension ref="A1:J67"/>
  <sheetViews>
    <sheetView topLeftCell="A51" workbookViewId="0">
      <selection activeCell="E74" sqref="E74"/>
    </sheetView>
  </sheetViews>
  <sheetFormatPr defaultRowHeight="15" x14ac:dyDescent="0.25"/>
  <cols>
    <col min="1" max="1" width="4" bestFit="1" customWidth="1"/>
    <col min="2" max="2" width="8.85546875" bestFit="1" customWidth="1"/>
    <col min="3" max="3" width="9" bestFit="1" customWidth="1"/>
    <col min="4" max="4" width="6.5703125" bestFit="1" customWidth="1"/>
    <col min="5" max="6" width="13.5703125" customWidth="1"/>
    <col min="7" max="7" width="13" customWidth="1"/>
    <col min="8" max="9" width="14.7109375" bestFit="1" customWidth="1"/>
    <col min="10" max="10" width="13.7109375" bestFit="1" customWidth="1"/>
  </cols>
  <sheetData>
    <row r="1" spans="1:10" ht="33" x14ac:dyDescent="0.25">
      <c r="A1" s="5" t="s">
        <v>0</v>
      </c>
      <c r="B1" s="5" t="s">
        <v>7</v>
      </c>
      <c r="C1" s="5" t="s">
        <v>1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27</v>
      </c>
      <c r="I1" s="5" t="s">
        <v>25</v>
      </c>
      <c r="J1" s="5" t="s">
        <v>26</v>
      </c>
    </row>
    <row r="2" spans="1:10" ht="16.5" x14ac:dyDescent="0.25">
      <c r="A2" s="6">
        <v>1</v>
      </c>
      <c r="B2" s="6" t="s">
        <v>42</v>
      </c>
      <c r="C2" s="6" t="s">
        <v>245</v>
      </c>
      <c r="D2" s="6" t="s">
        <v>28</v>
      </c>
      <c r="E2" s="7">
        <v>69.680000000000007</v>
      </c>
      <c r="F2" s="7">
        <v>750.03552000000002</v>
      </c>
      <c r="G2" s="7">
        <v>825.03907200000003</v>
      </c>
      <c r="H2" s="7">
        <v>5724471</v>
      </c>
      <c r="I2" s="7">
        <v>99010</v>
      </c>
      <c r="J2" s="7">
        <v>5625461</v>
      </c>
    </row>
    <row r="3" spans="1:10" ht="16.5" x14ac:dyDescent="0.25">
      <c r="A3" s="6">
        <v>2</v>
      </c>
      <c r="B3" s="6" t="s">
        <v>43</v>
      </c>
      <c r="C3" s="6" t="s">
        <v>245</v>
      </c>
      <c r="D3" s="6" t="s">
        <v>38</v>
      </c>
      <c r="E3" s="7">
        <v>45.24</v>
      </c>
      <c r="F3" s="7">
        <v>486.96335999999997</v>
      </c>
      <c r="G3" s="7">
        <v>535.65969600000005</v>
      </c>
      <c r="H3" s="7">
        <v>4555000</v>
      </c>
      <c r="I3" s="7">
        <v>3807624</v>
      </c>
      <c r="J3" s="7">
        <v>747376</v>
      </c>
    </row>
    <row r="4" spans="1:10" ht="16.5" x14ac:dyDescent="0.25">
      <c r="A4" s="6">
        <v>3</v>
      </c>
      <c r="B4" s="6" t="s">
        <v>44</v>
      </c>
      <c r="C4" s="6" t="s">
        <v>245</v>
      </c>
      <c r="D4" s="6" t="s">
        <v>38</v>
      </c>
      <c r="E4" s="7">
        <v>45.24</v>
      </c>
      <c r="F4" s="7">
        <v>486.96335999999997</v>
      </c>
      <c r="G4" s="7">
        <v>535.65969600000005</v>
      </c>
      <c r="H4" s="7">
        <v>4215290</v>
      </c>
      <c r="I4" s="7">
        <v>3793761</v>
      </c>
      <c r="J4" s="7">
        <v>421529</v>
      </c>
    </row>
    <row r="5" spans="1:10" ht="16.5" x14ac:dyDescent="0.25">
      <c r="A5" s="6">
        <v>4</v>
      </c>
      <c r="B5" s="6" t="s">
        <v>45</v>
      </c>
      <c r="C5" s="6" t="s">
        <v>245</v>
      </c>
      <c r="D5" s="6" t="s">
        <v>28</v>
      </c>
      <c r="E5" s="7">
        <v>69.680000000000007</v>
      </c>
      <c r="F5" s="7">
        <v>750.03552000000002</v>
      </c>
      <c r="G5" s="7">
        <v>825.03907200000003</v>
      </c>
      <c r="H5" s="7">
        <v>4200000</v>
      </c>
      <c r="I5" s="7">
        <v>4091226</v>
      </c>
      <c r="J5" s="7">
        <v>108774</v>
      </c>
    </row>
    <row r="6" spans="1:10" ht="16.5" x14ac:dyDescent="0.25">
      <c r="A6" s="6">
        <v>5</v>
      </c>
      <c r="B6" s="6" t="s">
        <v>55</v>
      </c>
      <c r="C6" s="6" t="s">
        <v>246</v>
      </c>
      <c r="D6" s="6" t="s">
        <v>38</v>
      </c>
      <c r="E6" s="7">
        <v>45.24</v>
      </c>
      <c r="F6" s="7">
        <v>486.96335999999997</v>
      </c>
      <c r="G6" s="7">
        <v>535.65969600000005</v>
      </c>
      <c r="H6" s="7">
        <v>3000000</v>
      </c>
      <c r="I6" s="7">
        <v>3000000</v>
      </c>
      <c r="J6" s="7">
        <v>0</v>
      </c>
    </row>
    <row r="7" spans="1:10" ht="16.5" x14ac:dyDescent="0.25">
      <c r="A7" s="6">
        <v>6</v>
      </c>
      <c r="B7" s="6" t="s">
        <v>63</v>
      </c>
      <c r="C7" s="6" t="s">
        <v>247</v>
      </c>
      <c r="D7" s="6" t="s">
        <v>38</v>
      </c>
      <c r="E7" s="7">
        <v>45.24</v>
      </c>
      <c r="F7" s="7">
        <v>486.96335999999997</v>
      </c>
      <c r="G7" s="7">
        <v>535.65969600000005</v>
      </c>
      <c r="H7" s="7">
        <v>3600000</v>
      </c>
      <c r="I7" s="7">
        <v>2931684</v>
      </c>
      <c r="J7" s="7">
        <v>668316</v>
      </c>
    </row>
    <row r="8" spans="1:10" ht="16.5" x14ac:dyDescent="0.25">
      <c r="A8" s="6">
        <v>7</v>
      </c>
      <c r="B8" s="6" t="s">
        <v>64</v>
      </c>
      <c r="C8" s="6" t="s">
        <v>247</v>
      </c>
      <c r="D8" s="6" t="s">
        <v>38</v>
      </c>
      <c r="E8" s="7">
        <v>45.24</v>
      </c>
      <c r="F8" s="7">
        <v>486.96335999999997</v>
      </c>
      <c r="G8" s="7">
        <v>535.65969600000005</v>
      </c>
      <c r="H8" s="7">
        <v>3000000</v>
      </c>
      <c r="I8" s="7">
        <v>2702970</v>
      </c>
      <c r="J8" s="7">
        <v>297030</v>
      </c>
    </row>
    <row r="9" spans="1:10" ht="16.5" x14ac:dyDescent="0.25">
      <c r="A9" s="6">
        <v>8</v>
      </c>
      <c r="B9" s="6" t="s">
        <v>65</v>
      </c>
      <c r="C9" s="6" t="s">
        <v>247</v>
      </c>
      <c r="D9" s="6" t="s">
        <v>28</v>
      </c>
      <c r="E9" s="7">
        <v>69.680000000000007</v>
      </c>
      <c r="F9" s="7">
        <v>750.03552000000002</v>
      </c>
      <c r="G9" s="7">
        <v>825.03907200000003</v>
      </c>
      <c r="H9" s="7">
        <v>4595000</v>
      </c>
      <c r="I9" s="7">
        <v>3664357</v>
      </c>
      <c r="J9" s="7">
        <v>930643</v>
      </c>
    </row>
    <row r="10" spans="1:10" ht="16.5" x14ac:dyDescent="0.25">
      <c r="A10" s="6">
        <v>9</v>
      </c>
      <c r="B10" s="6" t="s">
        <v>71</v>
      </c>
      <c r="C10" s="6" t="s">
        <v>248</v>
      </c>
      <c r="D10" s="6" t="s">
        <v>38</v>
      </c>
      <c r="E10" s="7">
        <v>45.24</v>
      </c>
      <c r="F10" s="7">
        <v>486.96335999999997</v>
      </c>
      <c r="G10" s="7">
        <v>535.65969600000005</v>
      </c>
      <c r="H10" s="7">
        <v>3000000</v>
      </c>
      <c r="I10" s="7">
        <v>2801981</v>
      </c>
      <c r="J10" s="7">
        <v>198019</v>
      </c>
    </row>
    <row r="11" spans="1:10" ht="16.5" x14ac:dyDescent="0.25">
      <c r="A11" s="6">
        <v>10</v>
      </c>
      <c r="B11" s="6" t="s">
        <v>73</v>
      </c>
      <c r="C11" s="6" t="s">
        <v>248</v>
      </c>
      <c r="D11" s="6" t="s">
        <v>28</v>
      </c>
      <c r="E11" s="7">
        <v>69.680000000000007</v>
      </c>
      <c r="F11" s="7">
        <v>750.03552000000002</v>
      </c>
      <c r="G11" s="7">
        <v>825.03907200000003</v>
      </c>
      <c r="H11" s="7">
        <v>4495000</v>
      </c>
      <c r="I11" s="7">
        <v>3693542</v>
      </c>
      <c r="J11" s="7">
        <v>801458</v>
      </c>
    </row>
    <row r="12" spans="1:10" ht="16.5" x14ac:dyDescent="0.25">
      <c r="A12" s="6">
        <v>11</v>
      </c>
      <c r="B12" s="6" t="s">
        <v>78</v>
      </c>
      <c r="C12" s="6" t="s">
        <v>249</v>
      </c>
      <c r="D12" s="6" t="s">
        <v>28</v>
      </c>
      <c r="E12" s="7">
        <v>69.680000000000007</v>
      </c>
      <c r="F12" s="7">
        <v>750.03552000000002</v>
      </c>
      <c r="G12" s="7">
        <v>825.03907200000003</v>
      </c>
      <c r="H12" s="7">
        <v>4200000</v>
      </c>
      <c r="I12" s="7">
        <v>3463467</v>
      </c>
      <c r="J12" s="7">
        <v>736533</v>
      </c>
    </row>
    <row r="13" spans="1:10" ht="16.5" x14ac:dyDescent="0.25">
      <c r="A13" s="6">
        <v>12</v>
      </c>
      <c r="B13" s="6" t="s">
        <v>81</v>
      </c>
      <c r="C13" s="6" t="s">
        <v>249</v>
      </c>
      <c r="D13" s="6" t="s">
        <v>28</v>
      </c>
      <c r="E13" s="7">
        <v>69.680000000000007</v>
      </c>
      <c r="F13" s="7">
        <v>750.03552000000002</v>
      </c>
      <c r="G13" s="7">
        <v>825.03907200000003</v>
      </c>
      <c r="H13" s="7">
        <v>3900000</v>
      </c>
      <c r="I13" s="7">
        <v>3620792</v>
      </c>
      <c r="J13" s="7">
        <v>279208</v>
      </c>
    </row>
    <row r="14" spans="1:10" ht="16.5" x14ac:dyDescent="0.25">
      <c r="A14" s="6">
        <v>13</v>
      </c>
      <c r="B14" s="6" t="s">
        <v>86</v>
      </c>
      <c r="C14" s="6" t="s">
        <v>250</v>
      </c>
      <c r="D14" s="6" t="s">
        <v>28</v>
      </c>
      <c r="E14" s="7">
        <v>69.680000000000007</v>
      </c>
      <c r="F14" s="7">
        <v>750.03552000000002</v>
      </c>
      <c r="G14" s="7">
        <v>825.03907200000003</v>
      </c>
      <c r="H14" s="7">
        <v>6238840</v>
      </c>
      <c r="I14" s="7">
        <v>6238840</v>
      </c>
      <c r="J14" s="7">
        <v>0</v>
      </c>
    </row>
    <row r="15" spans="1:10" ht="16.5" x14ac:dyDescent="0.25">
      <c r="A15" s="6">
        <v>14</v>
      </c>
      <c r="B15" s="6" t="s">
        <v>87</v>
      </c>
      <c r="C15" s="6" t="s">
        <v>250</v>
      </c>
      <c r="D15" s="6" t="s">
        <v>38</v>
      </c>
      <c r="E15" s="7">
        <v>45.24</v>
      </c>
      <c r="F15" s="7">
        <v>486.96335999999997</v>
      </c>
      <c r="G15" s="7">
        <v>535.65969600000005</v>
      </c>
      <c r="H15" s="7">
        <v>3585710</v>
      </c>
      <c r="I15" s="7">
        <v>3506745</v>
      </c>
      <c r="J15" s="7">
        <v>78965</v>
      </c>
    </row>
    <row r="16" spans="1:10" ht="16.5" x14ac:dyDescent="0.25">
      <c r="A16" s="6">
        <v>15</v>
      </c>
      <c r="B16" s="6" t="s">
        <v>89</v>
      </c>
      <c r="C16" s="6" t="s">
        <v>250</v>
      </c>
      <c r="D16" s="6" t="s">
        <v>28</v>
      </c>
      <c r="E16" s="7">
        <v>69.680000000000007</v>
      </c>
      <c r="F16" s="7">
        <v>750.03552000000002</v>
      </c>
      <c r="G16" s="7">
        <v>825.03907200000003</v>
      </c>
      <c r="H16" s="7">
        <v>5543165</v>
      </c>
      <c r="I16" s="7">
        <v>5100260</v>
      </c>
      <c r="J16" s="7">
        <v>442905</v>
      </c>
    </row>
    <row r="17" spans="1:10" ht="16.5" x14ac:dyDescent="0.25">
      <c r="A17" s="6">
        <v>16</v>
      </c>
      <c r="B17" s="6" t="s">
        <v>90</v>
      </c>
      <c r="C17" s="6" t="s">
        <v>250</v>
      </c>
      <c r="D17" s="6" t="s">
        <v>28</v>
      </c>
      <c r="E17" s="7">
        <v>67.91</v>
      </c>
      <c r="F17" s="7">
        <v>730.98323999999991</v>
      </c>
      <c r="G17" s="7">
        <v>804.08156399999996</v>
      </c>
      <c r="H17" s="7">
        <v>4495000</v>
      </c>
      <c r="I17" s="7">
        <v>3693541</v>
      </c>
      <c r="J17" s="7">
        <v>801459</v>
      </c>
    </row>
    <row r="18" spans="1:10" ht="16.5" x14ac:dyDescent="0.25">
      <c r="A18" s="6">
        <v>17</v>
      </c>
      <c r="B18" s="6" t="s">
        <v>95</v>
      </c>
      <c r="C18" s="6" t="s">
        <v>251</v>
      </c>
      <c r="D18" s="6" t="s">
        <v>38</v>
      </c>
      <c r="E18" s="7">
        <v>45.24</v>
      </c>
      <c r="F18" s="7">
        <v>486.96335999999997</v>
      </c>
      <c r="G18" s="7">
        <v>535.65969600000005</v>
      </c>
      <c r="H18" s="7">
        <v>3069120</v>
      </c>
      <c r="I18" s="7">
        <v>2812990</v>
      </c>
      <c r="J18" s="7">
        <v>256130</v>
      </c>
    </row>
    <row r="19" spans="1:10" ht="16.5" x14ac:dyDescent="0.25">
      <c r="A19" s="6">
        <v>18</v>
      </c>
      <c r="B19" s="6" t="s">
        <v>96</v>
      </c>
      <c r="C19" s="6" t="s">
        <v>251</v>
      </c>
      <c r="D19" s="6" t="s">
        <v>38</v>
      </c>
      <c r="E19" s="7">
        <v>45.24</v>
      </c>
      <c r="F19" s="7">
        <v>486.96335999999997</v>
      </c>
      <c r="G19" s="7">
        <v>535.65969600000005</v>
      </c>
      <c r="H19" s="7">
        <v>3578810</v>
      </c>
      <c r="I19" s="7">
        <v>3508482</v>
      </c>
      <c r="J19" s="7">
        <v>70328</v>
      </c>
    </row>
    <row r="20" spans="1:10" ht="16.5" x14ac:dyDescent="0.25">
      <c r="A20" s="6">
        <v>19</v>
      </c>
      <c r="B20" s="6" t="s">
        <v>97</v>
      </c>
      <c r="C20" s="6" t="s">
        <v>251</v>
      </c>
      <c r="D20" s="6" t="s">
        <v>28</v>
      </c>
      <c r="E20" s="7">
        <v>69.680000000000007</v>
      </c>
      <c r="F20" s="7">
        <v>750.03552000000002</v>
      </c>
      <c r="G20" s="7">
        <v>825.03907200000003</v>
      </c>
      <c r="H20" s="7">
        <v>5510235</v>
      </c>
      <c r="I20" s="7">
        <v>5371260</v>
      </c>
      <c r="J20" s="7">
        <v>138975</v>
      </c>
    </row>
    <row r="21" spans="1:10" ht="16.5" x14ac:dyDescent="0.25">
      <c r="A21" s="6">
        <v>20</v>
      </c>
      <c r="B21" s="6" t="s">
        <v>102</v>
      </c>
      <c r="C21" s="6" t="s">
        <v>252</v>
      </c>
      <c r="D21" s="6" t="s">
        <v>28</v>
      </c>
      <c r="E21" s="7">
        <v>69.680000000000007</v>
      </c>
      <c r="F21" s="7">
        <v>750.03552000000002</v>
      </c>
      <c r="G21" s="7">
        <v>825.03907200000003</v>
      </c>
      <c r="H21" s="7">
        <v>5332540</v>
      </c>
      <c r="I21" s="7">
        <v>248517</v>
      </c>
      <c r="J21" s="7">
        <v>5084023</v>
      </c>
    </row>
    <row r="22" spans="1:10" ht="16.5" x14ac:dyDescent="0.25">
      <c r="A22" s="6">
        <v>21</v>
      </c>
      <c r="B22" s="6" t="s">
        <v>103</v>
      </c>
      <c r="C22" s="6" t="s">
        <v>252</v>
      </c>
      <c r="D22" s="6" t="s">
        <v>38</v>
      </c>
      <c r="E22" s="7">
        <v>45.24</v>
      </c>
      <c r="F22" s="7">
        <v>486.96335999999997</v>
      </c>
      <c r="G22" s="7">
        <v>535.65969600000005</v>
      </c>
      <c r="H22" s="7">
        <v>3850000</v>
      </c>
      <c r="I22" s="7">
        <v>3304359</v>
      </c>
      <c r="J22" s="7">
        <v>545641</v>
      </c>
    </row>
    <row r="23" spans="1:10" ht="16.5" x14ac:dyDescent="0.25">
      <c r="A23" s="6">
        <v>22</v>
      </c>
      <c r="B23" s="6" t="s">
        <v>104</v>
      </c>
      <c r="C23" s="6" t="s">
        <v>252</v>
      </c>
      <c r="D23" s="6" t="s">
        <v>38</v>
      </c>
      <c r="E23" s="7">
        <v>45.24</v>
      </c>
      <c r="F23" s="7">
        <v>486.96335999999997</v>
      </c>
      <c r="G23" s="7">
        <v>535.65969600000005</v>
      </c>
      <c r="H23" s="7">
        <v>3200000</v>
      </c>
      <c r="I23" s="7">
        <v>396040</v>
      </c>
      <c r="J23" s="7">
        <v>2803960</v>
      </c>
    </row>
    <row r="24" spans="1:10" ht="16.5" x14ac:dyDescent="0.25">
      <c r="A24" s="6">
        <v>23</v>
      </c>
      <c r="B24" s="6" t="s">
        <v>105</v>
      </c>
      <c r="C24" s="6" t="s">
        <v>252</v>
      </c>
      <c r="D24" s="6" t="s">
        <v>28</v>
      </c>
      <c r="E24" s="7">
        <v>69.680000000000007</v>
      </c>
      <c r="F24" s="7">
        <v>750.03552000000002</v>
      </c>
      <c r="G24" s="7">
        <v>825.03907200000003</v>
      </c>
      <c r="H24" s="7">
        <v>5787805</v>
      </c>
      <c r="I24" s="7">
        <v>5134402</v>
      </c>
      <c r="J24" s="7">
        <v>653403</v>
      </c>
    </row>
    <row r="25" spans="1:10" ht="16.5" x14ac:dyDescent="0.25">
      <c r="A25" s="6">
        <v>24</v>
      </c>
      <c r="B25" s="6" t="s">
        <v>111</v>
      </c>
      <c r="C25" s="6" t="s">
        <v>253</v>
      </c>
      <c r="D25" s="6" t="s">
        <v>38</v>
      </c>
      <c r="E25" s="7">
        <v>45.24</v>
      </c>
      <c r="F25" s="7">
        <v>486.96335999999997</v>
      </c>
      <c r="G25" s="7">
        <v>535.65969600000005</v>
      </c>
      <c r="H25" s="7">
        <v>3341840</v>
      </c>
      <c r="I25" s="7">
        <v>3007656</v>
      </c>
      <c r="J25" s="7">
        <v>334184</v>
      </c>
    </row>
    <row r="26" spans="1:10" ht="16.5" x14ac:dyDescent="0.25">
      <c r="A26" s="6">
        <v>25</v>
      </c>
      <c r="B26" s="6" t="s">
        <v>112</v>
      </c>
      <c r="C26" s="6" t="s">
        <v>253</v>
      </c>
      <c r="D26" s="6" t="s">
        <v>38</v>
      </c>
      <c r="E26" s="7">
        <v>45.24</v>
      </c>
      <c r="F26" s="7">
        <v>486.96335999999997</v>
      </c>
      <c r="G26" s="7">
        <v>535.65969600000005</v>
      </c>
      <c r="H26" s="7">
        <v>3500000</v>
      </c>
      <c r="I26" s="7">
        <v>50497</v>
      </c>
      <c r="J26" s="7">
        <v>3449503</v>
      </c>
    </row>
    <row r="27" spans="1:10" ht="16.5" x14ac:dyDescent="0.25">
      <c r="A27" s="6">
        <v>26</v>
      </c>
      <c r="B27" s="6" t="s">
        <v>113</v>
      </c>
      <c r="C27" s="6" t="s">
        <v>253</v>
      </c>
      <c r="D27" s="6" t="s">
        <v>28</v>
      </c>
      <c r="E27" s="7">
        <v>69.680000000000007</v>
      </c>
      <c r="F27" s="7">
        <v>750.03552000000002</v>
      </c>
      <c r="G27" s="7">
        <v>825.03907200000003</v>
      </c>
      <c r="H27" s="7">
        <v>5681665</v>
      </c>
      <c r="I27" s="7">
        <v>5455207</v>
      </c>
      <c r="J27" s="7">
        <v>226458</v>
      </c>
    </row>
    <row r="28" spans="1:10" ht="16.5" x14ac:dyDescent="0.25">
      <c r="A28" s="6">
        <v>27</v>
      </c>
      <c r="B28" s="6" t="s">
        <v>114</v>
      </c>
      <c r="C28" s="6" t="s">
        <v>253</v>
      </c>
      <c r="D28" s="6" t="s">
        <v>28</v>
      </c>
      <c r="E28" s="7">
        <v>67.91</v>
      </c>
      <c r="F28" s="7">
        <v>730.98323999999991</v>
      </c>
      <c r="G28" s="7">
        <v>804.08156399999996</v>
      </c>
      <c r="H28" s="7">
        <v>3983500</v>
      </c>
      <c r="I28" s="7">
        <v>3613862</v>
      </c>
      <c r="J28" s="7">
        <v>369638</v>
      </c>
    </row>
    <row r="29" spans="1:10" ht="16.5" x14ac:dyDescent="0.25">
      <c r="A29" s="6">
        <v>28</v>
      </c>
      <c r="B29" s="6" t="s">
        <v>115</v>
      </c>
      <c r="C29" s="6" t="s">
        <v>254</v>
      </c>
      <c r="D29" s="6" t="s">
        <v>38</v>
      </c>
      <c r="E29" s="7">
        <v>50.17</v>
      </c>
      <c r="F29" s="7">
        <v>540.02987999999993</v>
      </c>
      <c r="G29" s="7">
        <v>594.03286800000001</v>
      </c>
      <c r="H29" s="7">
        <v>3863088</v>
      </c>
      <c r="I29" s="7">
        <v>3148729</v>
      </c>
      <c r="J29" s="7">
        <v>714359</v>
      </c>
    </row>
    <row r="30" spans="1:10" ht="16.5" x14ac:dyDescent="0.25">
      <c r="A30" s="6">
        <v>29</v>
      </c>
      <c r="B30" s="6" t="s">
        <v>118</v>
      </c>
      <c r="C30" s="6" t="s">
        <v>254</v>
      </c>
      <c r="D30" s="6" t="s">
        <v>28</v>
      </c>
      <c r="E30" s="7">
        <v>69.680000000000007</v>
      </c>
      <c r="F30" s="7">
        <v>750.03552000000002</v>
      </c>
      <c r="G30" s="7">
        <v>825.03907200000003</v>
      </c>
      <c r="H30" s="7">
        <v>5601920</v>
      </c>
      <c r="I30" s="7">
        <v>5168131</v>
      </c>
      <c r="J30" s="7">
        <v>433789</v>
      </c>
    </row>
    <row r="31" spans="1:10" ht="16.5" x14ac:dyDescent="0.25">
      <c r="A31" s="6">
        <v>30</v>
      </c>
      <c r="B31" s="6" t="s">
        <v>119</v>
      </c>
      <c r="C31" s="6" t="s">
        <v>254</v>
      </c>
      <c r="D31" s="6" t="s">
        <v>38</v>
      </c>
      <c r="E31" s="7">
        <v>45.24</v>
      </c>
      <c r="F31" s="7">
        <v>486.96335999999997</v>
      </c>
      <c r="G31" s="7">
        <v>535.65969600000005</v>
      </c>
      <c r="H31" s="7">
        <v>3578810</v>
      </c>
      <c r="I31" s="7">
        <v>3194907</v>
      </c>
      <c r="J31" s="7">
        <v>383903</v>
      </c>
    </row>
    <row r="32" spans="1:10" ht="16.5" x14ac:dyDescent="0.25">
      <c r="A32" s="6">
        <v>31</v>
      </c>
      <c r="B32" s="6" t="s">
        <v>121</v>
      </c>
      <c r="C32" s="6" t="s">
        <v>254</v>
      </c>
      <c r="D32" s="6" t="s">
        <v>28</v>
      </c>
      <c r="E32" s="7">
        <v>69.680000000000007</v>
      </c>
      <c r="F32" s="7">
        <v>750.03552000000002</v>
      </c>
      <c r="G32" s="7">
        <v>825.03907200000003</v>
      </c>
      <c r="H32" s="7">
        <v>4495000</v>
      </c>
      <c r="I32" s="7">
        <v>3693542</v>
      </c>
      <c r="J32" s="7">
        <v>801458</v>
      </c>
    </row>
    <row r="33" spans="1:10" ht="16.5" x14ac:dyDescent="0.25">
      <c r="A33" s="6">
        <v>32</v>
      </c>
      <c r="B33" s="6" t="s">
        <v>122</v>
      </c>
      <c r="C33" s="6" t="s">
        <v>254</v>
      </c>
      <c r="D33" s="6" t="s">
        <v>28</v>
      </c>
      <c r="E33" s="7">
        <v>67.91</v>
      </c>
      <c r="F33" s="7">
        <v>730.98323999999991</v>
      </c>
      <c r="G33" s="7">
        <v>804.08156399999996</v>
      </c>
      <c r="H33" s="7">
        <v>4601250</v>
      </c>
      <c r="I33" s="7">
        <v>4601250</v>
      </c>
      <c r="J33" s="7">
        <v>0</v>
      </c>
    </row>
    <row r="34" spans="1:10" ht="16.5" x14ac:dyDescent="0.25">
      <c r="A34" s="6">
        <v>33</v>
      </c>
      <c r="B34" s="6" t="s">
        <v>123</v>
      </c>
      <c r="C34" s="6" t="s">
        <v>255</v>
      </c>
      <c r="D34" s="6" t="s">
        <v>38</v>
      </c>
      <c r="E34" s="7">
        <v>50.17</v>
      </c>
      <c r="F34" s="7">
        <v>540.02987999999993</v>
      </c>
      <c r="G34" s="7">
        <v>594.03286800000001</v>
      </c>
      <c r="H34" s="7">
        <v>3802000</v>
      </c>
      <c r="I34" s="7">
        <v>3259288</v>
      </c>
      <c r="J34" s="7">
        <v>542712</v>
      </c>
    </row>
    <row r="35" spans="1:10" ht="16.5" x14ac:dyDescent="0.25">
      <c r="A35" s="6">
        <v>34</v>
      </c>
      <c r="B35" s="6" t="s">
        <v>124</v>
      </c>
      <c r="C35" s="6" t="s">
        <v>255</v>
      </c>
      <c r="D35" s="6" t="s">
        <v>38</v>
      </c>
      <c r="E35" s="7">
        <v>50.17</v>
      </c>
      <c r="F35" s="7">
        <v>540.02987999999993</v>
      </c>
      <c r="G35" s="7">
        <v>594.03286800000001</v>
      </c>
      <c r="H35" s="7">
        <v>3802000</v>
      </c>
      <c r="I35" s="7">
        <v>3510734</v>
      </c>
      <c r="J35" s="7">
        <v>291266</v>
      </c>
    </row>
    <row r="36" spans="1:10" ht="16.5" x14ac:dyDescent="0.25">
      <c r="A36" s="6">
        <v>35</v>
      </c>
      <c r="B36" s="6" t="s">
        <v>126</v>
      </c>
      <c r="C36" s="6" t="s">
        <v>255</v>
      </c>
      <c r="D36" s="6" t="s">
        <v>28</v>
      </c>
      <c r="E36" s="7">
        <v>69.680000000000007</v>
      </c>
      <c r="F36" s="7">
        <v>750.03552000000002</v>
      </c>
      <c r="G36" s="7">
        <v>825.03907200000003</v>
      </c>
      <c r="H36" s="7">
        <v>4200000</v>
      </c>
      <c r="I36" s="7">
        <v>4046537</v>
      </c>
      <c r="J36" s="7">
        <v>153463</v>
      </c>
    </row>
    <row r="37" spans="1:10" ht="16.5" x14ac:dyDescent="0.25">
      <c r="A37" s="6">
        <v>36</v>
      </c>
      <c r="B37" s="6" t="s">
        <v>127</v>
      </c>
      <c r="C37" s="6" t="s">
        <v>255</v>
      </c>
      <c r="D37" s="6" t="s">
        <v>38</v>
      </c>
      <c r="E37" s="7">
        <v>45.24</v>
      </c>
      <c r="F37" s="7">
        <v>486.96335999999997</v>
      </c>
      <c r="G37" s="7">
        <v>535.65969600000005</v>
      </c>
      <c r="H37" s="7">
        <v>3341840</v>
      </c>
      <c r="I37" s="7">
        <v>3007656</v>
      </c>
      <c r="J37" s="7">
        <v>334184</v>
      </c>
    </row>
    <row r="38" spans="1:10" ht="16.5" x14ac:dyDescent="0.25">
      <c r="A38" s="6">
        <v>37</v>
      </c>
      <c r="B38" s="6" t="s">
        <v>129</v>
      </c>
      <c r="C38" s="6" t="s">
        <v>255</v>
      </c>
      <c r="D38" s="6" t="s">
        <v>28</v>
      </c>
      <c r="E38" s="7">
        <v>69.680000000000007</v>
      </c>
      <c r="F38" s="7">
        <v>750.03552000000002</v>
      </c>
      <c r="G38" s="7">
        <v>825.03907200000003</v>
      </c>
      <c r="H38" s="7">
        <v>5825000</v>
      </c>
      <c r="I38" s="7">
        <v>5533158</v>
      </c>
      <c r="J38" s="7">
        <v>291842</v>
      </c>
    </row>
    <row r="39" spans="1:10" ht="16.5" x14ac:dyDescent="0.25">
      <c r="A39" s="6">
        <v>38</v>
      </c>
      <c r="B39" s="6" t="s">
        <v>134</v>
      </c>
      <c r="C39" s="6" t="s">
        <v>256</v>
      </c>
      <c r="D39" s="6" t="s">
        <v>28</v>
      </c>
      <c r="E39" s="7">
        <v>69.680000000000007</v>
      </c>
      <c r="F39" s="7">
        <v>750.03552000000002</v>
      </c>
      <c r="G39" s="7">
        <v>825.03907200000003</v>
      </c>
      <c r="H39" s="7">
        <v>5200000</v>
      </c>
      <c r="I39" s="7">
        <v>207930</v>
      </c>
      <c r="J39" s="7">
        <v>4992070</v>
      </c>
    </row>
    <row r="40" spans="1:10" ht="16.5" x14ac:dyDescent="0.25">
      <c r="A40" s="6">
        <v>39</v>
      </c>
      <c r="B40" s="6" t="s">
        <v>135</v>
      </c>
      <c r="C40" s="6" t="s">
        <v>256</v>
      </c>
      <c r="D40" s="6" t="s">
        <v>38</v>
      </c>
      <c r="E40" s="7">
        <v>45.24</v>
      </c>
      <c r="F40" s="7">
        <v>486.96335999999997</v>
      </c>
      <c r="G40" s="7">
        <v>535.65969600000005</v>
      </c>
      <c r="H40" s="7">
        <v>2800000</v>
      </c>
      <c r="I40" s="7">
        <v>350495</v>
      </c>
      <c r="J40" s="7">
        <v>2449505</v>
      </c>
    </row>
    <row r="41" spans="1:10" ht="16.5" x14ac:dyDescent="0.25">
      <c r="A41" s="6">
        <v>40</v>
      </c>
      <c r="B41" s="6" t="s">
        <v>137</v>
      </c>
      <c r="C41" s="6" t="s">
        <v>256</v>
      </c>
      <c r="D41" s="6" t="s">
        <v>28</v>
      </c>
      <c r="E41" s="7">
        <v>69.680000000000007</v>
      </c>
      <c r="F41" s="7">
        <v>750.03552000000002</v>
      </c>
      <c r="G41" s="7">
        <v>825.03907200000003</v>
      </c>
      <c r="H41" s="7">
        <v>4200000</v>
      </c>
      <c r="I41" s="7">
        <v>4075246</v>
      </c>
      <c r="J41" s="7">
        <v>124754</v>
      </c>
    </row>
    <row r="42" spans="1:10" ht="16.5" x14ac:dyDescent="0.25">
      <c r="A42" s="6">
        <v>41</v>
      </c>
      <c r="B42" s="6" t="s">
        <v>145</v>
      </c>
      <c r="C42" s="6" t="s">
        <v>257</v>
      </c>
      <c r="D42" s="6" t="s">
        <v>28</v>
      </c>
      <c r="E42" s="7">
        <v>69.680000000000007</v>
      </c>
      <c r="F42" s="7">
        <v>750.03552000000002</v>
      </c>
      <c r="G42" s="7">
        <v>825.03907200000003</v>
      </c>
      <c r="H42" s="7">
        <v>5500000</v>
      </c>
      <c r="I42" s="7">
        <v>4519802</v>
      </c>
      <c r="J42" s="7">
        <v>980198</v>
      </c>
    </row>
    <row r="43" spans="1:10" ht="16.5" x14ac:dyDescent="0.25">
      <c r="A43" s="6">
        <v>42</v>
      </c>
      <c r="B43" s="6" t="s">
        <v>146</v>
      </c>
      <c r="C43" s="6" t="s">
        <v>257</v>
      </c>
      <c r="D43" s="6" t="s">
        <v>28</v>
      </c>
      <c r="E43" s="7">
        <v>67.91</v>
      </c>
      <c r="F43" s="7">
        <v>730.98323999999991</v>
      </c>
      <c r="G43" s="7">
        <v>804.08156399999996</v>
      </c>
      <c r="H43" s="7">
        <v>4923205</v>
      </c>
      <c r="I43" s="7">
        <v>4824741</v>
      </c>
      <c r="J43" s="7">
        <v>98464</v>
      </c>
    </row>
    <row r="44" spans="1:10" ht="16.5" x14ac:dyDescent="0.25">
      <c r="A44" s="6">
        <v>43</v>
      </c>
      <c r="B44" s="6" t="s">
        <v>151</v>
      </c>
      <c r="C44" s="6" t="s">
        <v>258</v>
      </c>
      <c r="D44" s="6" t="s">
        <v>38</v>
      </c>
      <c r="E44" s="7">
        <v>45.24</v>
      </c>
      <c r="F44" s="7">
        <v>486.96335999999997</v>
      </c>
      <c r="G44" s="7">
        <v>535.65969600000005</v>
      </c>
      <c r="H44" s="7">
        <v>3200000</v>
      </c>
      <c r="I44" s="7">
        <v>2953120</v>
      </c>
      <c r="J44" s="7">
        <v>246880</v>
      </c>
    </row>
    <row r="45" spans="1:10" ht="16.5" x14ac:dyDescent="0.25">
      <c r="A45" s="6">
        <v>44</v>
      </c>
      <c r="B45" s="6" t="s">
        <v>153</v>
      </c>
      <c r="C45" s="6" t="s">
        <v>258</v>
      </c>
      <c r="D45" s="6" t="s">
        <v>28</v>
      </c>
      <c r="E45" s="7">
        <v>69.680000000000007</v>
      </c>
      <c r="F45" s="7">
        <v>750.03552000000002</v>
      </c>
      <c r="G45" s="7">
        <v>825.03907200000003</v>
      </c>
      <c r="H45" s="7">
        <v>5072325</v>
      </c>
      <c r="I45" s="7">
        <v>4806381</v>
      </c>
      <c r="J45" s="7">
        <v>265944</v>
      </c>
    </row>
    <row r="46" spans="1:10" ht="16.5" x14ac:dyDescent="0.25">
      <c r="A46" s="6">
        <v>45</v>
      </c>
      <c r="B46" s="6" t="s">
        <v>159</v>
      </c>
      <c r="C46" s="6" t="s">
        <v>259</v>
      </c>
      <c r="D46" s="6" t="s">
        <v>38</v>
      </c>
      <c r="E46" s="7">
        <v>45.24</v>
      </c>
      <c r="F46" s="7">
        <v>486.96335999999997</v>
      </c>
      <c r="G46" s="7">
        <v>535.65969600000005</v>
      </c>
      <c r="H46" s="7">
        <v>3300000</v>
      </c>
      <c r="I46" s="7">
        <v>495050</v>
      </c>
      <c r="J46" s="7">
        <v>2804950</v>
      </c>
    </row>
    <row r="47" spans="1:10" ht="16.5" x14ac:dyDescent="0.25">
      <c r="A47" s="6">
        <v>46</v>
      </c>
      <c r="B47" s="6" t="s">
        <v>161</v>
      </c>
      <c r="C47" s="6" t="s">
        <v>259</v>
      </c>
      <c r="D47" s="6" t="s">
        <v>28</v>
      </c>
      <c r="E47" s="7">
        <v>69.680000000000007</v>
      </c>
      <c r="F47" s="7">
        <v>750.03552000000002</v>
      </c>
      <c r="G47" s="7">
        <v>825.03907200000003</v>
      </c>
      <c r="H47" s="7">
        <v>5400000</v>
      </c>
      <c r="I47" s="7">
        <v>5274780</v>
      </c>
      <c r="J47" s="7">
        <v>125220</v>
      </c>
    </row>
    <row r="48" spans="1:10" ht="16.5" x14ac:dyDescent="0.25">
      <c r="A48" s="6">
        <v>47</v>
      </c>
      <c r="B48" s="6" t="s">
        <v>166</v>
      </c>
      <c r="C48" s="6" t="s">
        <v>260</v>
      </c>
      <c r="D48" s="6" t="s">
        <v>28</v>
      </c>
      <c r="E48" s="7">
        <v>69.680000000000007</v>
      </c>
      <c r="F48" s="7">
        <v>750.03552000000002</v>
      </c>
      <c r="G48" s="7">
        <v>825.03907200000003</v>
      </c>
      <c r="H48" s="7">
        <v>4200000</v>
      </c>
      <c r="I48" s="7">
        <v>3837624</v>
      </c>
      <c r="J48" s="7">
        <v>362376</v>
      </c>
    </row>
    <row r="49" spans="1:10" ht="16.5" x14ac:dyDescent="0.25">
      <c r="A49" s="6">
        <v>48</v>
      </c>
      <c r="B49" s="6" t="s">
        <v>167</v>
      </c>
      <c r="C49" s="6" t="s">
        <v>260</v>
      </c>
      <c r="D49" s="6" t="s">
        <v>38</v>
      </c>
      <c r="E49" s="7">
        <v>45.24</v>
      </c>
      <c r="F49" s="7">
        <v>486.96335999999997</v>
      </c>
      <c r="G49" s="7">
        <v>535.65969600000005</v>
      </c>
      <c r="H49" s="7">
        <v>2600000</v>
      </c>
      <c r="I49" s="7">
        <v>1300990</v>
      </c>
      <c r="J49" s="7">
        <v>1299010</v>
      </c>
    </row>
    <row r="50" spans="1:10" ht="16.5" x14ac:dyDescent="0.25">
      <c r="A50" s="6">
        <v>49</v>
      </c>
      <c r="B50" s="6" t="s">
        <v>169</v>
      </c>
      <c r="C50" s="6" t="s">
        <v>260</v>
      </c>
      <c r="D50" s="6" t="s">
        <v>28</v>
      </c>
      <c r="E50" s="7">
        <v>69.680000000000007</v>
      </c>
      <c r="F50" s="7">
        <v>750.03552000000002</v>
      </c>
      <c r="G50" s="7">
        <v>825.03907200000003</v>
      </c>
      <c r="H50" s="7">
        <v>5200000</v>
      </c>
      <c r="I50" s="7">
        <v>5081077</v>
      </c>
      <c r="J50" s="7">
        <v>118923</v>
      </c>
    </row>
    <row r="51" spans="1:10" ht="16.5" x14ac:dyDescent="0.25">
      <c r="A51" s="6">
        <v>50</v>
      </c>
      <c r="B51" s="6" t="s">
        <v>173</v>
      </c>
      <c r="C51" s="6" t="s">
        <v>261</v>
      </c>
      <c r="D51" s="6" t="s">
        <v>28</v>
      </c>
      <c r="E51" s="7">
        <v>67.91</v>
      </c>
      <c r="F51" s="7">
        <v>730.98323999999991</v>
      </c>
      <c r="G51" s="7">
        <v>804.08156399999996</v>
      </c>
      <c r="H51" s="7">
        <v>6300210</v>
      </c>
      <c r="I51" s="7">
        <v>5484144</v>
      </c>
      <c r="J51" s="7">
        <v>816066</v>
      </c>
    </row>
    <row r="52" spans="1:10" ht="16.5" x14ac:dyDescent="0.25">
      <c r="A52" s="6">
        <v>51</v>
      </c>
      <c r="B52" s="6" t="s">
        <v>176</v>
      </c>
      <c r="C52" s="6" t="s">
        <v>261</v>
      </c>
      <c r="D52" s="6" t="s">
        <v>38</v>
      </c>
      <c r="E52" s="7">
        <v>45.24</v>
      </c>
      <c r="F52" s="7">
        <v>486.96335999999997</v>
      </c>
      <c r="G52" s="7">
        <v>535.65969600000005</v>
      </c>
      <c r="H52" s="7">
        <v>2600000</v>
      </c>
      <c r="I52" s="7">
        <v>607922</v>
      </c>
      <c r="J52" s="7">
        <v>1992078</v>
      </c>
    </row>
    <row r="53" spans="1:10" ht="16.5" x14ac:dyDescent="0.25">
      <c r="A53" s="6">
        <v>52</v>
      </c>
      <c r="B53" s="6" t="s">
        <v>177</v>
      </c>
      <c r="C53" s="6" t="s">
        <v>261</v>
      </c>
      <c r="D53" s="6" t="s">
        <v>28</v>
      </c>
      <c r="E53" s="7">
        <v>69.680000000000007</v>
      </c>
      <c r="F53" s="7">
        <v>750.03552000000002</v>
      </c>
      <c r="G53" s="7">
        <v>825.03907200000003</v>
      </c>
      <c r="H53" s="7">
        <v>4629705</v>
      </c>
      <c r="I53" s="7">
        <v>4629705</v>
      </c>
      <c r="J53" s="7">
        <v>0</v>
      </c>
    </row>
    <row r="54" spans="1:10" s="12" customFormat="1" ht="16.5" x14ac:dyDescent="0.3">
      <c r="A54" s="24" t="s">
        <v>263</v>
      </c>
      <c r="B54" s="24"/>
      <c r="C54" s="24"/>
      <c r="D54" s="24"/>
      <c r="E54" s="13">
        <f>SUM(E2:E53)</f>
        <v>3067.179999999998</v>
      </c>
      <c r="F54" s="13">
        <f t="shared" ref="F54:J54" si="0">SUM(F2:F53)</f>
        <v>33015.125520000023</v>
      </c>
      <c r="G54" s="13">
        <f t="shared" si="0"/>
        <v>36316.638071999994</v>
      </c>
      <c r="H54" s="13">
        <f t="shared" si="0"/>
        <v>223419344</v>
      </c>
      <c r="I54" s="13">
        <f t="shared" si="0"/>
        <v>176726011</v>
      </c>
      <c r="J54" s="13">
        <f t="shared" si="0"/>
        <v>46693333</v>
      </c>
    </row>
    <row r="57" spans="1:10" ht="33" x14ac:dyDescent="0.25">
      <c r="A57" s="5" t="s">
        <v>0</v>
      </c>
      <c r="B57" s="5" t="s">
        <v>7</v>
      </c>
      <c r="C57" s="5" t="s">
        <v>1</v>
      </c>
      <c r="D57" s="5" t="s">
        <v>3</v>
      </c>
      <c r="E57" s="5" t="s">
        <v>4</v>
      </c>
      <c r="F57" s="5" t="s">
        <v>5</v>
      </c>
      <c r="G57" s="5" t="s">
        <v>6</v>
      </c>
      <c r="H57" s="5" t="s">
        <v>27</v>
      </c>
      <c r="I57" s="5" t="s">
        <v>25</v>
      </c>
      <c r="J57" s="5" t="s">
        <v>26</v>
      </c>
    </row>
    <row r="58" spans="1:10" ht="33" x14ac:dyDescent="0.25">
      <c r="A58" s="6">
        <v>1</v>
      </c>
      <c r="B58" s="6" t="s">
        <v>11</v>
      </c>
      <c r="C58" s="6" t="s">
        <v>243</v>
      </c>
      <c r="D58" s="6" t="s">
        <v>8</v>
      </c>
      <c r="E58" s="7">
        <v>24.62</v>
      </c>
      <c r="F58" s="7">
        <v>265.00968</v>
      </c>
      <c r="G58" s="7">
        <v>291.510648</v>
      </c>
      <c r="H58" s="7">
        <v>3764000</v>
      </c>
      <c r="I58" s="7">
        <v>3039430</v>
      </c>
      <c r="J58" s="7">
        <v>724570</v>
      </c>
    </row>
    <row r="59" spans="1:10" ht="33" x14ac:dyDescent="0.25">
      <c r="A59" s="6">
        <v>2</v>
      </c>
      <c r="B59" s="6" t="s">
        <v>12</v>
      </c>
      <c r="C59" s="6" t="s">
        <v>243</v>
      </c>
      <c r="D59" s="6" t="s">
        <v>8</v>
      </c>
      <c r="E59" s="7">
        <v>19.23</v>
      </c>
      <c r="F59" s="7">
        <v>206.99171999999999</v>
      </c>
      <c r="G59" s="7">
        <v>227.69089199999999</v>
      </c>
      <c r="H59" s="7">
        <v>4200000</v>
      </c>
      <c r="I59" s="7">
        <v>3577985</v>
      </c>
      <c r="J59" s="7">
        <v>622015</v>
      </c>
    </row>
    <row r="60" spans="1:10" ht="33" x14ac:dyDescent="0.25">
      <c r="A60" s="6">
        <v>3</v>
      </c>
      <c r="B60" s="6" t="s">
        <v>13</v>
      </c>
      <c r="C60" s="6" t="s">
        <v>243</v>
      </c>
      <c r="D60" s="6" t="s">
        <v>8</v>
      </c>
      <c r="E60" s="7">
        <v>27.31</v>
      </c>
      <c r="F60" s="7">
        <v>293.96483999999998</v>
      </c>
      <c r="G60" s="7">
        <v>323.36132400000002</v>
      </c>
      <c r="H60" s="7">
        <v>4495000</v>
      </c>
      <c r="I60" s="7">
        <v>4021697</v>
      </c>
      <c r="J60" s="7">
        <v>473303</v>
      </c>
    </row>
    <row r="61" spans="1:10" ht="33" x14ac:dyDescent="0.25">
      <c r="A61" s="6">
        <v>4</v>
      </c>
      <c r="B61" s="6" t="s">
        <v>14</v>
      </c>
      <c r="C61" s="6" t="s">
        <v>243</v>
      </c>
      <c r="D61" s="6" t="s">
        <v>8</v>
      </c>
      <c r="E61" s="7">
        <v>27.31</v>
      </c>
      <c r="F61" s="7">
        <v>293.96483999999998</v>
      </c>
      <c r="G61" s="7">
        <v>323.36132400000002</v>
      </c>
      <c r="H61" s="7">
        <v>3050001</v>
      </c>
      <c r="I61" s="7">
        <v>2904763</v>
      </c>
      <c r="J61" s="7">
        <v>145238</v>
      </c>
    </row>
    <row r="62" spans="1:10" ht="33" x14ac:dyDescent="0.25">
      <c r="A62" s="6">
        <v>5</v>
      </c>
      <c r="B62" s="6" t="s">
        <v>15</v>
      </c>
      <c r="C62" s="6" t="s">
        <v>243</v>
      </c>
      <c r="D62" s="6" t="s">
        <v>8</v>
      </c>
      <c r="E62" s="7">
        <v>17.739999999999998</v>
      </c>
      <c r="F62" s="7">
        <v>190.95335999999998</v>
      </c>
      <c r="G62" s="7">
        <v>210.04869599999998</v>
      </c>
      <c r="H62" s="7">
        <v>2250000</v>
      </c>
      <c r="I62" s="7">
        <v>1567500</v>
      </c>
      <c r="J62" s="7">
        <v>682500</v>
      </c>
    </row>
    <row r="63" spans="1:10" ht="33" x14ac:dyDescent="0.25">
      <c r="A63" s="6">
        <v>6</v>
      </c>
      <c r="B63" s="6" t="s">
        <v>16</v>
      </c>
      <c r="C63" s="6" t="s">
        <v>243</v>
      </c>
      <c r="D63" s="6" t="s">
        <v>8</v>
      </c>
      <c r="E63" s="7">
        <v>28.24</v>
      </c>
      <c r="F63" s="7">
        <v>303.97535999999997</v>
      </c>
      <c r="G63" s="7">
        <v>334.37289599999997</v>
      </c>
      <c r="H63" s="7">
        <v>4495000</v>
      </c>
      <c r="I63" s="7">
        <v>3984000</v>
      </c>
      <c r="J63" s="7">
        <v>511000</v>
      </c>
    </row>
    <row r="64" spans="1:10" ht="33" x14ac:dyDescent="0.25">
      <c r="A64" s="6">
        <v>7</v>
      </c>
      <c r="B64" s="6" t="s">
        <v>17</v>
      </c>
      <c r="C64" s="6" t="s">
        <v>243</v>
      </c>
      <c r="D64" s="6" t="s">
        <v>8</v>
      </c>
      <c r="E64" s="7">
        <v>22.39</v>
      </c>
      <c r="F64" s="7">
        <v>241.00595999999999</v>
      </c>
      <c r="G64" s="7">
        <v>265.10655600000001</v>
      </c>
      <c r="H64" s="7">
        <v>3400000</v>
      </c>
      <c r="I64" s="7">
        <v>2793000</v>
      </c>
      <c r="J64" s="7">
        <v>607000</v>
      </c>
    </row>
    <row r="65" spans="1:10" ht="33" x14ac:dyDescent="0.25">
      <c r="A65" s="6">
        <v>8</v>
      </c>
      <c r="B65" s="6" t="s">
        <v>21</v>
      </c>
      <c r="C65" s="6" t="s">
        <v>243</v>
      </c>
      <c r="D65" s="6" t="s">
        <v>8</v>
      </c>
      <c r="E65" s="7">
        <v>24.62</v>
      </c>
      <c r="F65" s="7">
        <v>265.00968</v>
      </c>
      <c r="G65" s="7">
        <v>291.510648</v>
      </c>
      <c r="H65" s="7">
        <v>2200000</v>
      </c>
      <c r="I65" s="7">
        <v>0</v>
      </c>
      <c r="J65" s="7">
        <v>2200000</v>
      </c>
    </row>
    <row r="66" spans="1:10" ht="33" x14ac:dyDescent="0.25">
      <c r="A66" s="6">
        <v>9</v>
      </c>
      <c r="B66" s="6" t="s">
        <v>22</v>
      </c>
      <c r="C66" s="6" t="s">
        <v>243</v>
      </c>
      <c r="D66" s="6" t="s">
        <v>8</v>
      </c>
      <c r="E66" s="7">
        <v>27.5</v>
      </c>
      <c r="F66" s="7">
        <v>296.01</v>
      </c>
      <c r="G66" s="7">
        <v>325.61099999999999</v>
      </c>
      <c r="H66" s="7">
        <v>2500000</v>
      </c>
      <c r="I66" s="7">
        <v>1709524</v>
      </c>
      <c r="J66" s="7">
        <v>790476</v>
      </c>
    </row>
    <row r="67" spans="1:10" ht="16.5" x14ac:dyDescent="0.3">
      <c r="A67" s="25" t="s">
        <v>263</v>
      </c>
      <c r="B67" s="27"/>
      <c r="C67" s="27"/>
      <c r="D67" s="26"/>
      <c r="E67" s="13">
        <f>SUM(E58:E66)</f>
        <v>218.95999999999998</v>
      </c>
      <c r="F67" s="13">
        <f t="shared" ref="F67:J67" si="1">SUM(F58:F66)</f>
        <v>2356.88544</v>
      </c>
      <c r="G67" s="13">
        <f t="shared" si="1"/>
        <v>2592.5739840000001</v>
      </c>
      <c r="H67" s="13">
        <f t="shared" si="1"/>
        <v>30354001</v>
      </c>
      <c r="I67" s="13">
        <f t="shared" si="1"/>
        <v>23597899</v>
      </c>
      <c r="J67" s="13">
        <f t="shared" si="1"/>
        <v>6756102</v>
      </c>
    </row>
  </sheetData>
  <mergeCells count="2">
    <mergeCell ref="A54:D54"/>
    <mergeCell ref="A67:D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DCC62-5FEC-4722-B0B6-99F120E228C4}">
  <dimension ref="A1:J39"/>
  <sheetViews>
    <sheetView topLeftCell="A11" workbookViewId="0">
      <selection activeCell="F34" sqref="F34"/>
    </sheetView>
  </sheetViews>
  <sheetFormatPr defaultRowHeight="15" x14ac:dyDescent="0.25"/>
  <cols>
    <col min="1" max="1" width="3.28515625" bestFit="1" customWidth="1"/>
    <col min="2" max="2" width="7.5703125" bestFit="1" customWidth="1"/>
    <col min="3" max="3" width="9" bestFit="1" customWidth="1"/>
    <col min="4" max="4" width="6.5703125" bestFit="1" customWidth="1"/>
    <col min="5" max="5" width="12.7109375" bestFit="1" customWidth="1"/>
    <col min="6" max="6" width="12.85546875" customWidth="1"/>
    <col min="7" max="7" width="12.42578125" bestFit="1" customWidth="1"/>
    <col min="8" max="9" width="14.7109375" bestFit="1" customWidth="1"/>
    <col min="10" max="10" width="13.7109375" bestFit="1" customWidth="1"/>
  </cols>
  <sheetData>
    <row r="1" spans="1:10" ht="33" x14ac:dyDescent="0.25">
      <c r="A1" s="5" t="s">
        <v>0</v>
      </c>
      <c r="B1" s="5" t="s">
        <v>2</v>
      </c>
      <c r="C1" s="5" t="s">
        <v>1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27</v>
      </c>
      <c r="I1" s="5" t="s">
        <v>25</v>
      </c>
      <c r="J1" s="5" t="s">
        <v>26</v>
      </c>
    </row>
    <row r="2" spans="1:10" ht="16.5" x14ac:dyDescent="0.3">
      <c r="A2" s="6">
        <v>1</v>
      </c>
      <c r="B2" s="9" t="s">
        <v>184</v>
      </c>
      <c r="C2" s="9" t="s">
        <v>247</v>
      </c>
      <c r="D2" s="9" t="s">
        <v>28</v>
      </c>
      <c r="E2" s="17">
        <v>68.650000000000006</v>
      </c>
      <c r="F2" s="7">
        <v>738.94860000000006</v>
      </c>
      <c r="G2" s="7">
        <v>812.84346000000016</v>
      </c>
      <c r="H2" s="7">
        <v>5598520</v>
      </c>
      <c r="I2" s="17">
        <v>5170396</v>
      </c>
      <c r="J2" s="17">
        <v>428124</v>
      </c>
    </row>
    <row r="3" spans="1:10" ht="16.5" x14ac:dyDescent="0.3">
      <c r="A3" s="9">
        <v>2</v>
      </c>
      <c r="B3" s="9" t="s">
        <v>185</v>
      </c>
      <c r="C3" s="9" t="s">
        <v>247</v>
      </c>
      <c r="D3" s="9" t="s">
        <v>38</v>
      </c>
      <c r="E3" s="17">
        <v>51.65</v>
      </c>
      <c r="F3" s="7">
        <v>555.9606</v>
      </c>
      <c r="G3" s="7">
        <v>611.55666000000008</v>
      </c>
      <c r="H3" s="7">
        <v>3000000</v>
      </c>
      <c r="I3" s="17">
        <v>2700000</v>
      </c>
      <c r="J3" s="17">
        <v>300000</v>
      </c>
    </row>
    <row r="4" spans="1:10" ht="16.5" x14ac:dyDescent="0.3">
      <c r="A4" s="6">
        <v>3</v>
      </c>
      <c r="B4" s="9" t="s">
        <v>187</v>
      </c>
      <c r="C4" s="9" t="s">
        <v>248</v>
      </c>
      <c r="D4" s="9" t="s">
        <v>28</v>
      </c>
      <c r="E4" s="17">
        <v>68.650000000000006</v>
      </c>
      <c r="F4" s="7">
        <v>738.94860000000006</v>
      </c>
      <c r="G4" s="7">
        <v>812.84346000000016</v>
      </c>
      <c r="H4" s="7">
        <v>5788500</v>
      </c>
      <c r="I4" s="17">
        <v>5243002</v>
      </c>
      <c r="J4" s="17">
        <v>545498</v>
      </c>
    </row>
    <row r="5" spans="1:10" ht="16.5" x14ac:dyDescent="0.3">
      <c r="A5" s="9">
        <v>4</v>
      </c>
      <c r="B5" s="9" t="s">
        <v>188</v>
      </c>
      <c r="C5" s="9" t="s">
        <v>248</v>
      </c>
      <c r="D5" s="9" t="s">
        <v>28</v>
      </c>
      <c r="E5" s="17">
        <v>68.650000000000006</v>
      </c>
      <c r="F5" s="7">
        <v>738.94860000000006</v>
      </c>
      <c r="G5" s="7">
        <v>812.84346000000016</v>
      </c>
      <c r="H5" s="7">
        <v>5472380</v>
      </c>
      <c r="I5" s="17">
        <v>5060418</v>
      </c>
      <c r="J5" s="17">
        <v>411962</v>
      </c>
    </row>
    <row r="6" spans="1:10" ht="16.5" x14ac:dyDescent="0.3">
      <c r="A6" s="6">
        <v>5</v>
      </c>
      <c r="B6" s="9" t="s">
        <v>190</v>
      </c>
      <c r="C6" s="9" t="s">
        <v>248</v>
      </c>
      <c r="D6" s="9" t="s">
        <v>38</v>
      </c>
      <c r="E6" s="17">
        <v>51.65</v>
      </c>
      <c r="F6" s="7">
        <v>555.9606</v>
      </c>
      <c r="G6" s="7">
        <v>611.55666000000008</v>
      </c>
      <c r="H6" s="7">
        <v>3952245</v>
      </c>
      <c r="I6" s="17">
        <v>3566579</v>
      </c>
      <c r="J6" s="17">
        <v>385666</v>
      </c>
    </row>
    <row r="7" spans="1:10" ht="16.5" x14ac:dyDescent="0.3">
      <c r="A7" s="9">
        <v>6</v>
      </c>
      <c r="B7" s="9" t="s">
        <v>191</v>
      </c>
      <c r="C7" s="9" t="s">
        <v>249</v>
      </c>
      <c r="D7" s="9" t="s">
        <v>28</v>
      </c>
      <c r="E7" s="17">
        <v>68.650000000000006</v>
      </c>
      <c r="F7" s="7">
        <v>738.94860000000006</v>
      </c>
      <c r="G7" s="7">
        <v>812.84346000000016</v>
      </c>
      <c r="H7" s="7">
        <v>5321366</v>
      </c>
      <c r="I7" s="17">
        <v>4789229</v>
      </c>
      <c r="J7" s="17">
        <v>532137</v>
      </c>
    </row>
    <row r="8" spans="1:10" ht="16.5" x14ac:dyDescent="0.3">
      <c r="A8" s="6">
        <v>7</v>
      </c>
      <c r="B8" s="9" t="s">
        <v>194</v>
      </c>
      <c r="C8" s="9" t="s">
        <v>249</v>
      </c>
      <c r="D8" s="9" t="s">
        <v>38</v>
      </c>
      <c r="E8" s="17">
        <v>51.65</v>
      </c>
      <c r="F8" s="7">
        <v>555.9606</v>
      </c>
      <c r="G8" s="7">
        <v>611.55666000000008</v>
      </c>
      <c r="H8" s="7">
        <v>4188455</v>
      </c>
      <c r="I8" s="17">
        <v>3805546</v>
      </c>
      <c r="J8" s="17">
        <v>382909</v>
      </c>
    </row>
    <row r="9" spans="1:10" ht="16.5" x14ac:dyDescent="0.3">
      <c r="A9" s="9">
        <v>8</v>
      </c>
      <c r="B9" s="9" t="s">
        <v>195</v>
      </c>
      <c r="C9" s="9" t="s">
        <v>250</v>
      </c>
      <c r="D9" s="9" t="s">
        <v>28</v>
      </c>
      <c r="E9" s="17">
        <v>68.650000000000006</v>
      </c>
      <c r="F9" s="7">
        <v>738.94860000000006</v>
      </c>
      <c r="G9" s="7">
        <v>812.84346000000016</v>
      </c>
      <c r="H9" s="7">
        <v>5469000</v>
      </c>
      <c r="I9" s="17">
        <v>5035550</v>
      </c>
      <c r="J9" s="17">
        <v>433450</v>
      </c>
    </row>
    <row r="10" spans="1:10" ht="16.5" x14ac:dyDescent="0.3">
      <c r="A10" s="6">
        <v>9</v>
      </c>
      <c r="B10" s="9" t="s">
        <v>196</v>
      </c>
      <c r="C10" s="9" t="s">
        <v>250</v>
      </c>
      <c r="D10" s="9" t="s">
        <v>28</v>
      </c>
      <c r="E10" s="17">
        <v>68.650000000000006</v>
      </c>
      <c r="F10" s="7">
        <v>738.94860000000006</v>
      </c>
      <c r="G10" s="7">
        <v>812.84346000000016</v>
      </c>
      <c r="H10" s="7">
        <v>4200000</v>
      </c>
      <c r="I10" s="17">
        <v>3767940</v>
      </c>
      <c r="J10" s="17">
        <v>432060</v>
      </c>
    </row>
    <row r="11" spans="1:10" ht="16.5" x14ac:dyDescent="0.3">
      <c r="A11" s="9">
        <v>10</v>
      </c>
      <c r="B11" s="9" t="s">
        <v>198</v>
      </c>
      <c r="C11" s="9" t="s">
        <v>250</v>
      </c>
      <c r="D11" s="9" t="s">
        <v>38</v>
      </c>
      <c r="E11" s="17">
        <v>51.65</v>
      </c>
      <c r="F11" s="7">
        <v>555.9606</v>
      </c>
      <c r="G11" s="7">
        <v>611.55666000000008</v>
      </c>
      <c r="H11" s="7">
        <v>4000000</v>
      </c>
      <c r="I11" s="17">
        <v>3801980</v>
      </c>
      <c r="J11" s="17">
        <v>198020</v>
      </c>
    </row>
    <row r="12" spans="1:10" ht="16.5" x14ac:dyDescent="0.3">
      <c r="A12" s="6">
        <v>11</v>
      </c>
      <c r="B12" s="9" t="s">
        <v>202</v>
      </c>
      <c r="C12" s="9" t="s">
        <v>251</v>
      </c>
      <c r="D12" s="9" t="s">
        <v>38</v>
      </c>
      <c r="E12" s="17">
        <v>51.65</v>
      </c>
      <c r="F12" s="7">
        <v>555.9606</v>
      </c>
      <c r="G12" s="7">
        <v>611.55666000000008</v>
      </c>
      <c r="H12" s="7">
        <v>4140755</v>
      </c>
      <c r="I12" s="17">
        <v>3648642</v>
      </c>
      <c r="J12" s="17">
        <v>492113</v>
      </c>
    </row>
    <row r="13" spans="1:10" ht="16.5" x14ac:dyDescent="0.3">
      <c r="A13" s="9">
        <v>12</v>
      </c>
      <c r="B13" s="9" t="s">
        <v>203</v>
      </c>
      <c r="C13" s="9" t="s">
        <v>252</v>
      </c>
      <c r="D13" s="9" t="s">
        <v>28</v>
      </c>
      <c r="E13" s="17">
        <v>68.650000000000006</v>
      </c>
      <c r="F13" s="7">
        <v>738.94860000000006</v>
      </c>
      <c r="G13" s="7">
        <v>812.84346000000016</v>
      </c>
      <c r="H13" s="7">
        <v>5510500</v>
      </c>
      <c r="I13" s="17">
        <v>4885411</v>
      </c>
      <c r="J13" s="17">
        <v>625089</v>
      </c>
    </row>
    <row r="14" spans="1:10" ht="16.5" x14ac:dyDescent="0.3">
      <c r="A14" s="6">
        <v>13</v>
      </c>
      <c r="B14" s="9" t="s">
        <v>204</v>
      </c>
      <c r="C14" s="9" t="s">
        <v>252</v>
      </c>
      <c r="D14" s="9" t="s">
        <v>28</v>
      </c>
      <c r="E14" s="17">
        <v>68.650000000000006</v>
      </c>
      <c r="F14" s="7">
        <v>738.94860000000006</v>
      </c>
      <c r="G14" s="7">
        <v>812.84346000000016</v>
      </c>
      <c r="H14" s="7">
        <v>5672000</v>
      </c>
      <c r="I14" s="17">
        <v>4782852</v>
      </c>
      <c r="J14" s="17">
        <v>889148</v>
      </c>
    </row>
    <row r="15" spans="1:10" ht="16.5" x14ac:dyDescent="0.3">
      <c r="A15" s="9">
        <v>14</v>
      </c>
      <c r="B15" s="9" t="s">
        <v>205</v>
      </c>
      <c r="C15" s="9" t="s">
        <v>252</v>
      </c>
      <c r="D15" s="9" t="s">
        <v>38</v>
      </c>
      <c r="E15" s="17">
        <v>51.65</v>
      </c>
      <c r="F15" s="7">
        <v>555.9606</v>
      </c>
      <c r="G15" s="7">
        <v>611.55666000000008</v>
      </c>
      <c r="H15" s="7">
        <v>3000000</v>
      </c>
      <c r="I15" s="17">
        <v>2435400</v>
      </c>
      <c r="J15" s="17">
        <v>564600</v>
      </c>
    </row>
    <row r="16" spans="1:10" ht="16.5" x14ac:dyDescent="0.3">
      <c r="A16" s="6">
        <v>15</v>
      </c>
      <c r="B16" s="9" t="s">
        <v>206</v>
      </c>
      <c r="C16" s="9" t="s">
        <v>252</v>
      </c>
      <c r="D16" s="9" t="s">
        <v>38</v>
      </c>
      <c r="E16" s="17">
        <v>51.65</v>
      </c>
      <c r="F16" s="7">
        <v>555.9606</v>
      </c>
      <c r="G16" s="7">
        <v>611.55666000000008</v>
      </c>
      <c r="H16" s="7">
        <v>4098075</v>
      </c>
      <c r="I16" s="17">
        <v>3634582</v>
      </c>
      <c r="J16" s="17">
        <v>463493</v>
      </c>
    </row>
    <row r="17" spans="1:10" ht="16.5" x14ac:dyDescent="0.3">
      <c r="A17" s="9">
        <v>16</v>
      </c>
      <c r="B17" s="9" t="s">
        <v>207</v>
      </c>
      <c r="C17" s="9" t="s">
        <v>253</v>
      </c>
      <c r="D17" s="9" t="s">
        <v>28</v>
      </c>
      <c r="E17" s="17">
        <v>68.650000000000006</v>
      </c>
      <c r="F17" s="7">
        <v>738.94860000000006</v>
      </c>
      <c r="G17" s="7">
        <v>812.84346000000016</v>
      </c>
      <c r="H17" s="7">
        <v>5230380</v>
      </c>
      <c r="I17" s="17">
        <v>4523000</v>
      </c>
      <c r="J17" s="17">
        <v>707380</v>
      </c>
    </row>
    <row r="18" spans="1:10" ht="16.5" x14ac:dyDescent="0.3">
      <c r="A18" s="6">
        <v>17</v>
      </c>
      <c r="B18" s="9" t="s">
        <v>209</v>
      </c>
      <c r="C18" s="9" t="s">
        <v>253</v>
      </c>
      <c r="D18" s="9" t="s">
        <v>38</v>
      </c>
      <c r="E18" s="17">
        <v>51.65</v>
      </c>
      <c r="F18" s="7">
        <v>555.9606</v>
      </c>
      <c r="G18" s="7">
        <v>611.55666000000008</v>
      </c>
      <c r="H18" s="7">
        <v>4100000</v>
      </c>
      <c r="I18" s="17">
        <v>3809413</v>
      </c>
      <c r="J18" s="17">
        <v>290587</v>
      </c>
    </row>
    <row r="19" spans="1:10" ht="16.5" x14ac:dyDescent="0.3">
      <c r="A19" s="9">
        <v>18</v>
      </c>
      <c r="B19" s="9" t="s">
        <v>210</v>
      </c>
      <c r="C19" s="9" t="s">
        <v>253</v>
      </c>
      <c r="D19" s="9" t="s">
        <v>38</v>
      </c>
      <c r="E19" s="17">
        <v>51.65</v>
      </c>
      <c r="F19" s="7">
        <v>555.9606</v>
      </c>
      <c r="G19" s="7">
        <v>611.55666000000008</v>
      </c>
      <c r="H19" s="7">
        <v>4100000</v>
      </c>
      <c r="I19" s="17">
        <v>3809413</v>
      </c>
      <c r="J19" s="17">
        <v>290587</v>
      </c>
    </row>
    <row r="20" spans="1:10" ht="16.5" x14ac:dyDescent="0.3">
      <c r="A20" s="6">
        <v>19</v>
      </c>
      <c r="B20" s="9" t="s">
        <v>211</v>
      </c>
      <c r="C20" s="9" t="s">
        <v>254</v>
      </c>
      <c r="D20" s="9" t="s">
        <v>28</v>
      </c>
      <c r="E20" s="17">
        <v>68.650000000000006</v>
      </c>
      <c r="F20" s="7">
        <v>738.94860000000006</v>
      </c>
      <c r="G20" s="7">
        <v>812.84346000000016</v>
      </c>
      <c r="H20" s="7">
        <v>5552940</v>
      </c>
      <c r="I20" s="17">
        <v>5027623</v>
      </c>
      <c r="J20" s="17">
        <v>525317</v>
      </c>
    </row>
    <row r="21" spans="1:10" ht="16.5" x14ac:dyDescent="0.3">
      <c r="A21" s="9">
        <v>20</v>
      </c>
      <c r="B21" s="9" t="s">
        <v>212</v>
      </c>
      <c r="C21" s="9" t="s">
        <v>254</v>
      </c>
      <c r="D21" s="9" t="s">
        <v>28</v>
      </c>
      <c r="E21" s="17">
        <v>68.650000000000006</v>
      </c>
      <c r="F21" s="7">
        <v>738.94860000000006</v>
      </c>
      <c r="G21" s="7">
        <v>812.84346000000016</v>
      </c>
      <c r="H21" s="7">
        <v>5520080</v>
      </c>
      <c r="I21" s="17">
        <v>5373887</v>
      </c>
      <c r="J21" s="17">
        <v>146193</v>
      </c>
    </row>
    <row r="22" spans="1:10" ht="16.5" x14ac:dyDescent="0.3">
      <c r="A22" s="6">
        <v>21</v>
      </c>
      <c r="B22" s="9" t="s">
        <v>213</v>
      </c>
      <c r="C22" s="9" t="s">
        <v>254</v>
      </c>
      <c r="D22" s="9" t="s">
        <v>38</v>
      </c>
      <c r="E22" s="17">
        <v>51.65</v>
      </c>
      <c r="F22" s="7">
        <v>555.9606</v>
      </c>
      <c r="G22" s="7">
        <v>611.55666000000008</v>
      </c>
      <c r="H22" s="7">
        <v>3800705</v>
      </c>
      <c r="I22" s="17">
        <v>3368635</v>
      </c>
      <c r="J22" s="17">
        <v>432070</v>
      </c>
    </row>
    <row r="23" spans="1:10" ht="16.5" x14ac:dyDescent="0.3">
      <c r="A23" s="9">
        <v>22</v>
      </c>
      <c r="B23" s="9" t="s">
        <v>215</v>
      </c>
      <c r="C23" s="9" t="s">
        <v>255</v>
      </c>
      <c r="D23" s="9" t="s">
        <v>28</v>
      </c>
      <c r="E23" s="17">
        <v>68.650000000000006</v>
      </c>
      <c r="F23" s="7">
        <v>738.94860000000006</v>
      </c>
      <c r="G23" s="7">
        <v>812.84346000000016</v>
      </c>
      <c r="H23" s="7">
        <v>5417060</v>
      </c>
      <c r="I23" s="17">
        <v>5017060</v>
      </c>
      <c r="J23" s="17">
        <v>400000</v>
      </c>
    </row>
    <row r="24" spans="1:10" ht="16.5" x14ac:dyDescent="0.3">
      <c r="A24" s="6">
        <v>23</v>
      </c>
      <c r="B24" s="9" t="s">
        <v>216</v>
      </c>
      <c r="C24" s="9" t="s">
        <v>255</v>
      </c>
      <c r="D24" s="9" t="s">
        <v>28</v>
      </c>
      <c r="E24" s="17">
        <v>68.650000000000006</v>
      </c>
      <c r="F24" s="7">
        <v>738.94860000000006</v>
      </c>
      <c r="G24" s="7">
        <v>812.84346000000016</v>
      </c>
      <c r="H24" s="7">
        <v>5517957</v>
      </c>
      <c r="I24" s="17">
        <v>550055</v>
      </c>
      <c r="J24" s="17">
        <v>4967902</v>
      </c>
    </row>
    <row r="25" spans="1:10" ht="16.5" x14ac:dyDescent="0.3">
      <c r="A25" s="9">
        <v>24</v>
      </c>
      <c r="B25" s="9" t="s">
        <v>217</v>
      </c>
      <c r="C25" s="9" t="s">
        <v>255</v>
      </c>
      <c r="D25" s="9" t="s">
        <v>38</v>
      </c>
      <c r="E25" s="17">
        <v>51.65</v>
      </c>
      <c r="F25" s="7">
        <v>555.9606</v>
      </c>
      <c r="G25" s="7">
        <v>611.55666000000008</v>
      </c>
      <c r="H25" s="7">
        <v>3608955</v>
      </c>
      <c r="I25" s="17">
        <v>3247191</v>
      </c>
      <c r="J25" s="17">
        <v>361764</v>
      </c>
    </row>
    <row r="26" spans="1:10" ht="16.5" x14ac:dyDescent="0.3">
      <c r="A26" s="6">
        <v>25</v>
      </c>
      <c r="B26" s="9" t="s">
        <v>218</v>
      </c>
      <c r="C26" s="9" t="s">
        <v>255</v>
      </c>
      <c r="D26" s="9" t="s">
        <v>38</v>
      </c>
      <c r="E26" s="17">
        <v>51.65</v>
      </c>
      <c r="F26" s="7">
        <v>555.9606</v>
      </c>
      <c r="G26" s="7">
        <v>611.55666000000008</v>
      </c>
      <c r="H26" s="7">
        <v>3879675</v>
      </c>
      <c r="I26" s="17">
        <v>3542574</v>
      </c>
      <c r="J26" s="17">
        <v>337101</v>
      </c>
    </row>
    <row r="27" spans="1:10" ht="16.5" x14ac:dyDescent="0.3">
      <c r="A27" s="9">
        <v>26</v>
      </c>
      <c r="B27" s="9" t="s">
        <v>222</v>
      </c>
      <c r="C27" s="9" t="s">
        <v>256</v>
      </c>
      <c r="D27" s="9" t="s">
        <v>38</v>
      </c>
      <c r="E27" s="17">
        <v>51.65</v>
      </c>
      <c r="F27" s="7">
        <v>555.9606</v>
      </c>
      <c r="G27" s="7">
        <v>611.55666000000008</v>
      </c>
      <c r="H27" s="7">
        <v>4187657</v>
      </c>
      <c r="I27" s="17">
        <v>50496</v>
      </c>
      <c r="J27" s="17">
        <v>4137161</v>
      </c>
    </row>
    <row r="28" spans="1:10" ht="16.5" x14ac:dyDescent="0.3">
      <c r="A28" s="6">
        <v>27</v>
      </c>
      <c r="B28" s="9" t="s">
        <v>225</v>
      </c>
      <c r="C28" s="9" t="s">
        <v>257</v>
      </c>
      <c r="D28" s="9" t="s">
        <v>38</v>
      </c>
      <c r="E28" s="17">
        <v>51.65</v>
      </c>
      <c r="F28" s="7">
        <v>555.9606</v>
      </c>
      <c r="G28" s="7">
        <v>611.55666000000008</v>
      </c>
      <c r="H28" s="7">
        <v>3275000</v>
      </c>
      <c r="I28" s="17">
        <v>2757923</v>
      </c>
      <c r="J28" s="17">
        <v>517077</v>
      </c>
    </row>
    <row r="29" spans="1:10" ht="16.5" x14ac:dyDescent="0.3">
      <c r="A29" s="9">
        <v>28</v>
      </c>
      <c r="B29" s="9" t="s">
        <v>228</v>
      </c>
      <c r="C29" s="9" t="s">
        <v>258</v>
      </c>
      <c r="D29" s="9" t="s">
        <v>28</v>
      </c>
      <c r="E29" s="17">
        <v>68.650000000000006</v>
      </c>
      <c r="F29" s="7">
        <v>738.94860000000006</v>
      </c>
      <c r="G29" s="7">
        <v>812.84346000000016</v>
      </c>
      <c r="H29" s="7">
        <v>5643460</v>
      </c>
      <c r="I29" s="17">
        <v>4813263</v>
      </c>
      <c r="J29" s="17">
        <v>830197</v>
      </c>
    </row>
    <row r="30" spans="1:10" ht="16.5" x14ac:dyDescent="0.3">
      <c r="A30" s="6">
        <v>29</v>
      </c>
      <c r="B30" s="9" t="s">
        <v>229</v>
      </c>
      <c r="C30" s="9" t="s">
        <v>258</v>
      </c>
      <c r="D30" s="9" t="s">
        <v>38</v>
      </c>
      <c r="E30" s="17">
        <v>51.65</v>
      </c>
      <c r="F30" s="7">
        <v>555.9606</v>
      </c>
      <c r="G30" s="7">
        <v>611.55666000000008</v>
      </c>
      <c r="H30" s="7">
        <v>3608955</v>
      </c>
      <c r="I30" s="17">
        <v>3247191</v>
      </c>
      <c r="J30" s="17">
        <v>361764</v>
      </c>
    </row>
    <row r="31" spans="1:10" ht="16.5" x14ac:dyDescent="0.3">
      <c r="A31" s="9">
        <v>30</v>
      </c>
      <c r="B31" s="9" t="s">
        <v>230</v>
      </c>
      <c r="C31" s="9" t="s">
        <v>258</v>
      </c>
      <c r="D31" s="9" t="s">
        <v>38</v>
      </c>
      <c r="E31" s="17">
        <v>51.65</v>
      </c>
      <c r="F31" s="7">
        <v>555.9606</v>
      </c>
      <c r="G31" s="7">
        <v>611.55666000000008</v>
      </c>
      <c r="H31" s="7">
        <v>3462225</v>
      </c>
      <c r="I31" s="17">
        <v>3259008</v>
      </c>
      <c r="J31" s="17">
        <v>203217</v>
      </c>
    </row>
    <row r="32" spans="1:10" ht="16.5" x14ac:dyDescent="0.3">
      <c r="A32" s="6">
        <v>31</v>
      </c>
      <c r="B32" s="9" t="s">
        <v>232</v>
      </c>
      <c r="C32" s="9" t="s">
        <v>259</v>
      </c>
      <c r="D32" s="9" t="s">
        <v>28</v>
      </c>
      <c r="E32" s="17">
        <v>68.650000000000006</v>
      </c>
      <c r="F32" s="7">
        <v>738.94860000000006</v>
      </c>
      <c r="G32" s="7">
        <v>812.84346000000016</v>
      </c>
      <c r="H32" s="7">
        <v>4200000</v>
      </c>
      <c r="I32" s="17">
        <v>4114441</v>
      </c>
      <c r="J32" s="17">
        <v>85559</v>
      </c>
    </row>
    <row r="33" spans="1:10" ht="16.5" x14ac:dyDescent="0.3">
      <c r="A33" s="9">
        <v>32</v>
      </c>
      <c r="B33" s="9" t="s">
        <v>233</v>
      </c>
      <c r="C33" s="9" t="s">
        <v>259</v>
      </c>
      <c r="D33" s="9" t="s">
        <v>38</v>
      </c>
      <c r="E33" s="17">
        <v>51.65</v>
      </c>
      <c r="F33" s="7">
        <v>555.9606</v>
      </c>
      <c r="G33" s="7">
        <v>611.55666000000008</v>
      </c>
      <c r="H33" s="7">
        <v>3826980</v>
      </c>
      <c r="I33" s="17">
        <v>3300000</v>
      </c>
      <c r="J33" s="17">
        <v>526980</v>
      </c>
    </row>
    <row r="34" spans="1:10" ht="16.5" x14ac:dyDescent="0.3">
      <c r="A34" s="6">
        <v>33</v>
      </c>
      <c r="B34" s="9" t="s">
        <v>234</v>
      </c>
      <c r="C34" s="9" t="s">
        <v>259</v>
      </c>
      <c r="D34" s="9" t="s">
        <v>38</v>
      </c>
      <c r="E34" s="17">
        <v>51.65</v>
      </c>
      <c r="F34" s="7">
        <v>555.9606</v>
      </c>
      <c r="G34" s="7">
        <v>611.55666000000008</v>
      </c>
      <c r="H34" s="7">
        <v>3826980</v>
      </c>
      <c r="I34" s="17">
        <v>3300000</v>
      </c>
      <c r="J34" s="17">
        <v>526980</v>
      </c>
    </row>
    <row r="35" spans="1:10" ht="16.5" x14ac:dyDescent="0.3">
      <c r="A35" s="9">
        <v>34</v>
      </c>
      <c r="B35" s="9" t="s">
        <v>235</v>
      </c>
      <c r="C35" s="9" t="s">
        <v>260</v>
      </c>
      <c r="D35" s="9" t="s">
        <v>28</v>
      </c>
      <c r="E35" s="17">
        <v>68.650000000000006</v>
      </c>
      <c r="F35" s="7">
        <v>738.94860000000006</v>
      </c>
      <c r="G35" s="7">
        <v>812.84346000000016</v>
      </c>
      <c r="H35" s="7">
        <v>3500000</v>
      </c>
      <c r="I35" s="17">
        <v>99011</v>
      </c>
      <c r="J35" s="17">
        <v>3400989</v>
      </c>
    </row>
    <row r="36" spans="1:10" ht="16.5" x14ac:dyDescent="0.3">
      <c r="A36" s="6">
        <v>35</v>
      </c>
      <c r="B36" s="9" t="s">
        <v>236</v>
      </c>
      <c r="C36" s="9" t="s">
        <v>260</v>
      </c>
      <c r="D36" s="9" t="s">
        <v>28</v>
      </c>
      <c r="E36" s="17">
        <v>68.650000000000006</v>
      </c>
      <c r="F36" s="7">
        <v>738.94860000000006</v>
      </c>
      <c r="G36" s="7">
        <v>812.84346000000016</v>
      </c>
      <c r="H36" s="7">
        <v>5170260</v>
      </c>
      <c r="I36" s="17">
        <v>4701265</v>
      </c>
      <c r="J36" s="17">
        <v>468995</v>
      </c>
    </row>
    <row r="37" spans="1:10" ht="16.5" x14ac:dyDescent="0.3">
      <c r="A37" s="9">
        <v>36</v>
      </c>
      <c r="B37" s="9" t="s">
        <v>237</v>
      </c>
      <c r="C37" s="9" t="s">
        <v>260</v>
      </c>
      <c r="D37" s="9" t="s">
        <v>38</v>
      </c>
      <c r="E37" s="17">
        <v>51.65</v>
      </c>
      <c r="F37" s="7">
        <v>555.9606</v>
      </c>
      <c r="G37" s="7">
        <v>611.55666000000008</v>
      </c>
      <c r="H37" s="7">
        <v>3608955</v>
      </c>
      <c r="I37" s="17">
        <v>3383242</v>
      </c>
      <c r="J37" s="17">
        <v>225713</v>
      </c>
    </row>
    <row r="38" spans="1:10" ht="16.5" x14ac:dyDescent="0.3">
      <c r="A38" s="6">
        <v>37</v>
      </c>
      <c r="B38" s="9" t="s">
        <v>238</v>
      </c>
      <c r="C38" s="9" t="s">
        <v>260</v>
      </c>
      <c r="D38" s="9" t="s">
        <v>38</v>
      </c>
      <c r="E38" s="17">
        <v>51.65</v>
      </c>
      <c r="F38" s="7">
        <v>555.9606</v>
      </c>
      <c r="G38" s="7">
        <v>611.55666000000008</v>
      </c>
      <c r="H38" s="7">
        <v>4200000</v>
      </c>
      <c r="I38" s="17">
        <v>3738570</v>
      </c>
      <c r="J38" s="17">
        <v>461430</v>
      </c>
    </row>
    <row r="39" spans="1:10" ht="16.5" x14ac:dyDescent="0.3">
      <c r="A39" s="25" t="s">
        <v>263</v>
      </c>
      <c r="B39" s="27"/>
      <c r="C39" s="27"/>
      <c r="D39" s="26"/>
      <c r="E39" s="13">
        <f>SUM(E2:E38)</f>
        <v>2200.0500000000015</v>
      </c>
      <c r="F39" s="13">
        <f t="shared" ref="F39:J39" si="0">SUM(F2:F38)</f>
        <v>23681.338199999991</v>
      </c>
      <c r="G39" s="13">
        <f t="shared" si="0"/>
        <v>26049.472019999987</v>
      </c>
      <c r="H39" s="13">
        <f t="shared" si="0"/>
        <v>164650020</v>
      </c>
      <c r="I39" s="13">
        <f t="shared" si="0"/>
        <v>137360788</v>
      </c>
      <c r="J39" s="13">
        <f t="shared" si="0"/>
        <v>27289232</v>
      </c>
    </row>
  </sheetData>
  <mergeCells count="1">
    <mergeCell ref="A39:D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BA4EB-7728-4A4A-9D9B-FE9D94F5D4DB}">
  <dimension ref="A1:K85"/>
  <sheetViews>
    <sheetView topLeftCell="A51" workbookViewId="0">
      <selection activeCell="H65" sqref="H65:H76"/>
    </sheetView>
  </sheetViews>
  <sheetFormatPr defaultRowHeight="15" x14ac:dyDescent="0.25"/>
  <cols>
    <col min="1" max="1" width="4" bestFit="1" customWidth="1"/>
    <col min="2" max="2" width="9.140625" customWidth="1"/>
    <col min="3" max="3" width="9" bestFit="1" customWidth="1"/>
    <col min="4" max="4" width="6.5703125" bestFit="1" customWidth="1"/>
    <col min="5" max="5" width="13.7109375" customWidth="1"/>
    <col min="6" max="6" width="14" customWidth="1"/>
    <col min="7" max="7" width="12.85546875" customWidth="1"/>
    <col min="8" max="8" width="15.140625" style="20" customWidth="1"/>
    <col min="9" max="9" width="14.7109375" bestFit="1" customWidth="1"/>
    <col min="10" max="10" width="11.140625" customWidth="1"/>
    <col min="11" max="11" width="14.7109375" bestFit="1" customWidth="1"/>
  </cols>
  <sheetData>
    <row r="1" spans="1:11" ht="33" x14ac:dyDescent="0.25">
      <c r="A1" s="5" t="s">
        <v>0</v>
      </c>
      <c r="B1" s="5" t="s">
        <v>2</v>
      </c>
      <c r="C1" s="5" t="s">
        <v>1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267</v>
      </c>
      <c r="I1" s="5" t="s">
        <v>268</v>
      </c>
      <c r="J1" s="5" t="s">
        <v>269</v>
      </c>
      <c r="K1" s="5" t="s">
        <v>270</v>
      </c>
    </row>
    <row r="2" spans="1:11" ht="16.5" x14ac:dyDescent="0.25">
      <c r="A2" s="6">
        <v>1</v>
      </c>
      <c r="B2" s="6" t="s">
        <v>31</v>
      </c>
      <c r="C2" s="6" t="s">
        <v>244</v>
      </c>
      <c r="D2" s="6" t="s">
        <v>38</v>
      </c>
      <c r="E2" s="7">
        <v>50.17</v>
      </c>
      <c r="F2" s="7">
        <v>540.02987999999993</v>
      </c>
      <c r="G2" s="7">
        <v>594.03286800000001</v>
      </c>
      <c r="H2" s="7">
        <v>9000</v>
      </c>
      <c r="I2" s="7">
        <f t="shared" ref="I2:I51" si="0">ROUND(H2*F2,0)</f>
        <v>4860269</v>
      </c>
      <c r="J2" s="21">
        <v>0.95</v>
      </c>
      <c r="K2" s="7">
        <f t="shared" ref="K2:K51" si="1">ROUND(I2*J2,0)</f>
        <v>4617256</v>
      </c>
    </row>
    <row r="3" spans="1:11" ht="16.5" x14ac:dyDescent="0.25">
      <c r="A3" s="6">
        <v>2</v>
      </c>
      <c r="B3" s="6" t="s">
        <v>32</v>
      </c>
      <c r="C3" s="6" t="s">
        <v>244</v>
      </c>
      <c r="D3" s="6" t="s">
        <v>28</v>
      </c>
      <c r="E3" s="7">
        <v>67.91</v>
      </c>
      <c r="F3" s="7">
        <v>730.98323999999991</v>
      </c>
      <c r="G3" s="7">
        <v>804.08156399999996</v>
      </c>
      <c r="H3" s="7">
        <v>9000</v>
      </c>
      <c r="I3" s="7">
        <f t="shared" si="0"/>
        <v>6578849</v>
      </c>
      <c r="J3" s="21">
        <v>0.95</v>
      </c>
      <c r="K3" s="7">
        <f t="shared" si="1"/>
        <v>6249907</v>
      </c>
    </row>
    <row r="4" spans="1:11" ht="16.5" x14ac:dyDescent="0.25">
      <c r="A4" s="6">
        <v>3</v>
      </c>
      <c r="B4" s="6" t="s">
        <v>33</v>
      </c>
      <c r="C4" s="6" t="s">
        <v>244</v>
      </c>
      <c r="D4" s="6" t="s">
        <v>28</v>
      </c>
      <c r="E4" s="7">
        <v>67.91</v>
      </c>
      <c r="F4" s="7">
        <v>730.98323999999991</v>
      </c>
      <c r="G4" s="7">
        <v>804.08156399999996</v>
      </c>
      <c r="H4" s="7">
        <v>9000</v>
      </c>
      <c r="I4" s="7">
        <f t="shared" si="0"/>
        <v>6578849</v>
      </c>
      <c r="J4" s="21">
        <v>0.95</v>
      </c>
      <c r="K4" s="7">
        <f t="shared" si="1"/>
        <v>6249907</v>
      </c>
    </row>
    <row r="5" spans="1:11" ht="16.5" x14ac:dyDescent="0.25">
      <c r="A5" s="6">
        <v>4</v>
      </c>
      <c r="B5" s="6" t="s">
        <v>41</v>
      </c>
      <c r="C5" s="6" t="s">
        <v>245</v>
      </c>
      <c r="D5" s="6" t="s">
        <v>28</v>
      </c>
      <c r="E5" s="7">
        <v>67.91</v>
      </c>
      <c r="F5" s="7">
        <v>730.98323999999991</v>
      </c>
      <c r="G5" s="7">
        <v>804.08156399999996</v>
      </c>
      <c r="H5" s="7">
        <v>9000</v>
      </c>
      <c r="I5" s="7">
        <f t="shared" si="0"/>
        <v>6578849</v>
      </c>
      <c r="J5" s="21">
        <v>0.95</v>
      </c>
      <c r="K5" s="7">
        <f t="shared" si="1"/>
        <v>6249907</v>
      </c>
    </row>
    <row r="6" spans="1:11" ht="16.5" x14ac:dyDescent="0.25">
      <c r="A6" s="6">
        <v>5</v>
      </c>
      <c r="B6" s="6" t="s">
        <v>46</v>
      </c>
      <c r="C6" s="6" t="s">
        <v>245</v>
      </c>
      <c r="D6" s="6" t="s">
        <v>28</v>
      </c>
      <c r="E6" s="7">
        <v>67.91</v>
      </c>
      <c r="F6" s="7">
        <v>730.98323999999991</v>
      </c>
      <c r="G6" s="7">
        <v>804.08156399999996</v>
      </c>
      <c r="H6" s="7">
        <v>9000</v>
      </c>
      <c r="I6" s="7">
        <f t="shared" si="0"/>
        <v>6578849</v>
      </c>
      <c r="J6" s="21">
        <v>0.95</v>
      </c>
      <c r="K6" s="7">
        <f t="shared" si="1"/>
        <v>6249907</v>
      </c>
    </row>
    <row r="7" spans="1:11" ht="16.5" x14ac:dyDescent="0.25">
      <c r="A7" s="6">
        <v>6</v>
      </c>
      <c r="B7" s="6" t="s">
        <v>52</v>
      </c>
      <c r="C7" s="6" t="s">
        <v>246</v>
      </c>
      <c r="D7" s="6" t="s">
        <v>38</v>
      </c>
      <c r="E7" s="7">
        <v>50.17</v>
      </c>
      <c r="F7" s="7">
        <v>540.02987999999993</v>
      </c>
      <c r="G7" s="7">
        <v>594.03286800000001</v>
      </c>
      <c r="H7" s="7">
        <v>9000</v>
      </c>
      <c r="I7" s="7">
        <f t="shared" si="0"/>
        <v>4860269</v>
      </c>
      <c r="J7" s="21">
        <v>0.95</v>
      </c>
      <c r="K7" s="7">
        <f t="shared" si="1"/>
        <v>4617256</v>
      </c>
    </row>
    <row r="8" spans="1:11" ht="16.5" x14ac:dyDescent="0.25">
      <c r="A8" s="6">
        <v>7</v>
      </c>
      <c r="B8" s="6" t="s">
        <v>53</v>
      </c>
      <c r="C8" s="6" t="s">
        <v>246</v>
      </c>
      <c r="D8" s="6" t="s">
        <v>28</v>
      </c>
      <c r="E8" s="7">
        <v>67.91</v>
      </c>
      <c r="F8" s="7">
        <v>730.98323999999991</v>
      </c>
      <c r="G8" s="7">
        <v>804.08156399999996</v>
      </c>
      <c r="H8" s="7">
        <v>9000</v>
      </c>
      <c r="I8" s="7">
        <f t="shared" si="0"/>
        <v>6578849</v>
      </c>
      <c r="J8" s="21">
        <v>0.95</v>
      </c>
      <c r="K8" s="7">
        <f t="shared" si="1"/>
        <v>6249907</v>
      </c>
    </row>
    <row r="9" spans="1:11" ht="16.5" x14ac:dyDescent="0.25">
      <c r="A9" s="6">
        <v>8</v>
      </c>
      <c r="B9" s="6" t="s">
        <v>57</v>
      </c>
      <c r="C9" s="6" t="s">
        <v>246</v>
      </c>
      <c r="D9" s="6" t="s">
        <v>28</v>
      </c>
      <c r="E9" s="7">
        <v>69.680000000000007</v>
      </c>
      <c r="F9" s="7">
        <v>750.03552000000002</v>
      </c>
      <c r="G9" s="7">
        <v>825.03907200000003</v>
      </c>
      <c r="H9" s="7">
        <v>9000</v>
      </c>
      <c r="I9" s="7">
        <f t="shared" si="0"/>
        <v>6750320</v>
      </c>
      <c r="J9" s="21">
        <v>0.95</v>
      </c>
      <c r="K9" s="7">
        <f t="shared" si="1"/>
        <v>6412804</v>
      </c>
    </row>
    <row r="10" spans="1:11" ht="16.5" x14ac:dyDescent="0.25">
      <c r="A10" s="6">
        <v>9</v>
      </c>
      <c r="B10" s="6" t="s">
        <v>60</v>
      </c>
      <c r="C10" s="6" t="s">
        <v>247</v>
      </c>
      <c r="D10" s="6" t="s">
        <v>38</v>
      </c>
      <c r="E10" s="7">
        <v>50.17</v>
      </c>
      <c r="F10" s="7">
        <v>540.02987999999993</v>
      </c>
      <c r="G10" s="7">
        <v>594.03286800000001</v>
      </c>
      <c r="H10" s="7">
        <v>9000</v>
      </c>
      <c r="I10" s="7">
        <f t="shared" si="0"/>
        <v>4860269</v>
      </c>
      <c r="J10" s="21">
        <v>0.95</v>
      </c>
      <c r="K10" s="7">
        <f t="shared" si="1"/>
        <v>4617256</v>
      </c>
    </row>
    <row r="11" spans="1:11" ht="16.5" x14ac:dyDescent="0.25">
      <c r="A11" s="6">
        <v>10</v>
      </c>
      <c r="B11" s="6" t="s">
        <v>61</v>
      </c>
      <c r="C11" s="6" t="s">
        <v>247</v>
      </c>
      <c r="D11" s="6" t="s">
        <v>28</v>
      </c>
      <c r="E11" s="7">
        <v>67.91</v>
      </c>
      <c r="F11" s="7">
        <v>730.98323999999991</v>
      </c>
      <c r="G11" s="7">
        <v>804.08156399999996</v>
      </c>
      <c r="H11" s="7">
        <v>9000</v>
      </c>
      <c r="I11" s="7">
        <f t="shared" si="0"/>
        <v>6578849</v>
      </c>
      <c r="J11" s="21">
        <v>0.95</v>
      </c>
      <c r="K11" s="7">
        <f t="shared" si="1"/>
        <v>6249907</v>
      </c>
    </row>
    <row r="12" spans="1:11" ht="16.5" x14ac:dyDescent="0.25">
      <c r="A12" s="6">
        <v>11</v>
      </c>
      <c r="B12" s="6" t="s">
        <v>66</v>
      </c>
      <c r="C12" s="6" t="s">
        <v>247</v>
      </c>
      <c r="D12" s="6" t="s">
        <v>28</v>
      </c>
      <c r="E12" s="7">
        <v>67.91</v>
      </c>
      <c r="F12" s="7">
        <v>730.98323999999991</v>
      </c>
      <c r="G12" s="7">
        <v>804.08156399999996</v>
      </c>
      <c r="H12" s="7">
        <v>9000</v>
      </c>
      <c r="I12" s="7">
        <f t="shared" si="0"/>
        <v>6578849</v>
      </c>
      <c r="J12" s="21">
        <v>0.95</v>
      </c>
      <c r="K12" s="7">
        <f t="shared" si="1"/>
        <v>6249907</v>
      </c>
    </row>
    <row r="13" spans="1:11" ht="16.5" x14ac:dyDescent="0.25">
      <c r="A13" s="6">
        <v>12</v>
      </c>
      <c r="B13" s="6" t="s">
        <v>68</v>
      </c>
      <c r="C13" s="6" t="s">
        <v>248</v>
      </c>
      <c r="D13" s="6" t="s">
        <v>38</v>
      </c>
      <c r="E13" s="7">
        <v>50.17</v>
      </c>
      <c r="F13" s="7">
        <v>540.02987999999993</v>
      </c>
      <c r="G13" s="7">
        <v>594.03286800000001</v>
      </c>
      <c r="H13" s="7">
        <v>9000</v>
      </c>
      <c r="I13" s="7">
        <f t="shared" si="0"/>
        <v>4860269</v>
      </c>
      <c r="J13" s="21">
        <v>0.95</v>
      </c>
      <c r="K13" s="7">
        <f t="shared" si="1"/>
        <v>4617256</v>
      </c>
    </row>
    <row r="14" spans="1:11" ht="16.5" x14ac:dyDescent="0.25">
      <c r="A14" s="6">
        <v>13</v>
      </c>
      <c r="B14" s="6" t="s">
        <v>69</v>
      </c>
      <c r="C14" s="6" t="s">
        <v>248</v>
      </c>
      <c r="D14" s="6" t="s">
        <v>28</v>
      </c>
      <c r="E14" s="7">
        <v>67.91</v>
      </c>
      <c r="F14" s="7">
        <v>730.98323999999991</v>
      </c>
      <c r="G14" s="7">
        <v>804.08156399999996</v>
      </c>
      <c r="H14" s="7">
        <v>9000</v>
      </c>
      <c r="I14" s="7">
        <f t="shared" si="0"/>
        <v>6578849</v>
      </c>
      <c r="J14" s="21">
        <v>0.95</v>
      </c>
      <c r="K14" s="7">
        <f t="shared" si="1"/>
        <v>6249907</v>
      </c>
    </row>
    <row r="15" spans="1:11" ht="16.5" x14ac:dyDescent="0.25">
      <c r="A15" s="6">
        <v>14</v>
      </c>
      <c r="B15" s="6" t="s">
        <v>70</v>
      </c>
      <c r="C15" s="6" t="s">
        <v>248</v>
      </c>
      <c r="D15" s="6" t="s">
        <v>28</v>
      </c>
      <c r="E15" s="7">
        <v>69.680000000000007</v>
      </c>
      <c r="F15" s="7">
        <v>750.03552000000002</v>
      </c>
      <c r="G15" s="7">
        <v>825.03907200000003</v>
      </c>
      <c r="H15" s="7">
        <v>9000</v>
      </c>
      <c r="I15" s="7">
        <f t="shared" si="0"/>
        <v>6750320</v>
      </c>
      <c r="J15" s="21">
        <v>0.95</v>
      </c>
      <c r="K15" s="7">
        <f t="shared" si="1"/>
        <v>6412804</v>
      </c>
    </row>
    <row r="16" spans="1:11" ht="16.5" x14ac:dyDescent="0.25">
      <c r="A16" s="6">
        <v>15</v>
      </c>
      <c r="B16" s="6" t="s">
        <v>74</v>
      </c>
      <c r="C16" s="6" t="s">
        <v>248</v>
      </c>
      <c r="D16" s="6" t="s">
        <v>28</v>
      </c>
      <c r="E16" s="7">
        <v>67.91</v>
      </c>
      <c r="F16" s="7">
        <v>730.98323999999991</v>
      </c>
      <c r="G16" s="7">
        <v>804.08156399999996</v>
      </c>
      <c r="H16" s="7">
        <v>9000</v>
      </c>
      <c r="I16" s="7">
        <f t="shared" si="0"/>
        <v>6578849</v>
      </c>
      <c r="J16" s="21">
        <v>0.95</v>
      </c>
      <c r="K16" s="7">
        <f t="shared" si="1"/>
        <v>6249907</v>
      </c>
    </row>
    <row r="17" spans="1:11" ht="16.5" x14ac:dyDescent="0.25">
      <c r="A17" s="6">
        <v>16</v>
      </c>
      <c r="B17" s="6" t="s">
        <v>75</v>
      </c>
      <c r="C17" s="6" t="s">
        <v>249</v>
      </c>
      <c r="D17" s="6" t="s">
        <v>38</v>
      </c>
      <c r="E17" s="7">
        <v>50.17</v>
      </c>
      <c r="F17" s="7">
        <v>540.02987999999993</v>
      </c>
      <c r="G17" s="7">
        <v>594.03286800000001</v>
      </c>
      <c r="H17" s="7">
        <v>9000</v>
      </c>
      <c r="I17" s="7">
        <f t="shared" si="0"/>
        <v>4860269</v>
      </c>
      <c r="J17" s="21">
        <v>0.95</v>
      </c>
      <c r="K17" s="7">
        <f t="shared" si="1"/>
        <v>4617256</v>
      </c>
    </row>
    <row r="18" spans="1:11" ht="16.5" x14ac:dyDescent="0.25">
      <c r="A18" s="6">
        <v>17</v>
      </c>
      <c r="B18" s="6" t="s">
        <v>76</v>
      </c>
      <c r="C18" s="6" t="s">
        <v>249</v>
      </c>
      <c r="D18" s="6" t="s">
        <v>38</v>
      </c>
      <c r="E18" s="7">
        <v>50.17</v>
      </c>
      <c r="F18" s="7">
        <v>540.02987999999993</v>
      </c>
      <c r="G18" s="7">
        <v>594.03286800000001</v>
      </c>
      <c r="H18" s="7">
        <v>9000</v>
      </c>
      <c r="I18" s="7">
        <f t="shared" si="0"/>
        <v>4860269</v>
      </c>
      <c r="J18" s="21">
        <v>0.95</v>
      </c>
      <c r="K18" s="7">
        <f t="shared" si="1"/>
        <v>4617256</v>
      </c>
    </row>
    <row r="19" spans="1:11" ht="16.5" x14ac:dyDescent="0.25">
      <c r="A19" s="6">
        <v>18</v>
      </c>
      <c r="B19" s="6" t="s">
        <v>77</v>
      </c>
      <c r="C19" s="6" t="s">
        <v>249</v>
      </c>
      <c r="D19" s="6" t="s">
        <v>28</v>
      </c>
      <c r="E19" s="7">
        <v>67.91</v>
      </c>
      <c r="F19" s="7">
        <v>730.98323999999991</v>
      </c>
      <c r="G19" s="7">
        <v>804.08156399999996</v>
      </c>
      <c r="H19" s="7">
        <v>9000</v>
      </c>
      <c r="I19" s="7">
        <f t="shared" si="0"/>
        <v>6578849</v>
      </c>
      <c r="J19" s="21">
        <v>0.95</v>
      </c>
      <c r="K19" s="7">
        <f t="shared" si="1"/>
        <v>6249907</v>
      </c>
    </row>
    <row r="20" spans="1:11" ht="16.5" x14ac:dyDescent="0.25">
      <c r="A20" s="6">
        <v>19</v>
      </c>
      <c r="B20" s="6" t="s">
        <v>79</v>
      </c>
      <c r="C20" s="6" t="s">
        <v>249</v>
      </c>
      <c r="D20" s="6" t="s">
        <v>38</v>
      </c>
      <c r="E20" s="7">
        <v>45.24</v>
      </c>
      <c r="F20" s="7">
        <v>486.96335999999997</v>
      </c>
      <c r="G20" s="7">
        <v>535.65969600000005</v>
      </c>
      <c r="H20" s="7">
        <v>9000</v>
      </c>
      <c r="I20" s="7">
        <f t="shared" si="0"/>
        <v>4382670</v>
      </c>
      <c r="J20" s="21">
        <v>0.95</v>
      </c>
      <c r="K20" s="7">
        <f t="shared" si="1"/>
        <v>4163537</v>
      </c>
    </row>
    <row r="21" spans="1:11" ht="16.5" x14ac:dyDescent="0.25">
      <c r="A21" s="6">
        <v>20</v>
      </c>
      <c r="B21" s="6" t="s">
        <v>82</v>
      </c>
      <c r="C21" s="6" t="s">
        <v>249</v>
      </c>
      <c r="D21" s="6" t="s">
        <v>28</v>
      </c>
      <c r="E21" s="7">
        <v>67.91</v>
      </c>
      <c r="F21" s="7">
        <v>730.98323999999991</v>
      </c>
      <c r="G21" s="7">
        <v>804.08156399999996</v>
      </c>
      <c r="H21" s="7">
        <v>9000</v>
      </c>
      <c r="I21" s="7">
        <f t="shared" si="0"/>
        <v>6578849</v>
      </c>
      <c r="J21" s="21">
        <v>0.95</v>
      </c>
      <c r="K21" s="7">
        <f t="shared" si="1"/>
        <v>6249907</v>
      </c>
    </row>
    <row r="22" spans="1:11" ht="16.5" x14ac:dyDescent="0.25">
      <c r="A22" s="6">
        <v>21</v>
      </c>
      <c r="B22" s="6" t="s">
        <v>84</v>
      </c>
      <c r="C22" s="6" t="s">
        <v>250</v>
      </c>
      <c r="D22" s="6" t="s">
        <v>38</v>
      </c>
      <c r="E22" s="7">
        <v>50.17</v>
      </c>
      <c r="F22" s="7">
        <v>540.02987999999993</v>
      </c>
      <c r="G22" s="7">
        <v>594.03286800000001</v>
      </c>
      <c r="H22" s="7">
        <v>9000</v>
      </c>
      <c r="I22" s="7">
        <f t="shared" si="0"/>
        <v>4860269</v>
      </c>
      <c r="J22" s="21">
        <v>0.95</v>
      </c>
      <c r="K22" s="7">
        <f t="shared" si="1"/>
        <v>4617256</v>
      </c>
    </row>
    <row r="23" spans="1:11" ht="16.5" x14ac:dyDescent="0.25">
      <c r="A23" s="6">
        <v>22</v>
      </c>
      <c r="B23" s="6" t="s">
        <v>85</v>
      </c>
      <c r="C23" s="6" t="s">
        <v>250</v>
      </c>
      <c r="D23" s="6" t="s">
        <v>28</v>
      </c>
      <c r="E23" s="7">
        <v>67.91</v>
      </c>
      <c r="F23" s="7">
        <v>730.98323999999991</v>
      </c>
      <c r="G23" s="7">
        <v>804.08156399999996</v>
      </c>
      <c r="H23" s="7">
        <v>9000</v>
      </c>
      <c r="I23" s="7">
        <f t="shared" si="0"/>
        <v>6578849</v>
      </c>
      <c r="J23" s="21">
        <v>0.95</v>
      </c>
      <c r="K23" s="7">
        <f t="shared" si="1"/>
        <v>6249907</v>
      </c>
    </row>
    <row r="24" spans="1:11" ht="16.5" x14ac:dyDescent="0.25">
      <c r="A24" s="6">
        <v>23</v>
      </c>
      <c r="B24" s="6" t="s">
        <v>91</v>
      </c>
      <c r="C24" s="6" t="s">
        <v>251</v>
      </c>
      <c r="D24" s="6" t="s">
        <v>38</v>
      </c>
      <c r="E24" s="7">
        <v>50.17</v>
      </c>
      <c r="F24" s="7">
        <v>540.02987999999993</v>
      </c>
      <c r="G24" s="7">
        <v>594.03286800000001</v>
      </c>
      <c r="H24" s="7">
        <v>9000</v>
      </c>
      <c r="I24" s="7">
        <f t="shared" si="0"/>
        <v>4860269</v>
      </c>
      <c r="J24" s="21">
        <v>0.95</v>
      </c>
      <c r="K24" s="7">
        <f t="shared" si="1"/>
        <v>4617256</v>
      </c>
    </row>
    <row r="25" spans="1:11" ht="16.5" x14ac:dyDescent="0.25">
      <c r="A25" s="6">
        <v>24</v>
      </c>
      <c r="B25" s="6" t="s">
        <v>92</v>
      </c>
      <c r="C25" s="6" t="s">
        <v>251</v>
      </c>
      <c r="D25" s="6" t="s">
        <v>38</v>
      </c>
      <c r="E25" s="7">
        <v>50.17</v>
      </c>
      <c r="F25" s="7">
        <v>540.02987999999993</v>
      </c>
      <c r="G25" s="7">
        <v>594.03286800000001</v>
      </c>
      <c r="H25" s="7">
        <v>9000</v>
      </c>
      <c r="I25" s="7">
        <f t="shared" si="0"/>
        <v>4860269</v>
      </c>
      <c r="J25" s="21">
        <v>0.95</v>
      </c>
      <c r="K25" s="7">
        <f t="shared" si="1"/>
        <v>4617256</v>
      </c>
    </row>
    <row r="26" spans="1:11" ht="16.5" x14ac:dyDescent="0.25">
      <c r="A26" s="6">
        <v>25</v>
      </c>
      <c r="B26" s="6" t="s">
        <v>93</v>
      </c>
      <c r="C26" s="6" t="s">
        <v>251</v>
      </c>
      <c r="D26" s="6" t="s">
        <v>28</v>
      </c>
      <c r="E26" s="7">
        <v>67.91</v>
      </c>
      <c r="F26" s="7">
        <v>730.98323999999991</v>
      </c>
      <c r="G26" s="7">
        <v>804.08156399999996</v>
      </c>
      <c r="H26" s="7">
        <v>9000</v>
      </c>
      <c r="I26" s="7">
        <f t="shared" si="0"/>
        <v>6578849</v>
      </c>
      <c r="J26" s="21">
        <v>0.95</v>
      </c>
      <c r="K26" s="7">
        <f t="shared" si="1"/>
        <v>6249907</v>
      </c>
    </row>
    <row r="27" spans="1:11" ht="16.5" x14ac:dyDescent="0.25">
      <c r="A27" s="6">
        <v>26</v>
      </c>
      <c r="B27" s="6" t="s">
        <v>98</v>
      </c>
      <c r="C27" s="6" t="s">
        <v>251</v>
      </c>
      <c r="D27" s="6" t="s">
        <v>28</v>
      </c>
      <c r="E27" s="7">
        <v>67.91</v>
      </c>
      <c r="F27" s="7">
        <v>730.98323999999991</v>
      </c>
      <c r="G27" s="7">
        <v>804.08156399999996</v>
      </c>
      <c r="H27" s="7">
        <v>9000</v>
      </c>
      <c r="I27" s="7">
        <f t="shared" si="0"/>
        <v>6578849</v>
      </c>
      <c r="J27" s="21">
        <v>0.95</v>
      </c>
      <c r="K27" s="7">
        <f t="shared" si="1"/>
        <v>6249907</v>
      </c>
    </row>
    <row r="28" spans="1:11" ht="16.5" x14ac:dyDescent="0.25">
      <c r="A28" s="6">
        <v>27</v>
      </c>
      <c r="B28" s="6" t="s">
        <v>101</v>
      </c>
      <c r="C28" s="6" t="s">
        <v>252</v>
      </c>
      <c r="D28" s="6" t="s">
        <v>28</v>
      </c>
      <c r="E28" s="7">
        <v>67.91</v>
      </c>
      <c r="F28" s="7">
        <v>730.98323999999991</v>
      </c>
      <c r="G28" s="7">
        <v>804.08156399999996</v>
      </c>
      <c r="H28" s="7">
        <v>9000</v>
      </c>
      <c r="I28" s="7">
        <f t="shared" si="0"/>
        <v>6578849</v>
      </c>
      <c r="J28" s="21">
        <v>0.95</v>
      </c>
      <c r="K28" s="7">
        <f t="shared" si="1"/>
        <v>6249907</v>
      </c>
    </row>
    <row r="29" spans="1:11" ht="16.5" x14ac:dyDescent="0.25">
      <c r="A29" s="6">
        <v>28</v>
      </c>
      <c r="B29" s="6" t="s">
        <v>106</v>
      </c>
      <c r="C29" s="6" t="s">
        <v>252</v>
      </c>
      <c r="D29" s="6" t="s">
        <v>28</v>
      </c>
      <c r="E29" s="7">
        <v>67.91</v>
      </c>
      <c r="F29" s="7">
        <v>730.98323999999991</v>
      </c>
      <c r="G29" s="7">
        <v>804.08156399999996</v>
      </c>
      <c r="H29" s="7">
        <v>9000</v>
      </c>
      <c r="I29" s="7">
        <f t="shared" si="0"/>
        <v>6578849</v>
      </c>
      <c r="J29" s="21">
        <v>0.95</v>
      </c>
      <c r="K29" s="7">
        <f t="shared" si="1"/>
        <v>6249907</v>
      </c>
    </row>
    <row r="30" spans="1:11" ht="16.5" x14ac:dyDescent="0.25">
      <c r="A30" s="6">
        <v>29</v>
      </c>
      <c r="B30" s="6" t="s">
        <v>107</v>
      </c>
      <c r="C30" s="6" t="s">
        <v>253</v>
      </c>
      <c r="D30" s="6" t="s">
        <v>38</v>
      </c>
      <c r="E30" s="7">
        <v>50.17</v>
      </c>
      <c r="F30" s="7">
        <v>540.02987999999993</v>
      </c>
      <c r="G30" s="7">
        <v>594.03286800000001</v>
      </c>
      <c r="H30" s="7">
        <v>9000</v>
      </c>
      <c r="I30" s="7">
        <f t="shared" si="0"/>
        <v>4860269</v>
      </c>
      <c r="J30" s="21">
        <v>0.95</v>
      </c>
      <c r="K30" s="7">
        <f t="shared" si="1"/>
        <v>4617256</v>
      </c>
    </row>
    <row r="31" spans="1:11" ht="16.5" x14ac:dyDescent="0.25">
      <c r="A31" s="6">
        <v>30</v>
      </c>
      <c r="B31" s="6" t="s">
        <v>108</v>
      </c>
      <c r="C31" s="6" t="s">
        <v>253</v>
      </c>
      <c r="D31" s="6" t="s">
        <v>38</v>
      </c>
      <c r="E31" s="7">
        <v>50.17</v>
      </c>
      <c r="F31" s="7">
        <v>540.02987999999993</v>
      </c>
      <c r="G31" s="7">
        <v>594.03286800000001</v>
      </c>
      <c r="H31" s="7">
        <v>9000</v>
      </c>
      <c r="I31" s="7">
        <f t="shared" si="0"/>
        <v>4860269</v>
      </c>
      <c r="J31" s="21">
        <v>0.95</v>
      </c>
      <c r="K31" s="7">
        <f t="shared" si="1"/>
        <v>4617256</v>
      </c>
    </row>
    <row r="32" spans="1:11" ht="16.5" x14ac:dyDescent="0.25">
      <c r="A32" s="6">
        <v>31</v>
      </c>
      <c r="B32" s="6" t="s">
        <v>116</v>
      </c>
      <c r="C32" s="6" t="s">
        <v>254</v>
      </c>
      <c r="D32" s="6" t="s">
        <v>38</v>
      </c>
      <c r="E32" s="7">
        <v>50.17</v>
      </c>
      <c r="F32" s="7">
        <v>540.02987999999993</v>
      </c>
      <c r="G32" s="7">
        <v>594.03286800000001</v>
      </c>
      <c r="H32" s="7">
        <v>9000</v>
      </c>
      <c r="I32" s="7">
        <f t="shared" si="0"/>
        <v>4860269</v>
      </c>
      <c r="J32" s="21">
        <v>0.95</v>
      </c>
      <c r="K32" s="7">
        <f t="shared" si="1"/>
        <v>4617256</v>
      </c>
    </row>
    <row r="33" spans="1:11" ht="16.5" x14ac:dyDescent="0.25">
      <c r="A33" s="6">
        <v>32</v>
      </c>
      <c r="B33" s="6" t="s">
        <v>117</v>
      </c>
      <c r="C33" s="6" t="s">
        <v>254</v>
      </c>
      <c r="D33" s="6" t="s">
        <v>28</v>
      </c>
      <c r="E33" s="7">
        <v>67.91</v>
      </c>
      <c r="F33" s="7">
        <v>730.98323999999991</v>
      </c>
      <c r="G33" s="7">
        <v>804.08156399999996</v>
      </c>
      <c r="H33" s="7">
        <v>9000</v>
      </c>
      <c r="I33" s="7">
        <f t="shared" si="0"/>
        <v>6578849</v>
      </c>
      <c r="J33" s="21">
        <v>0.95</v>
      </c>
      <c r="K33" s="7">
        <f t="shared" si="1"/>
        <v>6249907</v>
      </c>
    </row>
    <row r="34" spans="1:11" ht="16.5" x14ac:dyDescent="0.25">
      <c r="A34" s="6">
        <v>33</v>
      </c>
      <c r="B34" s="6" t="s">
        <v>125</v>
      </c>
      <c r="C34" s="6" t="s">
        <v>255</v>
      </c>
      <c r="D34" s="6" t="s">
        <v>28</v>
      </c>
      <c r="E34" s="7">
        <v>67.91</v>
      </c>
      <c r="F34" s="7">
        <v>730.98323999999991</v>
      </c>
      <c r="G34" s="7">
        <v>804.08156399999996</v>
      </c>
      <c r="H34" s="7">
        <v>9000</v>
      </c>
      <c r="I34" s="7">
        <f t="shared" si="0"/>
        <v>6578849</v>
      </c>
      <c r="J34" s="21">
        <v>0.95</v>
      </c>
      <c r="K34" s="7">
        <f t="shared" si="1"/>
        <v>6249907</v>
      </c>
    </row>
    <row r="35" spans="1:11" ht="16.5" x14ac:dyDescent="0.25">
      <c r="A35" s="6">
        <v>34</v>
      </c>
      <c r="B35" s="6" t="s">
        <v>128</v>
      </c>
      <c r="C35" s="6" t="s">
        <v>255</v>
      </c>
      <c r="D35" s="6" t="s">
        <v>38</v>
      </c>
      <c r="E35" s="7">
        <v>45.24</v>
      </c>
      <c r="F35" s="7">
        <v>486.96335999999997</v>
      </c>
      <c r="G35" s="7">
        <v>535.65969600000005</v>
      </c>
      <c r="H35" s="7">
        <v>9000</v>
      </c>
      <c r="I35" s="7">
        <f t="shared" si="0"/>
        <v>4382670</v>
      </c>
      <c r="J35" s="21">
        <v>0.95</v>
      </c>
      <c r="K35" s="7">
        <f t="shared" si="1"/>
        <v>4163537</v>
      </c>
    </row>
    <row r="36" spans="1:11" ht="16.5" x14ac:dyDescent="0.25">
      <c r="A36" s="6">
        <v>35</v>
      </c>
      <c r="B36" s="6" t="s">
        <v>130</v>
      </c>
      <c r="C36" s="6" t="s">
        <v>255</v>
      </c>
      <c r="D36" s="6" t="s">
        <v>28</v>
      </c>
      <c r="E36" s="7">
        <v>67.91</v>
      </c>
      <c r="F36" s="7">
        <v>730.98323999999991</v>
      </c>
      <c r="G36" s="7">
        <v>804.08156399999996</v>
      </c>
      <c r="H36" s="7">
        <v>9000</v>
      </c>
      <c r="I36" s="7">
        <f t="shared" si="0"/>
        <v>6578849</v>
      </c>
      <c r="J36" s="21">
        <v>0.95</v>
      </c>
      <c r="K36" s="7">
        <f t="shared" si="1"/>
        <v>6249907</v>
      </c>
    </row>
    <row r="37" spans="1:11" ht="16.5" x14ac:dyDescent="0.25">
      <c r="A37" s="6">
        <v>36</v>
      </c>
      <c r="B37" s="6" t="s">
        <v>131</v>
      </c>
      <c r="C37" s="6" t="s">
        <v>256</v>
      </c>
      <c r="D37" s="6" t="s">
        <v>38</v>
      </c>
      <c r="E37" s="7">
        <v>50.17</v>
      </c>
      <c r="F37" s="7">
        <v>540.02987999999993</v>
      </c>
      <c r="G37" s="7">
        <v>594.03286800000001</v>
      </c>
      <c r="H37" s="7">
        <v>9000</v>
      </c>
      <c r="I37" s="7">
        <f t="shared" si="0"/>
        <v>4860269</v>
      </c>
      <c r="J37" s="21">
        <v>0.95</v>
      </c>
      <c r="K37" s="7">
        <f t="shared" si="1"/>
        <v>4617256</v>
      </c>
    </row>
    <row r="38" spans="1:11" ht="16.5" x14ac:dyDescent="0.25">
      <c r="A38" s="6">
        <v>37</v>
      </c>
      <c r="B38" s="6" t="s">
        <v>132</v>
      </c>
      <c r="C38" s="6" t="s">
        <v>256</v>
      </c>
      <c r="D38" s="6" t="s">
        <v>38</v>
      </c>
      <c r="E38" s="7">
        <v>50.17</v>
      </c>
      <c r="F38" s="7">
        <v>540.02987999999993</v>
      </c>
      <c r="G38" s="7">
        <v>594.03286800000001</v>
      </c>
      <c r="H38" s="7">
        <v>9000</v>
      </c>
      <c r="I38" s="7">
        <f t="shared" si="0"/>
        <v>4860269</v>
      </c>
      <c r="J38" s="21">
        <v>0.95</v>
      </c>
      <c r="K38" s="7">
        <f t="shared" si="1"/>
        <v>4617256</v>
      </c>
    </row>
    <row r="39" spans="1:11" ht="16.5" x14ac:dyDescent="0.25">
      <c r="A39" s="6">
        <v>38</v>
      </c>
      <c r="B39" s="6" t="s">
        <v>133</v>
      </c>
      <c r="C39" s="6" t="s">
        <v>256</v>
      </c>
      <c r="D39" s="6" t="s">
        <v>28</v>
      </c>
      <c r="E39" s="7">
        <v>67.91</v>
      </c>
      <c r="F39" s="7">
        <v>730.98323999999991</v>
      </c>
      <c r="G39" s="7">
        <v>804.08156399999996</v>
      </c>
      <c r="H39" s="7">
        <v>9000</v>
      </c>
      <c r="I39" s="7">
        <f t="shared" si="0"/>
        <v>6578849</v>
      </c>
      <c r="J39" s="21">
        <v>0.95</v>
      </c>
      <c r="K39" s="7">
        <f t="shared" si="1"/>
        <v>6249907</v>
      </c>
    </row>
    <row r="40" spans="1:11" ht="16.5" x14ac:dyDescent="0.25">
      <c r="A40" s="6">
        <v>39</v>
      </c>
      <c r="B40" s="6" t="s">
        <v>138</v>
      </c>
      <c r="C40" s="6" t="s">
        <v>256</v>
      </c>
      <c r="D40" s="6" t="s">
        <v>28</v>
      </c>
      <c r="E40" s="7">
        <v>67.91</v>
      </c>
      <c r="F40" s="7">
        <v>730.98323999999991</v>
      </c>
      <c r="G40" s="7">
        <v>804.08156399999996</v>
      </c>
      <c r="H40" s="7">
        <v>9000</v>
      </c>
      <c r="I40" s="7">
        <f t="shared" si="0"/>
        <v>6578849</v>
      </c>
      <c r="J40" s="21">
        <v>0.95</v>
      </c>
      <c r="K40" s="7">
        <f t="shared" si="1"/>
        <v>6249907</v>
      </c>
    </row>
    <row r="41" spans="1:11" ht="16.5" x14ac:dyDescent="0.25">
      <c r="A41" s="6">
        <v>40</v>
      </c>
      <c r="B41" s="6" t="s">
        <v>140</v>
      </c>
      <c r="C41" s="6" t="s">
        <v>257</v>
      </c>
      <c r="D41" s="6" t="s">
        <v>38</v>
      </c>
      <c r="E41" s="7">
        <v>50.17</v>
      </c>
      <c r="F41" s="7">
        <v>540.02987999999993</v>
      </c>
      <c r="G41" s="7">
        <v>594.03286800000001</v>
      </c>
      <c r="H41" s="7">
        <v>9000</v>
      </c>
      <c r="I41" s="7">
        <f t="shared" si="0"/>
        <v>4860269</v>
      </c>
      <c r="J41" s="21">
        <v>0.95</v>
      </c>
      <c r="K41" s="7">
        <f t="shared" si="1"/>
        <v>4617256</v>
      </c>
    </row>
    <row r="42" spans="1:11" ht="16.5" x14ac:dyDescent="0.25">
      <c r="A42" s="6">
        <v>41</v>
      </c>
      <c r="B42" s="6" t="s">
        <v>141</v>
      </c>
      <c r="C42" s="6" t="s">
        <v>257</v>
      </c>
      <c r="D42" s="6" t="s">
        <v>28</v>
      </c>
      <c r="E42" s="7">
        <v>67.91</v>
      </c>
      <c r="F42" s="7">
        <v>730.98323999999991</v>
      </c>
      <c r="G42" s="7">
        <v>804.08156399999996</v>
      </c>
      <c r="H42" s="7">
        <v>9000</v>
      </c>
      <c r="I42" s="7">
        <f t="shared" si="0"/>
        <v>6578849</v>
      </c>
      <c r="J42" s="21">
        <v>0.95</v>
      </c>
      <c r="K42" s="7">
        <f t="shared" si="1"/>
        <v>6249907</v>
      </c>
    </row>
    <row r="43" spans="1:11" ht="16.5" x14ac:dyDescent="0.25">
      <c r="A43" s="6">
        <v>42</v>
      </c>
      <c r="B43" s="6" t="s">
        <v>143</v>
      </c>
      <c r="C43" s="6" t="s">
        <v>257</v>
      </c>
      <c r="D43" s="6" t="s">
        <v>38</v>
      </c>
      <c r="E43" s="7">
        <v>45.24</v>
      </c>
      <c r="F43" s="7">
        <v>486.96335999999997</v>
      </c>
      <c r="G43" s="7">
        <v>535.65969600000005</v>
      </c>
      <c r="H43" s="7">
        <v>9000</v>
      </c>
      <c r="I43" s="7">
        <f t="shared" si="0"/>
        <v>4382670</v>
      </c>
      <c r="J43" s="21">
        <v>0.95</v>
      </c>
      <c r="K43" s="7">
        <f t="shared" si="1"/>
        <v>4163537</v>
      </c>
    </row>
    <row r="44" spans="1:11" ht="16.5" x14ac:dyDescent="0.25">
      <c r="A44" s="6">
        <v>43</v>
      </c>
      <c r="B44" s="6" t="s">
        <v>149</v>
      </c>
      <c r="C44" s="6" t="s">
        <v>258</v>
      </c>
      <c r="D44" s="6" t="s">
        <v>28</v>
      </c>
      <c r="E44" s="7">
        <v>67.91</v>
      </c>
      <c r="F44" s="7">
        <v>730.98323999999991</v>
      </c>
      <c r="G44" s="7">
        <v>804.08156399999996</v>
      </c>
      <c r="H44" s="7">
        <v>9000</v>
      </c>
      <c r="I44" s="7">
        <f t="shared" si="0"/>
        <v>6578849</v>
      </c>
      <c r="J44" s="21">
        <v>0.95</v>
      </c>
      <c r="K44" s="7">
        <f t="shared" si="1"/>
        <v>6249907</v>
      </c>
    </row>
    <row r="45" spans="1:11" ht="16.5" x14ac:dyDescent="0.25">
      <c r="A45" s="6">
        <v>44</v>
      </c>
      <c r="B45" s="6" t="s">
        <v>154</v>
      </c>
      <c r="C45" s="6" t="s">
        <v>258</v>
      </c>
      <c r="D45" s="6" t="s">
        <v>28</v>
      </c>
      <c r="E45" s="7">
        <v>67.91</v>
      </c>
      <c r="F45" s="7">
        <v>730.98323999999991</v>
      </c>
      <c r="G45" s="7">
        <v>804.08156399999996</v>
      </c>
      <c r="H45" s="7">
        <v>9000</v>
      </c>
      <c r="I45" s="7">
        <f t="shared" si="0"/>
        <v>6578849</v>
      </c>
      <c r="J45" s="21">
        <v>0.95</v>
      </c>
      <c r="K45" s="7">
        <f t="shared" si="1"/>
        <v>6249907</v>
      </c>
    </row>
    <row r="46" spans="1:11" ht="16.5" x14ac:dyDescent="0.25">
      <c r="A46" s="6">
        <v>45</v>
      </c>
      <c r="B46" s="6" t="s">
        <v>155</v>
      </c>
      <c r="C46" s="6" t="s">
        <v>259</v>
      </c>
      <c r="D46" s="6" t="s">
        <v>38</v>
      </c>
      <c r="E46" s="7">
        <v>50.17</v>
      </c>
      <c r="F46" s="7">
        <v>540.02987999999993</v>
      </c>
      <c r="G46" s="7">
        <v>594.03286800000001</v>
      </c>
      <c r="H46" s="7">
        <v>9000</v>
      </c>
      <c r="I46" s="7">
        <f t="shared" si="0"/>
        <v>4860269</v>
      </c>
      <c r="J46" s="21">
        <v>0.95</v>
      </c>
      <c r="K46" s="7">
        <f t="shared" si="1"/>
        <v>4617256</v>
      </c>
    </row>
    <row r="47" spans="1:11" ht="16.5" x14ac:dyDescent="0.25">
      <c r="A47" s="6">
        <v>46</v>
      </c>
      <c r="B47" s="6" t="s">
        <v>156</v>
      </c>
      <c r="C47" s="6" t="s">
        <v>259</v>
      </c>
      <c r="D47" s="6" t="s">
        <v>38</v>
      </c>
      <c r="E47" s="7">
        <v>50.17</v>
      </c>
      <c r="F47" s="7">
        <v>540.02987999999993</v>
      </c>
      <c r="G47" s="7">
        <v>594.03286800000001</v>
      </c>
      <c r="H47" s="7">
        <v>9000</v>
      </c>
      <c r="I47" s="7">
        <f t="shared" si="0"/>
        <v>4860269</v>
      </c>
      <c r="J47" s="21">
        <v>0.95</v>
      </c>
      <c r="K47" s="7">
        <f t="shared" si="1"/>
        <v>4617256</v>
      </c>
    </row>
    <row r="48" spans="1:11" ht="16.5" x14ac:dyDescent="0.25">
      <c r="A48" s="6">
        <v>47</v>
      </c>
      <c r="B48" s="6" t="s">
        <v>160</v>
      </c>
      <c r="C48" s="6" t="s">
        <v>259</v>
      </c>
      <c r="D48" s="6" t="s">
        <v>38</v>
      </c>
      <c r="E48" s="7">
        <v>45.24</v>
      </c>
      <c r="F48" s="7">
        <v>486.96335999999997</v>
      </c>
      <c r="G48" s="7">
        <v>535.65969600000005</v>
      </c>
      <c r="H48" s="7">
        <v>9000</v>
      </c>
      <c r="I48" s="7">
        <f t="shared" si="0"/>
        <v>4382670</v>
      </c>
      <c r="J48" s="21">
        <v>0.95</v>
      </c>
      <c r="K48" s="7">
        <f t="shared" si="1"/>
        <v>4163537</v>
      </c>
    </row>
    <row r="49" spans="1:11" ht="16.5" x14ac:dyDescent="0.25">
      <c r="A49" s="6">
        <v>48</v>
      </c>
      <c r="B49" s="6" t="s">
        <v>162</v>
      </c>
      <c r="C49" s="6" t="s">
        <v>259</v>
      </c>
      <c r="D49" s="6" t="s">
        <v>28</v>
      </c>
      <c r="E49" s="7">
        <v>67.91</v>
      </c>
      <c r="F49" s="7">
        <v>730.98323999999991</v>
      </c>
      <c r="G49" s="7">
        <v>804.08156399999996</v>
      </c>
      <c r="H49" s="7">
        <v>9000</v>
      </c>
      <c r="I49" s="7">
        <f t="shared" si="0"/>
        <v>6578849</v>
      </c>
      <c r="J49" s="21">
        <v>0.95</v>
      </c>
      <c r="K49" s="7">
        <f t="shared" si="1"/>
        <v>6249907</v>
      </c>
    </row>
    <row r="50" spans="1:11" ht="16.5" x14ac:dyDescent="0.25">
      <c r="A50" s="6">
        <v>49</v>
      </c>
      <c r="B50" s="6" t="s">
        <v>163</v>
      </c>
      <c r="C50" s="6" t="s">
        <v>260</v>
      </c>
      <c r="D50" s="6" t="s">
        <v>38</v>
      </c>
      <c r="E50" s="7">
        <v>50.17</v>
      </c>
      <c r="F50" s="7">
        <v>540.02987999999993</v>
      </c>
      <c r="G50" s="7">
        <v>594.03286800000001</v>
      </c>
      <c r="H50" s="7">
        <v>9000</v>
      </c>
      <c r="I50" s="7">
        <f t="shared" si="0"/>
        <v>4860269</v>
      </c>
      <c r="J50" s="21">
        <v>0.95</v>
      </c>
      <c r="K50" s="7">
        <f t="shared" si="1"/>
        <v>4617256</v>
      </c>
    </row>
    <row r="51" spans="1:11" ht="16.5" x14ac:dyDescent="0.25">
      <c r="A51" s="6">
        <v>50</v>
      </c>
      <c r="B51" s="6" t="s">
        <v>164</v>
      </c>
      <c r="C51" s="6" t="s">
        <v>260</v>
      </c>
      <c r="D51" s="6" t="s">
        <v>38</v>
      </c>
      <c r="E51" s="7">
        <v>50.17</v>
      </c>
      <c r="F51" s="7">
        <v>540.02987999999993</v>
      </c>
      <c r="G51" s="7">
        <v>594.03286800000001</v>
      </c>
      <c r="H51" s="7">
        <v>9000</v>
      </c>
      <c r="I51" s="7">
        <f t="shared" si="0"/>
        <v>4860269</v>
      </c>
      <c r="J51" s="21">
        <v>0.95</v>
      </c>
      <c r="K51" s="7">
        <f t="shared" si="1"/>
        <v>4617256</v>
      </c>
    </row>
    <row r="52" spans="1:11" ht="16.5" x14ac:dyDescent="0.25">
      <c r="A52" s="6">
        <v>51</v>
      </c>
      <c r="B52" s="6" t="s">
        <v>165</v>
      </c>
      <c r="C52" s="6" t="s">
        <v>260</v>
      </c>
      <c r="D52" s="6" t="s">
        <v>28</v>
      </c>
      <c r="E52" s="7">
        <v>67.91</v>
      </c>
      <c r="F52" s="7">
        <v>730.98323999999991</v>
      </c>
      <c r="G52" s="7">
        <v>804.08156399999996</v>
      </c>
      <c r="H52" s="7">
        <v>9000</v>
      </c>
      <c r="I52" s="7">
        <f t="shared" ref="I52:I59" si="2">ROUND(H52*F52,0)</f>
        <v>6578849</v>
      </c>
      <c r="J52" s="21">
        <v>0.95</v>
      </c>
      <c r="K52" s="7">
        <f t="shared" ref="K52:K59" si="3">ROUND(I52*J52,0)</f>
        <v>6249907</v>
      </c>
    </row>
    <row r="53" spans="1:11" ht="16.5" x14ac:dyDescent="0.25">
      <c r="A53" s="6">
        <v>52</v>
      </c>
      <c r="B53" s="6" t="s">
        <v>168</v>
      </c>
      <c r="C53" s="6" t="s">
        <v>260</v>
      </c>
      <c r="D53" s="6" t="s">
        <v>38</v>
      </c>
      <c r="E53" s="7">
        <v>45.24</v>
      </c>
      <c r="F53" s="7">
        <v>486.96335999999997</v>
      </c>
      <c r="G53" s="7">
        <v>535.65969600000005</v>
      </c>
      <c r="H53" s="7">
        <v>9000</v>
      </c>
      <c r="I53" s="7">
        <f t="shared" si="2"/>
        <v>4382670</v>
      </c>
      <c r="J53" s="21">
        <v>0.95</v>
      </c>
      <c r="K53" s="7">
        <f t="shared" si="3"/>
        <v>4163537</v>
      </c>
    </row>
    <row r="54" spans="1:11" ht="16.5" x14ac:dyDescent="0.25">
      <c r="A54" s="6">
        <v>53</v>
      </c>
      <c r="B54" s="6" t="s">
        <v>170</v>
      </c>
      <c r="C54" s="6" t="s">
        <v>260</v>
      </c>
      <c r="D54" s="6" t="s">
        <v>28</v>
      </c>
      <c r="E54" s="7">
        <v>67.91</v>
      </c>
      <c r="F54" s="7">
        <v>730.98323999999991</v>
      </c>
      <c r="G54" s="7">
        <v>804.08156399999996</v>
      </c>
      <c r="H54" s="7">
        <v>9000</v>
      </c>
      <c r="I54" s="7">
        <f t="shared" si="2"/>
        <v>6578849</v>
      </c>
      <c r="J54" s="21">
        <v>0.95</v>
      </c>
      <c r="K54" s="7">
        <f t="shared" si="3"/>
        <v>6249907</v>
      </c>
    </row>
    <row r="55" spans="1:11" ht="16.5" x14ac:dyDescent="0.25">
      <c r="A55" s="6">
        <v>54</v>
      </c>
      <c r="B55" s="6" t="s">
        <v>171</v>
      </c>
      <c r="C55" s="6" t="s">
        <v>261</v>
      </c>
      <c r="D55" s="6" t="s">
        <v>38</v>
      </c>
      <c r="E55" s="7">
        <v>50.17</v>
      </c>
      <c r="F55" s="7">
        <v>540.02987999999993</v>
      </c>
      <c r="G55" s="7">
        <v>594.03286800000001</v>
      </c>
      <c r="H55" s="7">
        <v>9000</v>
      </c>
      <c r="I55" s="7">
        <f t="shared" si="2"/>
        <v>4860269</v>
      </c>
      <c r="J55" s="21">
        <v>0.95</v>
      </c>
      <c r="K55" s="7">
        <f t="shared" si="3"/>
        <v>4617256</v>
      </c>
    </row>
    <row r="56" spans="1:11" ht="16.5" x14ac:dyDescent="0.25">
      <c r="A56" s="6">
        <v>55</v>
      </c>
      <c r="B56" s="6" t="s">
        <v>172</v>
      </c>
      <c r="C56" s="6" t="s">
        <v>261</v>
      </c>
      <c r="D56" s="6" t="s">
        <v>38</v>
      </c>
      <c r="E56" s="7">
        <v>50.17</v>
      </c>
      <c r="F56" s="7">
        <v>540.02987999999993</v>
      </c>
      <c r="G56" s="7">
        <v>594.03286800000001</v>
      </c>
      <c r="H56" s="7">
        <v>9000</v>
      </c>
      <c r="I56" s="7">
        <f t="shared" si="2"/>
        <v>4860269</v>
      </c>
      <c r="J56" s="21">
        <v>0.95</v>
      </c>
      <c r="K56" s="7">
        <f t="shared" si="3"/>
        <v>4617256</v>
      </c>
    </row>
    <row r="57" spans="1:11" ht="16.5" x14ac:dyDescent="0.25">
      <c r="A57" s="6">
        <v>56</v>
      </c>
      <c r="B57" s="6" t="s">
        <v>174</v>
      </c>
      <c r="C57" s="6" t="s">
        <v>261</v>
      </c>
      <c r="D57" s="6" t="s">
        <v>28</v>
      </c>
      <c r="E57" s="7">
        <v>69.680000000000007</v>
      </c>
      <c r="F57" s="7">
        <v>750.03552000000002</v>
      </c>
      <c r="G57" s="7">
        <v>825.03907200000003</v>
      </c>
      <c r="H57" s="7">
        <v>9000</v>
      </c>
      <c r="I57" s="7">
        <f t="shared" si="2"/>
        <v>6750320</v>
      </c>
      <c r="J57" s="21">
        <v>0.95</v>
      </c>
      <c r="K57" s="7">
        <f t="shared" si="3"/>
        <v>6412804</v>
      </c>
    </row>
    <row r="58" spans="1:11" ht="16.5" x14ac:dyDescent="0.25">
      <c r="A58" s="6">
        <v>57</v>
      </c>
      <c r="B58" s="6" t="s">
        <v>175</v>
      </c>
      <c r="C58" s="6" t="s">
        <v>261</v>
      </c>
      <c r="D58" s="6" t="s">
        <v>38</v>
      </c>
      <c r="E58" s="7">
        <v>45.24</v>
      </c>
      <c r="F58" s="7">
        <v>486.96335999999997</v>
      </c>
      <c r="G58" s="7">
        <v>535.65969600000005</v>
      </c>
      <c r="H58" s="7">
        <v>9000</v>
      </c>
      <c r="I58" s="7">
        <f t="shared" si="2"/>
        <v>4382670</v>
      </c>
      <c r="J58" s="21">
        <v>0.95</v>
      </c>
      <c r="K58" s="7">
        <f t="shared" si="3"/>
        <v>4163537</v>
      </c>
    </row>
    <row r="59" spans="1:11" ht="16.5" x14ac:dyDescent="0.25">
      <c r="A59" s="6">
        <v>58</v>
      </c>
      <c r="B59" s="6" t="s">
        <v>178</v>
      </c>
      <c r="C59" s="6" t="s">
        <v>261</v>
      </c>
      <c r="D59" s="6" t="s">
        <v>28</v>
      </c>
      <c r="E59" s="7">
        <v>67.91</v>
      </c>
      <c r="F59" s="7">
        <v>730.98323999999991</v>
      </c>
      <c r="G59" s="7">
        <v>804.08156399999996</v>
      </c>
      <c r="H59" s="7">
        <v>9000</v>
      </c>
      <c r="I59" s="7">
        <f t="shared" si="2"/>
        <v>6578849</v>
      </c>
      <c r="J59" s="21">
        <v>0.95</v>
      </c>
      <c r="K59" s="7">
        <f t="shared" si="3"/>
        <v>6249907</v>
      </c>
    </row>
    <row r="60" spans="1:11" ht="16.5" x14ac:dyDescent="0.3">
      <c r="A60" s="24" t="s">
        <v>263</v>
      </c>
      <c r="B60" s="24"/>
      <c r="C60" s="24"/>
      <c r="D60" s="24"/>
      <c r="E60" s="13">
        <f>SUM(E2:E59)</f>
        <v>3435.5299999999993</v>
      </c>
      <c r="F60" s="13">
        <f>SUM(F2:F59)</f>
        <v>36980.044920000008</v>
      </c>
      <c r="G60" s="13">
        <f>SUM(G2:G59)</f>
        <v>40678.049412</v>
      </c>
      <c r="H60" s="14"/>
      <c r="I60" s="13">
        <f>SUM(I2:I59)</f>
        <v>332820401</v>
      </c>
      <c r="J60" s="11"/>
      <c r="K60" s="13">
        <f>SUM(K2:K59)</f>
        <v>316179406</v>
      </c>
    </row>
    <row r="64" spans="1:11" ht="33" x14ac:dyDescent="0.25">
      <c r="A64" s="5" t="s">
        <v>0</v>
      </c>
      <c r="B64" s="5" t="s">
        <v>7</v>
      </c>
      <c r="C64" s="5" t="s">
        <v>1</v>
      </c>
      <c r="D64" s="5" t="s">
        <v>3</v>
      </c>
      <c r="E64" s="5" t="s">
        <v>4</v>
      </c>
      <c r="F64" s="5" t="s">
        <v>5</v>
      </c>
      <c r="G64" s="5" t="s">
        <v>6</v>
      </c>
      <c r="H64" s="5" t="s">
        <v>267</v>
      </c>
      <c r="I64" s="5" t="s">
        <v>268</v>
      </c>
      <c r="J64" s="5" t="s">
        <v>269</v>
      </c>
      <c r="K64" s="5" t="s">
        <v>270</v>
      </c>
    </row>
    <row r="65" spans="1:11" ht="16.5" x14ac:dyDescent="0.25">
      <c r="A65" s="6">
        <v>1</v>
      </c>
      <c r="B65" s="6">
        <v>2</v>
      </c>
      <c r="C65" s="6" t="s">
        <v>244</v>
      </c>
      <c r="D65" s="6" t="s">
        <v>262</v>
      </c>
      <c r="E65" s="7">
        <v>24.62</v>
      </c>
      <c r="F65" s="7">
        <v>265.00968</v>
      </c>
      <c r="G65" s="7">
        <v>291.510648</v>
      </c>
      <c r="H65" s="7">
        <v>15000</v>
      </c>
      <c r="I65" s="7">
        <f t="shared" ref="I65:I76" si="4">ROUND(H65*F65,0)</f>
        <v>3975145</v>
      </c>
      <c r="J65" s="21">
        <v>0.95</v>
      </c>
      <c r="K65" s="7">
        <f t="shared" ref="K65:K76" si="5">ROUND(I65*J65,0)</f>
        <v>3776388</v>
      </c>
    </row>
    <row r="66" spans="1:11" ht="16.5" x14ac:dyDescent="0.25">
      <c r="A66" s="6">
        <v>2</v>
      </c>
      <c r="B66" s="6">
        <v>3</v>
      </c>
      <c r="C66" s="6" t="s">
        <v>244</v>
      </c>
      <c r="D66" s="6" t="s">
        <v>262</v>
      </c>
      <c r="E66" s="7">
        <v>19.23</v>
      </c>
      <c r="F66" s="7">
        <v>206.99171999999999</v>
      </c>
      <c r="G66" s="7">
        <v>227.69089199999999</v>
      </c>
      <c r="H66" s="7">
        <v>15000</v>
      </c>
      <c r="I66" s="7">
        <f t="shared" si="4"/>
        <v>3104876</v>
      </c>
      <c r="J66" s="21">
        <v>0.95</v>
      </c>
      <c r="K66" s="7">
        <f t="shared" si="5"/>
        <v>2949632</v>
      </c>
    </row>
    <row r="67" spans="1:11" ht="16.5" x14ac:dyDescent="0.25">
      <c r="A67" s="6">
        <v>3</v>
      </c>
      <c r="B67" s="6">
        <v>4</v>
      </c>
      <c r="C67" s="6" t="s">
        <v>244</v>
      </c>
      <c r="D67" s="6" t="s">
        <v>262</v>
      </c>
      <c r="E67" s="7">
        <v>27.31</v>
      </c>
      <c r="F67" s="7">
        <v>293.96483999999998</v>
      </c>
      <c r="G67" s="7">
        <v>323.36132400000002</v>
      </c>
      <c r="H67" s="7">
        <v>15000</v>
      </c>
      <c r="I67" s="7">
        <f t="shared" si="4"/>
        <v>4409473</v>
      </c>
      <c r="J67" s="21">
        <v>0.95</v>
      </c>
      <c r="K67" s="7">
        <f t="shared" si="5"/>
        <v>4188999</v>
      </c>
    </row>
    <row r="68" spans="1:11" ht="16.5" x14ac:dyDescent="0.25">
      <c r="A68" s="6">
        <v>4</v>
      </c>
      <c r="B68" s="6">
        <v>5</v>
      </c>
      <c r="C68" s="6" t="s">
        <v>244</v>
      </c>
      <c r="D68" s="6" t="s">
        <v>262</v>
      </c>
      <c r="E68" s="7">
        <v>27.31</v>
      </c>
      <c r="F68" s="7">
        <v>293.96483999999998</v>
      </c>
      <c r="G68" s="7">
        <v>323.36132400000002</v>
      </c>
      <c r="H68" s="7">
        <v>15000</v>
      </c>
      <c r="I68" s="7">
        <f t="shared" si="4"/>
        <v>4409473</v>
      </c>
      <c r="J68" s="21">
        <v>0.95</v>
      </c>
      <c r="K68" s="7">
        <f t="shared" si="5"/>
        <v>4188999</v>
      </c>
    </row>
    <row r="69" spans="1:11" ht="16.5" x14ac:dyDescent="0.25">
      <c r="A69" s="6">
        <v>5</v>
      </c>
      <c r="B69" s="6">
        <v>6</v>
      </c>
      <c r="C69" s="6" t="s">
        <v>244</v>
      </c>
      <c r="D69" s="6" t="s">
        <v>262</v>
      </c>
      <c r="E69" s="7">
        <v>17.739999999999998</v>
      </c>
      <c r="F69" s="7">
        <v>190.95335999999998</v>
      </c>
      <c r="G69" s="7">
        <v>210.04869599999998</v>
      </c>
      <c r="H69" s="7">
        <v>15000</v>
      </c>
      <c r="I69" s="7">
        <f t="shared" si="4"/>
        <v>2864300</v>
      </c>
      <c r="J69" s="21">
        <v>0.95</v>
      </c>
      <c r="K69" s="7">
        <f t="shared" si="5"/>
        <v>2721085</v>
      </c>
    </row>
    <row r="70" spans="1:11" ht="16.5" x14ac:dyDescent="0.25">
      <c r="A70" s="6">
        <v>6</v>
      </c>
      <c r="B70" s="6">
        <v>7</v>
      </c>
      <c r="C70" s="6" t="s">
        <v>244</v>
      </c>
      <c r="D70" s="6" t="s">
        <v>262</v>
      </c>
      <c r="E70" s="7">
        <v>28.24</v>
      </c>
      <c r="F70" s="7">
        <v>303.97535999999997</v>
      </c>
      <c r="G70" s="7">
        <v>334.37289599999997</v>
      </c>
      <c r="H70" s="7">
        <v>15000</v>
      </c>
      <c r="I70" s="7">
        <f t="shared" si="4"/>
        <v>4559630</v>
      </c>
      <c r="J70" s="21">
        <v>0.95</v>
      </c>
      <c r="K70" s="7">
        <f t="shared" si="5"/>
        <v>4331649</v>
      </c>
    </row>
    <row r="71" spans="1:11" ht="16.5" x14ac:dyDescent="0.25">
      <c r="A71" s="6">
        <v>7</v>
      </c>
      <c r="B71" s="6">
        <v>8</v>
      </c>
      <c r="C71" s="6" t="s">
        <v>244</v>
      </c>
      <c r="D71" s="6" t="s">
        <v>262</v>
      </c>
      <c r="E71" s="7">
        <v>22.39</v>
      </c>
      <c r="F71" s="7">
        <v>241.00595999999999</v>
      </c>
      <c r="G71" s="7">
        <v>265.10655600000001</v>
      </c>
      <c r="H71" s="7">
        <v>15000</v>
      </c>
      <c r="I71" s="7">
        <f t="shared" si="4"/>
        <v>3615089</v>
      </c>
      <c r="J71" s="21">
        <v>0.95</v>
      </c>
      <c r="K71" s="7">
        <f t="shared" si="5"/>
        <v>3434335</v>
      </c>
    </row>
    <row r="72" spans="1:11" ht="16.5" x14ac:dyDescent="0.25">
      <c r="A72" s="6">
        <v>8</v>
      </c>
      <c r="B72" s="6">
        <v>9</v>
      </c>
      <c r="C72" s="6" t="s">
        <v>244</v>
      </c>
      <c r="D72" s="6" t="s">
        <v>262</v>
      </c>
      <c r="E72" s="7">
        <v>27.31</v>
      </c>
      <c r="F72" s="7">
        <v>293.96483999999998</v>
      </c>
      <c r="G72" s="7">
        <v>323.36132400000002</v>
      </c>
      <c r="H72" s="7">
        <v>15000</v>
      </c>
      <c r="I72" s="7">
        <f t="shared" si="4"/>
        <v>4409473</v>
      </c>
      <c r="J72" s="21">
        <v>0.95</v>
      </c>
      <c r="K72" s="7">
        <f t="shared" si="5"/>
        <v>4188999</v>
      </c>
    </row>
    <row r="73" spans="1:11" ht="16.5" x14ac:dyDescent="0.25">
      <c r="A73" s="6">
        <v>9</v>
      </c>
      <c r="B73" s="6">
        <v>10</v>
      </c>
      <c r="C73" s="6" t="s">
        <v>244</v>
      </c>
      <c r="D73" s="6" t="s">
        <v>262</v>
      </c>
      <c r="E73" s="7">
        <v>27.31</v>
      </c>
      <c r="F73" s="7">
        <v>293.96483999999998</v>
      </c>
      <c r="G73" s="7">
        <v>323.36132400000002</v>
      </c>
      <c r="H73" s="7">
        <v>15000</v>
      </c>
      <c r="I73" s="7">
        <f t="shared" si="4"/>
        <v>4409473</v>
      </c>
      <c r="J73" s="21">
        <v>0.95</v>
      </c>
      <c r="K73" s="7">
        <f t="shared" si="5"/>
        <v>4188999</v>
      </c>
    </row>
    <row r="74" spans="1:11" ht="16.5" x14ac:dyDescent="0.25">
      <c r="A74" s="6">
        <v>10</v>
      </c>
      <c r="B74" s="6">
        <v>11</v>
      </c>
      <c r="C74" s="6" t="s">
        <v>244</v>
      </c>
      <c r="D74" s="6" t="s">
        <v>262</v>
      </c>
      <c r="E74" s="7">
        <v>19.23</v>
      </c>
      <c r="F74" s="7">
        <v>206.99171999999999</v>
      </c>
      <c r="G74" s="7">
        <v>227.69089199999999</v>
      </c>
      <c r="H74" s="7">
        <v>15000</v>
      </c>
      <c r="I74" s="7">
        <f t="shared" si="4"/>
        <v>3104876</v>
      </c>
      <c r="J74" s="21">
        <v>0.95</v>
      </c>
      <c r="K74" s="7">
        <f t="shared" si="5"/>
        <v>2949632</v>
      </c>
    </row>
    <row r="75" spans="1:11" ht="16.5" x14ac:dyDescent="0.25">
      <c r="A75" s="6">
        <v>11</v>
      </c>
      <c r="B75" s="6">
        <v>12</v>
      </c>
      <c r="C75" s="6" t="s">
        <v>244</v>
      </c>
      <c r="D75" s="6" t="s">
        <v>262</v>
      </c>
      <c r="E75" s="7">
        <v>24.62</v>
      </c>
      <c r="F75" s="7">
        <v>265.00968</v>
      </c>
      <c r="G75" s="7">
        <v>291.510648</v>
      </c>
      <c r="H75" s="7">
        <v>15000</v>
      </c>
      <c r="I75" s="7">
        <f t="shared" si="4"/>
        <v>3975145</v>
      </c>
      <c r="J75" s="21">
        <v>0.95</v>
      </c>
      <c r="K75" s="7">
        <f t="shared" si="5"/>
        <v>3776388</v>
      </c>
    </row>
    <row r="76" spans="1:11" ht="16.5" x14ac:dyDescent="0.25">
      <c r="A76" s="6">
        <v>12</v>
      </c>
      <c r="B76" s="6">
        <v>13</v>
      </c>
      <c r="C76" s="6" t="s">
        <v>244</v>
      </c>
      <c r="D76" s="6" t="s">
        <v>262</v>
      </c>
      <c r="E76" s="7">
        <v>28.8</v>
      </c>
      <c r="F76" s="7">
        <v>310.00319999999999</v>
      </c>
      <c r="G76" s="7">
        <v>341.00352000000004</v>
      </c>
      <c r="H76" s="7">
        <v>15000</v>
      </c>
      <c r="I76" s="7">
        <f t="shared" si="4"/>
        <v>4650048</v>
      </c>
      <c r="J76" s="21">
        <v>0.95</v>
      </c>
      <c r="K76" s="7">
        <f t="shared" si="5"/>
        <v>4417546</v>
      </c>
    </row>
    <row r="77" spans="1:11" ht="16.5" x14ac:dyDescent="0.3">
      <c r="A77" s="24" t="s">
        <v>263</v>
      </c>
      <c r="B77" s="24"/>
      <c r="C77" s="24"/>
      <c r="D77" s="24"/>
      <c r="E77" s="13">
        <f>SUM(E65:E76)</f>
        <v>294.10999999999996</v>
      </c>
      <c r="F77" s="13">
        <f t="shared" ref="F77:G77" si="6">SUM(F65:F76)</f>
        <v>3165.8000400000001</v>
      </c>
      <c r="G77" s="13">
        <f t="shared" si="6"/>
        <v>3482.3800440000005</v>
      </c>
      <c r="H77" s="14"/>
      <c r="I77" s="13">
        <f>SUM(I65:I76)</f>
        <v>47487001</v>
      </c>
      <c r="J77" s="11"/>
      <c r="K77" s="13">
        <f>SUM(K65:K76)</f>
        <v>45112651</v>
      </c>
    </row>
    <row r="81" spans="1:11" ht="33" x14ac:dyDescent="0.25">
      <c r="A81" s="5" t="s">
        <v>0</v>
      </c>
      <c r="B81" s="5" t="s">
        <v>7</v>
      </c>
      <c r="C81" s="5" t="s">
        <v>1</v>
      </c>
      <c r="D81" s="5" t="s">
        <v>3</v>
      </c>
      <c r="E81" s="5" t="s">
        <v>4</v>
      </c>
      <c r="F81" s="5" t="s">
        <v>5</v>
      </c>
      <c r="G81" s="5" t="s">
        <v>6</v>
      </c>
      <c r="H81" s="5" t="s">
        <v>267</v>
      </c>
      <c r="I81" s="5" t="s">
        <v>268</v>
      </c>
      <c r="J81" s="5" t="s">
        <v>269</v>
      </c>
      <c r="K81" s="5" t="s">
        <v>270</v>
      </c>
    </row>
    <row r="82" spans="1:11" ht="33" x14ac:dyDescent="0.25">
      <c r="A82" s="6">
        <v>1</v>
      </c>
      <c r="B82" s="6" t="s">
        <v>18</v>
      </c>
      <c r="C82" s="6" t="s">
        <v>243</v>
      </c>
      <c r="D82" s="6" t="s">
        <v>8</v>
      </c>
      <c r="E82" s="7">
        <v>27.31</v>
      </c>
      <c r="F82" s="7">
        <v>293.96483999999998</v>
      </c>
      <c r="G82" s="7">
        <v>323.36132400000002</v>
      </c>
      <c r="H82" s="7">
        <v>20000</v>
      </c>
      <c r="I82" s="7">
        <f>ROUND(H82*F82,0)</f>
        <v>5879297</v>
      </c>
      <c r="J82" s="21">
        <v>0.95</v>
      </c>
      <c r="K82" s="7">
        <f>ROUND(I82*J82,0)</f>
        <v>5585332</v>
      </c>
    </row>
    <row r="83" spans="1:11" ht="33" x14ac:dyDescent="0.25">
      <c r="A83" s="6">
        <v>2</v>
      </c>
      <c r="B83" s="6" t="s">
        <v>19</v>
      </c>
      <c r="C83" s="6" t="s">
        <v>243</v>
      </c>
      <c r="D83" s="6" t="s">
        <v>8</v>
      </c>
      <c r="E83" s="7">
        <v>27.31</v>
      </c>
      <c r="F83" s="7">
        <v>293.96483999999998</v>
      </c>
      <c r="G83" s="7">
        <v>323.36132400000002</v>
      </c>
      <c r="H83" s="7">
        <v>20000</v>
      </c>
      <c r="I83" s="7">
        <f t="shared" ref="I83:I84" si="7">ROUND(H83*F83,0)</f>
        <v>5879297</v>
      </c>
      <c r="J83" s="21">
        <v>0.95</v>
      </c>
      <c r="K83" s="7">
        <f t="shared" ref="K83:K84" si="8">ROUND(I83*J83,0)</f>
        <v>5585332</v>
      </c>
    </row>
    <row r="84" spans="1:11" ht="33" x14ac:dyDescent="0.25">
      <c r="A84" s="6">
        <v>3</v>
      </c>
      <c r="B84" s="6" t="s">
        <v>20</v>
      </c>
      <c r="C84" s="6" t="s">
        <v>243</v>
      </c>
      <c r="D84" s="6" t="s">
        <v>8</v>
      </c>
      <c r="E84" s="7">
        <v>19.23</v>
      </c>
      <c r="F84" s="7">
        <v>206.99171999999999</v>
      </c>
      <c r="G84" s="7">
        <v>227.69089199999999</v>
      </c>
      <c r="H84" s="7">
        <v>20000</v>
      </c>
      <c r="I84" s="7">
        <f t="shared" si="7"/>
        <v>4139834</v>
      </c>
      <c r="J84" s="21">
        <v>0.95</v>
      </c>
      <c r="K84" s="7">
        <f t="shared" si="8"/>
        <v>3932842</v>
      </c>
    </row>
    <row r="85" spans="1:11" ht="16.5" x14ac:dyDescent="0.3">
      <c r="A85" s="24" t="s">
        <v>263</v>
      </c>
      <c r="B85" s="24"/>
      <c r="C85" s="24"/>
      <c r="D85" s="24"/>
      <c r="E85" s="13">
        <f>SUM(E82:E84)</f>
        <v>73.849999999999994</v>
      </c>
      <c r="F85" s="13">
        <f t="shared" ref="F85:G85" si="9">SUM(F82:F84)</f>
        <v>794.92139999999995</v>
      </c>
      <c r="G85" s="13">
        <f t="shared" si="9"/>
        <v>874.41354000000001</v>
      </c>
      <c r="H85" s="14"/>
      <c r="I85" s="13">
        <f>SUM(I82:I84)</f>
        <v>15898428</v>
      </c>
      <c r="J85" s="11"/>
      <c r="K85" s="13">
        <f>SUM(K82:K84)</f>
        <v>15103506</v>
      </c>
    </row>
  </sheetData>
  <mergeCells count="3">
    <mergeCell ref="A60:D60"/>
    <mergeCell ref="A77:D77"/>
    <mergeCell ref="A85:D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F0200-0034-4154-A48D-70791C2C70BC}">
  <dimension ref="A1:K18"/>
  <sheetViews>
    <sheetView workbookViewId="0">
      <selection activeCell="A2" sqref="A2:A17"/>
    </sheetView>
  </sheetViews>
  <sheetFormatPr defaultRowHeight="15" x14ac:dyDescent="0.25"/>
  <cols>
    <col min="1" max="1" width="3.28515625" bestFit="1" customWidth="1"/>
    <col min="2" max="2" width="7.5703125" bestFit="1" customWidth="1"/>
    <col min="3" max="3" width="9" bestFit="1" customWidth="1"/>
    <col min="4" max="4" width="6.5703125" bestFit="1" customWidth="1"/>
    <col min="5" max="5" width="13.7109375" customWidth="1"/>
    <col min="6" max="6" width="13.140625" customWidth="1"/>
    <col min="7" max="7" width="12.7109375" customWidth="1"/>
    <col min="8" max="8" width="14.140625" customWidth="1"/>
    <col min="9" max="9" width="13.7109375" bestFit="1" customWidth="1"/>
    <col min="10" max="10" width="10.140625" customWidth="1"/>
    <col min="11" max="11" width="13.7109375" bestFit="1" customWidth="1"/>
  </cols>
  <sheetData>
    <row r="1" spans="1:11" ht="33" x14ac:dyDescent="0.25">
      <c r="A1" s="5" t="s">
        <v>0</v>
      </c>
      <c r="B1" s="5" t="s">
        <v>2</v>
      </c>
      <c r="C1" s="5" t="s">
        <v>1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267</v>
      </c>
      <c r="I1" s="19" t="s">
        <v>268</v>
      </c>
      <c r="J1" s="19" t="s">
        <v>269</v>
      </c>
      <c r="K1" s="19" t="s">
        <v>270</v>
      </c>
    </row>
    <row r="2" spans="1:11" ht="16.5" x14ac:dyDescent="0.3">
      <c r="A2" s="9">
        <v>1</v>
      </c>
      <c r="B2" s="9" t="s">
        <v>36</v>
      </c>
      <c r="C2" s="9" t="s">
        <v>244</v>
      </c>
      <c r="D2" s="9" t="s">
        <v>38</v>
      </c>
      <c r="E2" s="17">
        <v>51.65</v>
      </c>
      <c r="F2" s="7">
        <v>555.9606</v>
      </c>
      <c r="G2" s="7">
        <v>611.55666000000008</v>
      </c>
      <c r="H2" s="7">
        <v>9000</v>
      </c>
      <c r="I2" s="7">
        <f>ROUND(H2*F2,0)</f>
        <v>5003645</v>
      </c>
      <c r="J2" s="21">
        <v>0.95</v>
      </c>
      <c r="K2" s="7">
        <f>ROUND(I2*J2,0)</f>
        <v>4753463</v>
      </c>
    </row>
    <row r="3" spans="1:11" ht="16.5" x14ac:dyDescent="0.3">
      <c r="A3" s="6">
        <v>2</v>
      </c>
      <c r="B3" s="9" t="s">
        <v>37</v>
      </c>
      <c r="C3" s="9" t="s">
        <v>244</v>
      </c>
      <c r="D3" s="9" t="s">
        <v>38</v>
      </c>
      <c r="E3" s="17">
        <v>51.65</v>
      </c>
      <c r="F3" s="7">
        <v>555.9606</v>
      </c>
      <c r="G3" s="7">
        <v>611.55666000000008</v>
      </c>
      <c r="H3" s="7">
        <v>9000</v>
      </c>
      <c r="I3" s="7">
        <f t="shared" ref="I3:I17" si="0">ROUND(H3*F3,0)</f>
        <v>5003645</v>
      </c>
      <c r="J3" s="21">
        <v>0.95</v>
      </c>
      <c r="K3" s="7">
        <f t="shared" ref="K3:K17" si="1">ROUND(I3*J3,0)</f>
        <v>4753463</v>
      </c>
    </row>
    <row r="4" spans="1:11" ht="16.5" x14ac:dyDescent="0.3">
      <c r="A4" s="9">
        <v>3</v>
      </c>
      <c r="B4" s="9" t="s">
        <v>47</v>
      </c>
      <c r="C4" s="9" t="s">
        <v>245</v>
      </c>
      <c r="D4" s="9" t="s">
        <v>28</v>
      </c>
      <c r="E4" s="17">
        <v>68.650000000000006</v>
      </c>
      <c r="F4" s="7">
        <v>738.94860000000006</v>
      </c>
      <c r="G4" s="7">
        <v>812.84346000000016</v>
      </c>
      <c r="H4" s="7">
        <v>9000</v>
      </c>
      <c r="I4" s="7">
        <f t="shared" si="0"/>
        <v>6650537</v>
      </c>
      <c r="J4" s="21">
        <v>0.95</v>
      </c>
      <c r="K4" s="7">
        <f t="shared" si="1"/>
        <v>6318010</v>
      </c>
    </row>
    <row r="5" spans="1:11" ht="16.5" x14ac:dyDescent="0.3">
      <c r="A5" s="6">
        <v>4</v>
      </c>
      <c r="B5" s="9" t="s">
        <v>48</v>
      </c>
      <c r="C5" s="9" t="s">
        <v>245</v>
      </c>
      <c r="D5" s="9" t="s">
        <v>28</v>
      </c>
      <c r="E5" s="17">
        <v>68.650000000000006</v>
      </c>
      <c r="F5" s="7">
        <v>738.94860000000006</v>
      </c>
      <c r="G5" s="7">
        <v>812.84346000000016</v>
      </c>
      <c r="H5" s="7">
        <v>9000</v>
      </c>
      <c r="I5" s="7">
        <f t="shared" si="0"/>
        <v>6650537</v>
      </c>
      <c r="J5" s="21">
        <v>0.95</v>
      </c>
      <c r="K5" s="7">
        <f t="shared" si="1"/>
        <v>6318010</v>
      </c>
    </row>
    <row r="6" spans="1:11" ht="16.5" x14ac:dyDescent="0.3">
      <c r="A6" s="9">
        <v>5</v>
      </c>
      <c r="B6" s="9" t="s">
        <v>49</v>
      </c>
      <c r="C6" s="9" t="s">
        <v>245</v>
      </c>
      <c r="D6" s="9" t="s">
        <v>38</v>
      </c>
      <c r="E6" s="17">
        <v>51.65</v>
      </c>
      <c r="F6" s="7">
        <v>555.9606</v>
      </c>
      <c r="G6" s="7">
        <v>611.55666000000008</v>
      </c>
      <c r="H6" s="7">
        <v>9000</v>
      </c>
      <c r="I6" s="7">
        <f t="shared" si="0"/>
        <v>5003645</v>
      </c>
      <c r="J6" s="21">
        <v>0.95</v>
      </c>
      <c r="K6" s="7">
        <f t="shared" si="1"/>
        <v>4753463</v>
      </c>
    </row>
    <row r="7" spans="1:11" ht="16.5" x14ac:dyDescent="0.3">
      <c r="A7" s="6">
        <v>6</v>
      </c>
      <c r="B7" s="9" t="s">
        <v>50</v>
      </c>
      <c r="C7" s="9" t="s">
        <v>245</v>
      </c>
      <c r="D7" s="9" t="s">
        <v>38</v>
      </c>
      <c r="E7" s="17">
        <v>51.65</v>
      </c>
      <c r="F7" s="7">
        <v>555.9606</v>
      </c>
      <c r="G7" s="7">
        <v>611.55666000000008</v>
      </c>
      <c r="H7" s="7">
        <v>9000</v>
      </c>
      <c r="I7" s="7">
        <f t="shared" si="0"/>
        <v>5003645</v>
      </c>
      <c r="J7" s="21">
        <v>0.95</v>
      </c>
      <c r="K7" s="7">
        <f t="shared" si="1"/>
        <v>4753463</v>
      </c>
    </row>
    <row r="8" spans="1:11" ht="16.5" x14ac:dyDescent="0.3">
      <c r="A8" s="9">
        <v>7</v>
      </c>
      <c r="B8" s="9" t="s">
        <v>180</v>
      </c>
      <c r="C8" s="9" t="s">
        <v>246</v>
      </c>
      <c r="D8" s="9" t="s">
        <v>28</v>
      </c>
      <c r="E8" s="17">
        <v>68.650000000000006</v>
      </c>
      <c r="F8" s="7">
        <v>738.94860000000006</v>
      </c>
      <c r="G8" s="7">
        <v>812.84346000000016</v>
      </c>
      <c r="H8" s="7">
        <v>9000</v>
      </c>
      <c r="I8" s="7">
        <f t="shared" si="0"/>
        <v>6650537</v>
      </c>
      <c r="J8" s="21">
        <v>0.95</v>
      </c>
      <c r="K8" s="7">
        <f t="shared" si="1"/>
        <v>6318010</v>
      </c>
    </row>
    <row r="9" spans="1:11" ht="16.5" x14ac:dyDescent="0.3">
      <c r="A9" s="6">
        <v>8</v>
      </c>
      <c r="B9" s="9" t="s">
        <v>181</v>
      </c>
      <c r="C9" s="9" t="s">
        <v>246</v>
      </c>
      <c r="D9" s="9" t="s">
        <v>38</v>
      </c>
      <c r="E9" s="17">
        <v>51.65</v>
      </c>
      <c r="F9" s="7">
        <v>555.9606</v>
      </c>
      <c r="G9" s="7">
        <v>611.55666000000008</v>
      </c>
      <c r="H9" s="7">
        <v>9000</v>
      </c>
      <c r="I9" s="7">
        <f t="shared" si="0"/>
        <v>5003645</v>
      </c>
      <c r="J9" s="21">
        <v>0.95</v>
      </c>
      <c r="K9" s="7">
        <f t="shared" si="1"/>
        <v>4753463</v>
      </c>
    </row>
    <row r="10" spans="1:11" ht="16.5" x14ac:dyDescent="0.3">
      <c r="A10" s="9">
        <v>9</v>
      </c>
      <c r="B10" s="9" t="s">
        <v>182</v>
      </c>
      <c r="C10" s="9" t="s">
        <v>246</v>
      </c>
      <c r="D10" s="9" t="s">
        <v>38</v>
      </c>
      <c r="E10" s="17">
        <v>51.65</v>
      </c>
      <c r="F10" s="7">
        <v>555.9606</v>
      </c>
      <c r="G10" s="7">
        <v>611.55666000000008</v>
      </c>
      <c r="H10" s="7">
        <v>9000</v>
      </c>
      <c r="I10" s="7">
        <f t="shared" si="0"/>
        <v>5003645</v>
      </c>
      <c r="J10" s="21">
        <v>0.95</v>
      </c>
      <c r="K10" s="7">
        <f t="shared" si="1"/>
        <v>4753463</v>
      </c>
    </row>
    <row r="11" spans="1:11" ht="16.5" x14ac:dyDescent="0.3">
      <c r="A11" s="6">
        <v>10</v>
      </c>
      <c r="B11" s="9" t="s">
        <v>192</v>
      </c>
      <c r="C11" s="9" t="s">
        <v>249</v>
      </c>
      <c r="D11" s="9" t="s">
        <v>28</v>
      </c>
      <c r="E11" s="17">
        <v>68.650000000000006</v>
      </c>
      <c r="F11" s="7">
        <v>738.94860000000006</v>
      </c>
      <c r="G11" s="7">
        <v>812.84346000000016</v>
      </c>
      <c r="H11" s="7">
        <v>9000</v>
      </c>
      <c r="I11" s="7">
        <f t="shared" si="0"/>
        <v>6650537</v>
      </c>
      <c r="J11" s="21">
        <v>0.95</v>
      </c>
      <c r="K11" s="7">
        <f t="shared" si="1"/>
        <v>6318010</v>
      </c>
    </row>
    <row r="12" spans="1:11" ht="16.5" x14ac:dyDescent="0.3">
      <c r="A12" s="9">
        <v>11</v>
      </c>
      <c r="B12" s="9" t="s">
        <v>200</v>
      </c>
      <c r="C12" s="9" t="s">
        <v>251</v>
      </c>
      <c r="D12" s="9" t="s">
        <v>28</v>
      </c>
      <c r="E12" s="17">
        <v>68.650000000000006</v>
      </c>
      <c r="F12" s="7">
        <v>738.94860000000006</v>
      </c>
      <c r="G12" s="7">
        <v>812.84346000000016</v>
      </c>
      <c r="H12" s="7">
        <v>9000</v>
      </c>
      <c r="I12" s="7">
        <f t="shared" si="0"/>
        <v>6650537</v>
      </c>
      <c r="J12" s="21">
        <v>0.95</v>
      </c>
      <c r="K12" s="7">
        <f t="shared" si="1"/>
        <v>6318010</v>
      </c>
    </row>
    <row r="13" spans="1:11" ht="16.5" x14ac:dyDescent="0.3">
      <c r="A13" s="6">
        <v>12</v>
      </c>
      <c r="B13" s="9" t="s">
        <v>208</v>
      </c>
      <c r="C13" s="9" t="s">
        <v>253</v>
      </c>
      <c r="D13" s="9" t="s">
        <v>28</v>
      </c>
      <c r="E13" s="17">
        <v>68.650000000000006</v>
      </c>
      <c r="F13" s="7">
        <v>738.94860000000006</v>
      </c>
      <c r="G13" s="7">
        <v>812.84346000000016</v>
      </c>
      <c r="H13" s="7">
        <v>9000</v>
      </c>
      <c r="I13" s="7">
        <f t="shared" si="0"/>
        <v>6650537</v>
      </c>
      <c r="J13" s="21">
        <v>0.95</v>
      </c>
      <c r="K13" s="7">
        <f t="shared" si="1"/>
        <v>6318010</v>
      </c>
    </row>
    <row r="14" spans="1:11" ht="16.5" x14ac:dyDescent="0.3">
      <c r="A14" s="9">
        <v>13</v>
      </c>
      <c r="B14" s="9" t="s">
        <v>224</v>
      </c>
      <c r="C14" s="9" t="s">
        <v>257</v>
      </c>
      <c r="D14" s="9" t="s">
        <v>28</v>
      </c>
      <c r="E14" s="17">
        <v>68.650000000000006</v>
      </c>
      <c r="F14" s="7">
        <v>738.94860000000006</v>
      </c>
      <c r="G14" s="7">
        <v>812.84346000000016</v>
      </c>
      <c r="H14" s="7">
        <v>9000</v>
      </c>
      <c r="I14" s="7">
        <f t="shared" si="0"/>
        <v>6650537</v>
      </c>
      <c r="J14" s="21">
        <v>0.95</v>
      </c>
      <c r="K14" s="7">
        <f t="shared" si="1"/>
        <v>6318010</v>
      </c>
    </row>
    <row r="15" spans="1:11" ht="16.5" x14ac:dyDescent="0.3">
      <c r="A15" s="6">
        <v>14</v>
      </c>
      <c r="B15" s="9" t="s">
        <v>239</v>
      </c>
      <c r="C15" s="9" t="s">
        <v>261</v>
      </c>
      <c r="D15" s="9" t="s">
        <v>28</v>
      </c>
      <c r="E15" s="17">
        <v>68.650000000000006</v>
      </c>
      <c r="F15" s="7">
        <v>738.94860000000006</v>
      </c>
      <c r="G15" s="7">
        <v>812.84346000000016</v>
      </c>
      <c r="H15" s="7">
        <v>9000</v>
      </c>
      <c r="I15" s="7">
        <f t="shared" si="0"/>
        <v>6650537</v>
      </c>
      <c r="J15" s="21">
        <v>0.95</v>
      </c>
      <c r="K15" s="7">
        <f t="shared" si="1"/>
        <v>6318010</v>
      </c>
    </row>
    <row r="16" spans="1:11" ht="16.5" x14ac:dyDescent="0.3">
      <c r="A16" s="9">
        <v>15</v>
      </c>
      <c r="B16" s="9" t="s">
        <v>240</v>
      </c>
      <c r="C16" s="9" t="s">
        <v>261</v>
      </c>
      <c r="D16" s="9" t="s">
        <v>28</v>
      </c>
      <c r="E16" s="17">
        <v>68.650000000000006</v>
      </c>
      <c r="F16" s="7">
        <v>738.94860000000006</v>
      </c>
      <c r="G16" s="7">
        <v>812.84346000000016</v>
      </c>
      <c r="H16" s="7">
        <v>9000</v>
      </c>
      <c r="I16" s="7">
        <f t="shared" si="0"/>
        <v>6650537</v>
      </c>
      <c r="J16" s="21">
        <v>0.95</v>
      </c>
      <c r="K16" s="7">
        <f t="shared" si="1"/>
        <v>6318010</v>
      </c>
    </row>
    <row r="17" spans="1:11" ht="16.5" x14ac:dyDescent="0.3">
      <c r="A17" s="6">
        <v>16</v>
      </c>
      <c r="B17" s="9" t="s">
        <v>242</v>
      </c>
      <c r="C17" s="9" t="s">
        <v>261</v>
      </c>
      <c r="D17" s="9" t="s">
        <v>38</v>
      </c>
      <c r="E17" s="17">
        <v>51.65</v>
      </c>
      <c r="F17" s="7">
        <v>555.9606</v>
      </c>
      <c r="G17" s="7">
        <v>611.55666000000008</v>
      </c>
      <c r="H17" s="7">
        <v>9000</v>
      </c>
      <c r="I17" s="7">
        <f t="shared" si="0"/>
        <v>5003645</v>
      </c>
      <c r="J17" s="21">
        <v>0.95</v>
      </c>
      <c r="K17" s="7">
        <f t="shared" si="1"/>
        <v>4753463</v>
      </c>
    </row>
    <row r="18" spans="1:11" ht="16.5" x14ac:dyDescent="0.3">
      <c r="A18" s="24" t="s">
        <v>263</v>
      </c>
      <c r="B18" s="24"/>
      <c r="C18" s="24"/>
      <c r="D18" s="24"/>
      <c r="E18" s="13">
        <f>SUM(E2:E17)</f>
        <v>979.39999999999975</v>
      </c>
      <c r="F18" s="13">
        <f t="shared" ref="F18:G18" si="2">SUM(F2:F17)</f>
        <v>10542.2616</v>
      </c>
      <c r="G18" s="13">
        <f t="shared" si="2"/>
        <v>11596.487760000002</v>
      </c>
      <c r="H18" s="11"/>
      <c r="I18" s="13">
        <f>SUM(I2:I17)</f>
        <v>94880348</v>
      </c>
      <c r="J18" s="11"/>
      <c r="K18" s="13">
        <f>SUM(K2:K17)</f>
        <v>90136331</v>
      </c>
    </row>
  </sheetData>
  <mergeCells count="1">
    <mergeCell ref="A18:D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B826-7756-48DD-8FFE-040C0A7FCCBD}">
  <sheetPr filterMode="1"/>
  <dimension ref="A1:K75"/>
  <sheetViews>
    <sheetView workbookViewId="0">
      <pane ySplit="1" topLeftCell="A2" activePane="bottomLeft" state="frozen"/>
      <selection pane="bottomLeft" sqref="A1:G63"/>
    </sheetView>
  </sheetViews>
  <sheetFormatPr defaultRowHeight="16.5" x14ac:dyDescent="0.3"/>
  <cols>
    <col min="1" max="1" width="3.28515625" style="4" bestFit="1" customWidth="1"/>
    <col min="2" max="2" width="7.5703125" style="4" bestFit="1" customWidth="1"/>
    <col min="3" max="3" width="9" style="4" bestFit="1" customWidth="1"/>
    <col min="4" max="4" width="8.28515625" style="4" customWidth="1"/>
    <col min="5" max="5" width="14.5703125" style="1" customWidth="1"/>
    <col min="6" max="6" width="13.5703125" style="1" customWidth="1"/>
    <col min="7" max="7" width="13.7109375" style="1" customWidth="1"/>
    <col min="8" max="8" width="18.5703125" style="4" bestFit="1" customWidth="1"/>
    <col min="9" max="9" width="15" style="1" bestFit="1" customWidth="1"/>
    <col min="10" max="11" width="16.28515625" style="1" bestFit="1" customWidth="1"/>
    <col min="12" max="16384" width="9.140625" style="1"/>
  </cols>
  <sheetData>
    <row r="1" spans="1:11" ht="33" x14ac:dyDescent="0.3">
      <c r="A1" s="5" t="s">
        <v>0</v>
      </c>
      <c r="B1" s="5" t="s">
        <v>2</v>
      </c>
      <c r="C1" s="5" t="s">
        <v>1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9</v>
      </c>
      <c r="I1" s="5" t="s">
        <v>27</v>
      </c>
      <c r="J1" s="5" t="s">
        <v>25</v>
      </c>
      <c r="K1" s="5" t="s">
        <v>26</v>
      </c>
    </row>
    <row r="2" spans="1:11" ht="33" hidden="1" x14ac:dyDescent="0.3">
      <c r="A2" s="6">
        <v>1</v>
      </c>
      <c r="B2" s="6"/>
      <c r="C2" s="6" t="s">
        <v>264</v>
      </c>
      <c r="D2" s="6" t="s">
        <v>29</v>
      </c>
      <c r="E2" s="7">
        <v>0</v>
      </c>
      <c r="F2" s="7">
        <f>E2*10.764</f>
        <v>0</v>
      </c>
      <c r="G2" s="7">
        <f>F2*1.1</f>
        <v>0</v>
      </c>
      <c r="H2" s="6" t="s">
        <v>29</v>
      </c>
      <c r="I2" s="7">
        <f t="shared" ref="I2:I33" si="0">SUM(J2:K2)</f>
        <v>0</v>
      </c>
      <c r="J2" s="7">
        <v>0</v>
      </c>
      <c r="K2" s="7">
        <v>0</v>
      </c>
    </row>
    <row r="3" spans="1:11" x14ac:dyDescent="0.3">
      <c r="A3" s="9">
        <v>2</v>
      </c>
      <c r="B3" s="9" t="s">
        <v>34</v>
      </c>
      <c r="C3" s="9" t="s">
        <v>244</v>
      </c>
      <c r="D3" s="9" t="s">
        <v>28</v>
      </c>
      <c r="E3" s="17">
        <v>68.650000000000006</v>
      </c>
      <c r="F3" s="7">
        <f t="shared" ref="F3:F66" si="1">E3*10.764</f>
        <v>738.94860000000006</v>
      </c>
      <c r="G3" s="7">
        <f t="shared" ref="G3:G66" si="2">F3*1.1</f>
        <v>812.84346000000016</v>
      </c>
      <c r="H3" s="9" t="s">
        <v>266</v>
      </c>
      <c r="I3" s="7">
        <f t="shared" si="0"/>
        <v>0</v>
      </c>
      <c r="J3" s="7">
        <v>0</v>
      </c>
      <c r="K3" s="7">
        <v>0</v>
      </c>
    </row>
    <row r="4" spans="1:11" x14ac:dyDescent="0.3">
      <c r="A4" s="6">
        <v>3</v>
      </c>
      <c r="B4" s="9" t="s">
        <v>35</v>
      </c>
      <c r="C4" s="9" t="s">
        <v>244</v>
      </c>
      <c r="D4" s="9" t="s">
        <v>28</v>
      </c>
      <c r="E4" s="17">
        <v>68.650000000000006</v>
      </c>
      <c r="F4" s="7">
        <f t="shared" si="1"/>
        <v>738.94860000000006</v>
      </c>
      <c r="G4" s="7">
        <f t="shared" si="2"/>
        <v>812.84346000000016</v>
      </c>
      <c r="H4" s="9" t="s">
        <v>266</v>
      </c>
      <c r="I4" s="7">
        <f t="shared" si="0"/>
        <v>0</v>
      </c>
      <c r="J4" s="7">
        <v>0</v>
      </c>
      <c r="K4" s="7">
        <v>0</v>
      </c>
    </row>
    <row r="5" spans="1:11" hidden="1" x14ac:dyDescent="0.3">
      <c r="A5" s="9">
        <v>4</v>
      </c>
      <c r="B5" s="9" t="s">
        <v>36</v>
      </c>
      <c r="C5" s="9" t="s">
        <v>244</v>
      </c>
      <c r="D5" s="9" t="s">
        <v>38</v>
      </c>
      <c r="E5" s="17">
        <v>51.65</v>
      </c>
      <c r="F5" s="7">
        <f t="shared" si="1"/>
        <v>555.9606</v>
      </c>
      <c r="G5" s="7">
        <f t="shared" si="2"/>
        <v>611.55666000000008</v>
      </c>
      <c r="H5" s="9" t="s">
        <v>23</v>
      </c>
      <c r="I5" s="7">
        <f t="shared" si="0"/>
        <v>0</v>
      </c>
      <c r="J5" s="7">
        <v>0</v>
      </c>
      <c r="K5" s="7">
        <v>0</v>
      </c>
    </row>
    <row r="6" spans="1:11" hidden="1" x14ac:dyDescent="0.3">
      <c r="A6" s="6">
        <v>5</v>
      </c>
      <c r="B6" s="9" t="s">
        <v>37</v>
      </c>
      <c r="C6" s="9" t="s">
        <v>244</v>
      </c>
      <c r="D6" s="9" t="s">
        <v>38</v>
      </c>
      <c r="E6" s="17">
        <v>51.65</v>
      </c>
      <c r="F6" s="7">
        <f t="shared" si="1"/>
        <v>555.9606</v>
      </c>
      <c r="G6" s="7">
        <f t="shared" si="2"/>
        <v>611.55666000000008</v>
      </c>
      <c r="H6" s="9" t="s">
        <v>23</v>
      </c>
      <c r="I6" s="7">
        <f t="shared" si="0"/>
        <v>0</v>
      </c>
      <c r="J6" s="7">
        <v>0</v>
      </c>
      <c r="K6" s="7">
        <v>0</v>
      </c>
    </row>
    <row r="7" spans="1:11" hidden="1" x14ac:dyDescent="0.3">
      <c r="A7" s="9">
        <v>6</v>
      </c>
      <c r="B7" s="9" t="s">
        <v>47</v>
      </c>
      <c r="C7" s="9" t="s">
        <v>245</v>
      </c>
      <c r="D7" s="9" t="s">
        <v>28</v>
      </c>
      <c r="E7" s="17">
        <v>68.650000000000006</v>
      </c>
      <c r="F7" s="7">
        <f t="shared" si="1"/>
        <v>738.94860000000006</v>
      </c>
      <c r="G7" s="7">
        <f t="shared" si="2"/>
        <v>812.84346000000016</v>
      </c>
      <c r="H7" s="9" t="s">
        <v>23</v>
      </c>
      <c r="I7" s="7">
        <f t="shared" si="0"/>
        <v>0</v>
      </c>
      <c r="J7" s="7">
        <v>0</v>
      </c>
      <c r="K7" s="7">
        <v>0</v>
      </c>
    </row>
    <row r="8" spans="1:11" hidden="1" x14ac:dyDescent="0.3">
      <c r="A8" s="6">
        <v>7</v>
      </c>
      <c r="B8" s="9" t="s">
        <v>48</v>
      </c>
      <c r="C8" s="9" t="s">
        <v>245</v>
      </c>
      <c r="D8" s="9" t="s">
        <v>28</v>
      </c>
      <c r="E8" s="17">
        <v>68.650000000000006</v>
      </c>
      <c r="F8" s="7">
        <f t="shared" si="1"/>
        <v>738.94860000000006</v>
      </c>
      <c r="G8" s="7">
        <f t="shared" si="2"/>
        <v>812.84346000000016</v>
      </c>
      <c r="H8" s="9" t="s">
        <v>23</v>
      </c>
      <c r="I8" s="7">
        <f t="shared" si="0"/>
        <v>0</v>
      </c>
      <c r="J8" s="7">
        <v>0</v>
      </c>
      <c r="K8" s="7">
        <v>0</v>
      </c>
    </row>
    <row r="9" spans="1:11" hidden="1" x14ac:dyDescent="0.3">
      <c r="A9" s="9">
        <v>8</v>
      </c>
      <c r="B9" s="9" t="s">
        <v>49</v>
      </c>
      <c r="C9" s="9" t="s">
        <v>245</v>
      </c>
      <c r="D9" s="9" t="s">
        <v>38</v>
      </c>
      <c r="E9" s="17">
        <v>51.65</v>
      </c>
      <c r="F9" s="7">
        <f t="shared" si="1"/>
        <v>555.9606</v>
      </c>
      <c r="G9" s="7">
        <f t="shared" si="2"/>
        <v>611.55666000000008</v>
      </c>
      <c r="H9" s="9" t="s">
        <v>23</v>
      </c>
      <c r="I9" s="7">
        <f t="shared" si="0"/>
        <v>0</v>
      </c>
      <c r="J9" s="7">
        <v>0</v>
      </c>
      <c r="K9" s="7">
        <v>0</v>
      </c>
    </row>
    <row r="10" spans="1:11" hidden="1" x14ac:dyDescent="0.3">
      <c r="A10" s="6">
        <v>9</v>
      </c>
      <c r="B10" s="9" t="s">
        <v>50</v>
      </c>
      <c r="C10" s="9" t="s">
        <v>245</v>
      </c>
      <c r="D10" s="9" t="s">
        <v>38</v>
      </c>
      <c r="E10" s="17">
        <v>51.65</v>
      </c>
      <c r="F10" s="7">
        <f t="shared" si="1"/>
        <v>555.9606</v>
      </c>
      <c r="G10" s="7">
        <f t="shared" si="2"/>
        <v>611.55666000000008</v>
      </c>
      <c r="H10" s="9" t="s">
        <v>23</v>
      </c>
      <c r="I10" s="7">
        <f t="shared" si="0"/>
        <v>0</v>
      </c>
      <c r="J10" s="7">
        <v>0</v>
      </c>
      <c r="K10" s="7">
        <v>0</v>
      </c>
    </row>
    <row r="11" spans="1:11" x14ac:dyDescent="0.3">
      <c r="A11" s="9">
        <v>10</v>
      </c>
      <c r="B11" s="9" t="s">
        <v>179</v>
      </c>
      <c r="C11" s="9" t="s">
        <v>246</v>
      </c>
      <c r="D11" s="9" t="s">
        <v>28</v>
      </c>
      <c r="E11" s="17">
        <v>68.650000000000006</v>
      </c>
      <c r="F11" s="7">
        <f t="shared" si="1"/>
        <v>738.94860000000006</v>
      </c>
      <c r="G11" s="7">
        <f t="shared" si="2"/>
        <v>812.84346000000016</v>
      </c>
      <c r="H11" s="9" t="s">
        <v>266</v>
      </c>
      <c r="I11" s="7">
        <f t="shared" si="0"/>
        <v>0</v>
      </c>
      <c r="J11" s="7">
        <v>0</v>
      </c>
      <c r="K11" s="7">
        <v>0</v>
      </c>
    </row>
    <row r="12" spans="1:11" hidden="1" x14ac:dyDescent="0.3">
      <c r="A12" s="6">
        <v>11</v>
      </c>
      <c r="B12" s="9" t="s">
        <v>180</v>
      </c>
      <c r="C12" s="9" t="s">
        <v>246</v>
      </c>
      <c r="D12" s="9" t="s">
        <v>28</v>
      </c>
      <c r="E12" s="17">
        <v>68.650000000000006</v>
      </c>
      <c r="F12" s="7">
        <f t="shared" si="1"/>
        <v>738.94860000000006</v>
      </c>
      <c r="G12" s="7">
        <f t="shared" si="2"/>
        <v>812.84346000000016</v>
      </c>
      <c r="H12" s="9" t="s">
        <v>23</v>
      </c>
      <c r="I12" s="7">
        <f t="shared" si="0"/>
        <v>0</v>
      </c>
      <c r="J12" s="7">
        <v>0</v>
      </c>
      <c r="K12" s="7">
        <v>0</v>
      </c>
    </row>
    <row r="13" spans="1:11" hidden="1" x14ac:dyDescent="0.3">
      <c r="A13" s="9">
        <v>12</v>
      </c>
      <c r="B13" s="9" t="s">
        <v>181</v>
      </c>
      <c r="C13" s="9" t="s">
        <v>246</v>
      </c>
      <c r="D13" s="9" t="s">
        <v>38</v>
      </c>
      <c r="E13" s="17">
        <v>51.65</v>
      </c>
      <c r="F13" s="7">
        <f t="shared" si="1"/>
        <v>555.9606</v>
      </c>
      <c r="G13" s="7">
        <f t="shared" si="2"/>
        <v>611.55666000000008</v>
      </c>
      <c r="H13" s="9" t="s">
        <v>23</v>
      </c>
      <c r="I13" s="7">
        <f t="shared" si="0"/>
        <v>0</v>
      </c>
      <c r="J13" s="7">
        <v>0</v>
      </c>
      <c r="K13" s="7">
        <v>0</v>
      </c>
    </row>
    <row r="14" spans="1:11" hidden="1" x14ac:dyDescent="0.3">
      <c r="A14" s="6">
        <v>13</v>
      </c>
      <c r="B14" s="9" t="s">
        <v>182</v>
      </c>
      <c r="C14" s="9" t="s">
        <v>246</v>
      </c>
      <c r="D14" s="9" t="s">
        <v>38</v>
      </c>
      <c r="E14" s="17">
        <v>51.65</v>
      </c>
      <c r="F14" s="7">
        <f t="shared" si="1"/>
        <v>555.9606</v>
      </c>
      <c r="G14" s="7">
        <f t="shared" si="2"/>
        <v>611.55666000000008</v>
      </c>
      <c r="H14" s="9" t="s">
        <v>23</v>
      </c>
      <c r="I14" s="7">
        <f t="shared" si="0"/>
        <v>0</v>
      </c>
      <c r="J14" s="7">
        <v>0</v>
      </c>
      <c r="K14" s="7">
        <v>0</v>
      </c>
    </row>
    <row r="15" spans="1:11" x14ac:dyDescent="0.3">
      <c r="A15" s="9">
        <v>14</v>
      </c>
      <c r="B15" s="9" t="s">
        <v>183</v>
      </c>
      <c r="C15" s="9" t="s">
        <v>247</v>
      </c>
      <c r="D15" s="9" t="s">
        <v>28</v>
      </c>
      <c r="E15" s="17">
        <v>68.650000000000006</v>
      </c>
      <c r="F15" s="7">
        <f t="shared" si="1"/>
        <v>738.94860000000006</v>
      </c>
      <c r="G15" s="7">
        <f t="shared" si="2"/>
        <v>812.84346000000016</v>
      </c>
      <c r="H15" s="9" t="s">
        <v>266</v>
      </c>
      <c r="I15" s="7">
        <f t="shared" si="0"/>
        <v>0</v>
      </c>
      <c r="J15" s="7">
        <v>0</v>
      </c>
      <c r="K15" s="7">
        <v>0</v>
      </c>
    </row>
    <row r="16" spans="1:11" hidden="1" x14ac:dyDescent="0.3">
      <c r="A16" s="6">
        <v>15</v>
      </c>
      <c r="B16" s="9" t="s">
        <v>184</v>
      </c>
      <c r="C16" s="9" t="s">
        <v>247</v>
      </c>
      <c r="D16" s="9" t="s">
        <v>28</v>
      </c>
      <c r="E16" s="17">
        <v>68.650000000000006</v>
      </c>
      <c r="F16" s="7">
        <f t="shared" si="1"/>
        <v>738.94860000000006</v>
      </c>
      <c r="G16" s="7">
        <f t="shared" si="2"/>
        <v>812.84346000000016</v>
      </c>
      <c r="H16" s="9" t="s">
        <v>24</v>
      </c>
      <c r="I16" s="7">
        <f t="shared" si="0"/>
        <v>5598520</v>
      </c>
      <c r="J16" s="17">
        <v>5170396</v>
      </c>
      <c r="K16" s="17">
        <v>428124</v>
      </c>
    </row>
    <row r="17" spans="1:11" hidden="1" x14ac:dyDescent="0.3">
      <c r="A17" s="9">
        <v>16</v>
      </c>
      <c r="B17" s="9" t="s">
        <v>185</v>
      </c>
      <c r="C17" s="9" t="s">
        <v>247</v>
      </c>
      <c r="D17" s="9" t="s">
        <v>38</v>
      </c>
      <c r="E17" s="17">
        <v>51.65</v>
      </c>
      <c r="F17" s="7">
        <f t="shared" si="1"/>
        <v>555.9606</v>
      </c>
      <c r="G17" s="7">
        <f t="shared" si="2"/>
        <v>611.55666000000008</v>
      </c>
      <c r="H17" s="9" t="s">
        <v>24</v>
      </c>
      <c r="I17" s="7">
        <f t="shared" si="0"/>
        <v>3000000</v>
      </c>
      <c r="J17" s="17">
        <v>2700000</v>
      </c>
      <c r="K17" s="17">
        <v>300000</v>
      </c>
    </row>
    <row r="18" spans="1:11" x14ac:dyDescent="0.3">
      <c r="A18" s="6">
        <v>17</v>
      </c>
      <c r="B18" s="9" t="s">
        <v>186</v>
      </c>
      <c r="C18" s="9" t="s">
        <v>247</v>
      </c>
      <c r="D18" s="9" t="s">
        <v>38</v>
      </c>
      <c r="E18" s="17">
        <v>51.65</v>
      </c>
      <c r="F18" s="7">
        <f t="shared" si="1"/>
        <v>555.9606</v>
      </c>
      <c r="G18" s="7">
        <f t="shared" si="2"/>
        <v>611.55666000000008</v>
      </c>
      <c r="H18" s="9" t="s">
        <v>266</v>
      </c>
      <c r="I18" s="7">
        <f t="shared" si="0"/>
        <v>0</v>
      </c>
      <c r="J18" s="17">
        <v>0</v>
      </c>
      <c r="K18" s="17">
        <v>0</v>
      </c>
    </row>
    <row r="19" spans="1:11" hidden="1" x14ac:dyDescent="0.3">
      <c r="A19" s="9">
        <v>18</v>
      </c>
      <c r="B19" s="9" t="s">
        <v>187</v>
      </c>
      <c r="C19" s="9" t="s">
        <v>248</v>
      </c>
      <c r="D19" s="9" t="s">
        <v>28</v>
      </c>
      <c r="E19" s="17">
        <v>68.650000000000006</v>
      </c>
      <c r="F19" s="7">
        <f t="shared" si="1"/>
        <v>738.94860000000006</v>
      </c>
      <c r="G19" s="7">
        <f t="shared" si="2"/>
        <v>812.84346000000016</v>
      </c>
      <c r="H19" s="9" t="s">
        <v>24</v>
      </c>
      <c r="I19" s="7">
        <f t="shared" si="0"/>
        <v>5788500</v>
      </c>
      <c r="J19" s="17">
        <v>5243002</v>
      </c>
      <c r="K19" s="17">
        <v>545498</v>
      </c>
    </row>
    <row r="20" spans="1:11" hidden="1" x14ac:dyDescent="0.3">
      <c r="A20" s="6">
        <v>19</v>
      </c>
      <c r="B20" s="9" t="s">
        <v>188</v>
      </c>
      <c r="C20" s="9" t="s">
        <v>248</v>
      </c>
      <c r="D20" s="9" t="s">
        <v>28</v>
      </c>
      <c r="E20" s="17">
        <v>68.650000000000006</v>
      </c>
      <c r="F20" s="7">
        <f t="shared" si="1"/>
        <v>738.94860000000006</v>
      </c>
      <c r="G20" s="7">
        <f t="shared" si="2"/>
        <v>812.84346000000016</v>
      </c>
      <c r="H20" s="9" t="s">
        <v>24</v>
      </c>
      <c r="I20" s="7">
        <f t="shared" si="0"/>
        <v>5472380</v>
      </c>
      <c r="J20" s="17">
        <v>5060418</v>
      </c>
      <c r="K20" s="17">
        <v>411962</v>
      </c>
    </row>
    <row r="21" spans="1:11" x14ac:dyDescent="0.3">
      <c r="A21" s="9">
        <v>20</v>
      </c>
      <c r="B21" s="9" t="s">
        <v>189</v>
      </c>
      <c r="C21" s="9" t="s">
        <v>248</v>
      </c>
      <c r="D21" s="9" t="s">
        <v>38</v>
      </c>
      <c r="E21" s="17">
        <v>51.65</v>
      </c>
      <c r="F21" s="7">
        <f t="shared" si="1"/>
        <v>555.9606</v>
      </c>
      <c r="G21" s="7">
        <f t="shared" si="2"/>
        <v>611.55666000000008</v>
      </c>
      <c r="H21" s="9" t="s">
        <v>266</v>
      </c>
      <c r="I21" s="7">
        <f t="shared" si="0"/>
        <v>0</v>
      </c>
      <c r="J21" s="17">
        <v>0</v>
      </c>
      <c r="K21" s="17">
        <v>0</v>
      </c>
    </row>
    <row r="22" spans="1:11" hidden="1" x14ac:dyDescent="0.3">
      <c r="A22" s="6">
        <v>21</v>
      </c>
      <c r="B22" s="9" t="s">
        <v>190</v>
      </c>
      <c r="C22" s="9" t="s">
        <v>248</v>
      </c>
      <c r="D22" s="9" t="s">
        <v>38</v>
      </c>
      <c r="E22" s="17">
        <v>51.65</v>
      </c>
      <c r="F22" s="7">
        <f t="shared" si="1"/>
        <v>555.9606</v>
      </c>
      <c r="G22" s="7">
        <f t="shared" si="2"/>
        <v>611.55666000000008</v>
      </c>
      <c r="H22" s="9" t="s">
        <v>24</v>
      </c>
      <c r="I22" s="7">
        <f t="shared" si="0"/>
        <v>3952245</v>
      </c>
      <c r="J22" s="17">
        <v>3566579</v>
      </c>
      <c r="K22" s="17">
        <v>385666</v>
      </c>
    </row>
    <row r="23" spans="1:11" hidden="1" x14ac:dyDescent="0.3">
      <c r="A23" s="9">
        <v>22</v>
      </c>
      <c r="B23" s="9" t="s">
        <v>191</v>
      </c>
      <c r="C23" s="9" t="s">
        <v>249</v>
      </c>
      <c r="D23" s="9" t="s">
        <v>28</v>
      </c>
      <c r="E23" s="17">
        <v>68.650000000000006</v>
      </c>
      <c r="F23" s="7">
        <f t="shared" si="1"/>
        <v>738.94860000000006</v>
      </c>
      <c r="G23" s="7">
        <f t="shared" si="2"/>
        <v>812.84346000000016</v>
      </c>
      <c r="H23" s="9" t="s">
        <v>24</v>
      </c>
      <c r="I23" s="7">
        <f t="shared" si="0"/>
        <v>5321366</v>
      </c>
      <c r="J23" s="17">
        <v>4789229</v>
      </c>
      <c r="K23" s="17">
        <v>532137</v>
      </c>
    </row>
    <row r="24" spans="1:11" hidden="1" x14ac:dyDescent="0.3">
      <c r="A24" s="6">
        <v>23</v>
      </c>
      <c r="B24" s="9" t="s">
        <v>192</v>
      </c>
      <c r="C24" s="9" t="s">
        <v>249</v>
      </c>
      <c r="D24" s="9" t="s">
        <v>28</v>
      </c>
      <c r="E24" s="17">
        <v>68.650000000000006</v>
      </c>
      <c r="F24" s="7">
        <f t="shared" si="1"/>
        <v>738.94860000000006</v>
      </c>
      <c r="G24" s="7">
        <f t="shared" si="2"/>
        <v>812.84346000000016</v>
      </c>
      <c r="H24" s="9" t="s">
        <v>23</v>
      </c>
      <c r="I24" s="7">
        <f t="shared" si="0"/>
        <v>0</v>
      </c>
      <c r="J24" s="17">
        <v>0</v>
      </c>
      <c r="K24" s="17">
        <v>0</v>
      </c>
    </row>
    <row r="25" spans="1:11" x14ac:dyDescent="0.3">
      <c r="A25" s="9">
        <v>24</v>
      </c>
      <c r="B25" s="9" t="s">
        <v>193</v>
      </c>
      <c r="C25" s="9" t="s">
        <v>249</v>
      </c>
      <c r="D25" s="9" t="s">
        <v>38</v>
      </c>
      <c r="E25" s="17">
        <v>51.65</v>
      </c>
      <c r="F25" s="7">
        <f t="shared" si="1"/>
        <v>555.9606</v>
      </c>
      <c r="G25" s="7">
        <f t="shared" si="2"/>
        <v>611.55666000000008</v>
      </c>
      <c r="H25" s="9" t="s">
        <v>266</v>
      </c>
      <c r="I25" s="7">
        <f t="shared" si="0"/>
        <v>0</v>
      </c>
      <c r="J25" s="17"/>
      <c r="K25" s="17"/>
    </row>
    <row r="26" spans="1:11" hidden="1" x14ac:dyDescent="0.3">
      <c r="A26" s="6">
        <v>25</v>
      </c>
      <c r="B26" s="9" t="s">
        <v>194</v>
      </c>
      <c r="C26" s="9" t="s">
        <v>249</v>
      </c>
      <c r="D26" s="9" t="s">
        <v>38</v>
      </c>
      <c r="E26" s="17">
        <v>51.65</v>
      </c>
      <c r="F26" s="7">
        <f t="shared" si="1"/>
        <v>555.9606</v>
      </c>
      <c r="G26" s="7">
        <f t="shared" si="2"/>
        <v>611.55666000000008</v>
      </c>
      <c r="H26" s="9" t="s">
        <v>24</v>
      </c>
      <c r="I26" s="7">
        <f t="shared" si="0"/>
        <v>4188455</v>
      </c>
      <c r="J26" s="17">
        <v>3805546</v>
      </c>
      <c r="K26" s="17">
        <v>382909</v>
      </c>
    </row>
    <row r="27" spans="1:11" hidden="1" x14ac:dyDescent="0.3">
      <c r="A27" s="9">
        <v>26</v>
      </c>
      <c r="B27" s="9" t="s">
        <v>195</v>
      </c>
      <c r="C27" s="9" t="s">
        <v>250</v>
      </c>
      <c r="D27" s="9" t="s">
        <v>28</v>
      </c>
      <c r="E27" s="17">
        <v>68.650000000000006</v>
      </c>
      <c r="F27" s="7">
        <f t="shared" si="1"/>
        <v>738.94860000000006</v>
      </c>
      <c r="G27" s="7">
        <f t="shared" si="2"/>
        <v>812.84346000000016</v>
      </c>
      <c r="H27" s="9" t="s">
        <v>24</v>
      </c>
      <c r="I27" s="7">
        <f t="shared" si="0"/>
        <v>5469000</v>
      </c>
      <c r="J27" s="17">
        <v>5035550</v>
      </c>
      <c r="K27" s="17">
        <v>433450</v>
      </c>
    </row>
    <row r="28" spans="1:11" hidden="1" x14ac:dyDescent="0.3">
      <c r="A28" s="6">
        <v>27</v>
      </c>
      <c r="B28" s="9" t="s">
        <v>196</v>
      </c>
      <c r="C28" s="9" t="s">
        <v>250</v>
      </c>
      <c r="D28" s="9" t="s">
        <v>28</v>
      </c>
      <c r="E28" s="17">
        <v>68.650000000000006</v>
      </c>
      <c r="F28" s="7">
        <f t="shared" si="1"/>
        <v>738.94860000000006</v>
      </c>
      <c r="G28" s="7">
        <f t="shared" si="2"/>
        <v>812.84346000000016</v>
      </c>
      <c r="H28" s="9" t="s">
        <v>24</v>
      </c>
      <c r="I28" s="7">
        <f t="shared" si="0"/>
        <v>4200000</v>
      </c>
      <c r="J28" s="17">
        <v>3767940</v>
      </c>
      <c r="K28" s="17">
        <v>432060</v>
      </c>
    </row>
    <row r="29" spans="1:11" x14ac:dyDescent="0.3">
      <c r="A29" s="9">
        <v>28</v>
      </c>
      <c r="B29" s="9" t="s">
        <v>197</v>
      </c>
      <c r="C29" s="9" t="s">
        <v>250</v>
      </c>
      <c r="D29" s="9" t="s">
        <v>38</v>
      </c>
      <c r="E29" s="17">
        <v>51.65</v>
      </c>
      <c r="F29" s="7">
        <f t="shared" si="1"/>
        <v>555.9606</v>
      </c>
      <c r="G29" s="7">
        <f t="shared" si="2"/>
        <v>611.55666000000008</v>
      </c>
      <c r="H29" s="9" t="s">
        <v>266</v>
      </c>
      <c r="I29" s="7">
        <f t="shared" si="0"/>
        <v>0</v>
      </c>
      <c r="J29" s="17">
        <v>0</v>
      </c>
      <c r="K29" s="17">
        <v>0</v>
      </c>
    </row>
    <row r="30" spans="1:11" hidden="1" x14ac:dyDescent="0.3">
      <c r="A30" s="6">
        <v>29</v>
      </c>
      <c r="B30" s="9" t="s">
        <v>198</v>
      </c>
      <c r="C30" s="9" t="s">
        <v>250</v>
      </c>
      <c r="D30" s="9" t="s">
        <v>38</v>
      </c>
      <c r="E30" s="17">
        <v>51.65</v>
      </c>
      <c r="F30" s="7">
        <f t="shared" si="1"/>
        <v>555.9606</v>
      </c>
      <c r="G30" s="7">
        <f t="shared" si="2"/>
        <v>611.55666000000008</v>
      </c>
      <c r="H30" s="9" t="s">
        <v>24</v>
      </c>
      <c r="I30" s="7">
        <f t="shared" si="0"/>
        <v>4000000</v>
      </c>
      <c r="J30" s="17">
        <v>3801980</v>
      </c>
      <c r="K30" s="17">
        <v>198020</v>
      </c>
    </row>
    <row r="31" spans="1:11" x14ac:dyDescent="0.3">
      <c r="A31" s="9">
        <v>30</v>
      </c>
      <c r="B31" s="9" t="s">
        <v>199</v>
      </c>
      <c r="C31" s="9" t="s">
        <v>251</v>
      </c>
      <c r="D31" s="9" t="s">
        <v>28</v>
      </c>
      <c r="E31" s="17">
        <v>68.650000000000006</v>
      </c>
      <c r="F31" s="7">
        <f t="shared" si="1"/>
        <v>738.94860000000006</v>
      </c>
      <c r="G31" s="7">
        <f t="shared" si="2"/>
        <v>812.84346000000016</v>
      </c>
      <c r="H31" s="9" t="s">
        <v>266</v>
      </c>
      <c r="I31" s="7">
        <f t="shared" si="0"/>
        <v>0</v>
      </c>
      <c r="J31" s="17">
        <v>0</v>
      </c>
      <c r="K31" s="17">
        <v>0</v>
      </c>
    </row>
    <row r="32" spans="1:11" hidden="1" x14ac:dyDescent="0.3">
      <c r="A32" s="6">
        <v>31</v>
      </c>
      <c r="B32" s="9" t="s">
        <v>200</v>
      </c>
      <c r="C32" s="9" t="s">
        <v>251</v>
      </c>
      <c r="D32" s="9" t="s">
        <v>28</v>
      </c>
      <c r="E32" s="17">
        <v>68.650000000000006</v>
      </c>
      <c r="F32" s="7">
        <f t="shared" si="1"/>
        <v>738.94860000000006</v>
      </c>
      <c r="G32" s="7">
        <f t="shared" si="2"/>
        <v>812.84346000000016</v>
      </c>
      <c r="H32" s="9" t="s">
        <v>23</v>
      </c>
      <c r="I32" s="7">
        <f t="shared" si="0"/>
        <v>0</v>
      </c>
      <c r="J32" s="17"/>
      <c r="K32" s="17"/>
    </row>
    <row r="33" spans="1:11" hidden="1" x14ac:dyDescent="0.3">
      <c r="A33" s="9">
        <v>32</v>
      </c>
      <c r="B33" s="9" t="s">
        <v>201</v>
      </c>
      <c r="C33" s="9" t="s">
        <v>251</v>
      </c>
      <c r="D33" s="9" t="s">
        <v>265</v>
      </c>
      <c r="E33" s="17"/>
      <c r="F33" s="7">
        <f t="shared" si="1"/>
        <v>0</v>
      </c>
      <c r="G33" s="7">
        <f t="shared" si="2"/>
        <v>0</v>
      </c>
      <c r="H33" s="9" t="s">
        <v>265</v>
      </c>
      <c r="I33" s="7">
        <f t="shared" si="0"/>
        <v>0</v>
      </c>
      <c r="J33" s="17"/>
      <c r="K33" s="17"/>
    </row>
    <row r="34" spans="1:11" hidden="1" x14ac:dyDescent="0.3">
      <c r="A34" s="6">
        <v>33</v>
      </c>
      <c r="B34" s="9" t="s">
        <v>202</v>
      </c>
      <c r="C34" s="9" t="s">
        <v>251</v>
      </c>
      <c r="D34" s="9" t="s">
        <v>38</v>
      </c>
      <c r="E34" s="17">
        <v>51.65</v>
      </c>
      <c r="F34" s="7">
        <f t="shared" si="1"/>
        <v>555.9606</v>
      </c>
      <c r="G34" s="7">
        <f t="shared" si="2"/>
        <v>611.55666000000008</v>
      </c>
      <c r="H34" s="9" t="s">
        <v>24</v>
      </c>
      <c r="I34" s="7">
        <f t="shared" ref="I34:I65" si="3">SUM(J34:K34)</f>
        <v>4140755</v>
      </c>
      <c r="J34" s="17">
        <v>3648642</v>
      </c>
      <c r="K34" s="17">
        <v>492113</v>
      </c>
    </row>
    <row r="35" spans="1:11" hidden="1" x14ac:dyDescent="0.3">
      <c r="A35" s="9">
        <v>34</v>
      </c>
      <c r="B35" s="9" t="s">
        <v>203</v>
      </c>
      <c r="C35" s="9" t="s">
        <v>252</v>
      </c>
      <c r="D35" s="9" t="s">
        <v>28</v>
      </c>
      <c r="E35" s="17">
        <v>68.650000000000006</v>
      </c>
      <c r="F35" s="7">
        <f t="shared" si="1"/>
        <v>738.94860000000006</v>
      </c>
      <c r="G35" s="7">
        <f t="shared" si="2"/>
        <v>812.84346000000016</v>
      </c>
      <c r="H35" s="9" t="s">
        <v>24</v>
      </c>
      <c r="I35" s="7">
        <f t="shared" si="3"/>
        <v>5510500</v>
      </c>
      <c r="J35" s="17">
        <v>4885411</v>
      </c>
      <c r="K35" s="17">
        <v>625089</v>
      </c>
    </row>
    <row r="36" spans="1:11" hidden="1" x14ac:dyDescent="0.3">
      <c r="A36" s="6">
        <v>35</v>
      </c>
      <c r="B36" s="9" t="s">
        <v>204</v>
      </c>
      <c r="C36" s="9" t="s">
        <v>252</v>
      </c>
      <c r="D36" s="9" t="s">
        <v>28</v>
      </c>
      <c r="E36" s="17">
        <v>68.650000000000006</v>
      </c>
      <c r="F36" s="7">
        <f t="shared" si="1"/>
        <v>738.94860000000006</v>
      </c>
      <c r="G36" s="7">
        <f t="shared" si="2"/>
        <v>812.84346000000016</v>
      </c>
      <c r="H36" s="9" t="s">
        <v>24</v>
      </c>
      <c r="I36" s="7">
        <f t="shared" si="3"/>
        <v>5672000</v>
      </c>
      <c r="J36" s="17">
        <v>4782852</v>
      </c>
      <c r="K36" s="17">
        <v>889148</v>
      </c>
    </row>
    <row r="37" spans="1:11" hidden="1" x14ac:dyDescent="0.3">
      <c r="A37" s="9">
        <v>36</v>
      </c>
      <c r="B37" s="9" t="s">
        <v>205</v>
      </c>
      <c r="C37" s="9" t="s">
        <v>252</v>
      </c>
      <c r="D37" s="9" t="s">
        <v>38</v>
      </c>
      <c r="E37" s="17">
        <v>51.65</v>
      </c>
      <c r="F37" s="7">
        <f t="shared" si="1"/>
        <v>555.9606</v>
      </c>
      <c r="G37" s="7">
        <f t="shared" si="2"/>
        <v>611.55666000000008</v>
      </c>
      <c r="H37" s="9" t="s">
        <v>24</v>
      </c>
      <c r="I37" s="7">
        <f t="shared" si="3"/>
        <v>3000000</v>
      </c>
      <c r="J37" s="17">
        <v>2435400</v>
      </c>
      <c r="K37" s="17">
        <v>564600</v>
      </c>
    </row>
    <row r="38" spans="1:11" hidden="1" x14ac:dyDescent="0.3">
      <c r="A38" s="6">
        <v>37</v>
      </c>
      <c r="B38" s="9" t="s">
        <v>206</v>
      </c>
      <c r="C38" s="9" t="s">
        <v>252</v>
      </c>
      <c r="D38" s="9" t="s">
        <v>38</v>
      </c>
      <c r="E38" s="17">
        <v>51.65</v>
      </c>
      <c r="F38" s="7">
        <f t="shared" si="1"/>
        <v>555.9606</v>
      </c>
      <c r="G38" s="7">
        <f t="shared" si="2"/>
        <v>611.55666000000008</v>
      </c>
      <c r="H38" s="9" t="s">
        <v>24</v>
      </c>
      <c r="I38" s="7">
        <f t="shared" si="3"/>
        <v>4098075</v>
      </c>
      <c r="J38" s="17">
        <v>3634582</v>
      </c>
      <c r="K38" s="17">
        <v>463493</v>
      </c>
    </row>
    <row r="39" spans="1:11" hidden="1" x14ac:dyDescent="0.3">
      <c r="A39" s="9">
        <v>38</v>
      </c>
      <c r="B39" s="9" t="s">
        <v>207</v>
      </c>
      <c r="C39" s="9" t="s">
        <v>253</v>
      </c>
      <c r="D39" s="9" t="s">
        <v>28</v>
      </c>
      <c r="E39" s="17">
        <v>68.650000000000006</v>
      </c>
      <c r="F39" s="7">
        <f t="shared" si="1"/>
        <v>738.94860000000006</v>
      </c>
      <c r="G39" s="7">
        <f t="shared" si="2"/>
        <v>812.84346000000016</v>
      </c>
      <c r="H39" s="9" t="s">
        <v>24</v>
      </c>
      <c r="I39" s="7">
        <f t="shared" si="3"/>
        <v>5230380</v>
      </c>
      <c r="J39" s="17">
        <v>4523000</v>
      </c>
      <c r="K39" s="17">
        <v>707380</v>
      </c>
    </row>
    <row r="40" spans="1:11" hidden="1" x14ac:dyDescent="0.3">
      <c r="A40" s="6">
        <v>39</v>
      </c>
      <c r="B40" s="9" t="s">
        <v>208</v>
      </c>
      <c r="C40" s="9" t="s">
        <v>253</v>
      </c>
      <c r="D40" s="9" t="s">
        <v>28</v>
      </c>
      <c r="E40" s="17">
        <v>68.650000000000006</v>
      </c>
      <c r="F40" s="7">
        <f t="shared" si="1"/>
        <v>738.94860000000006</v>
      </c>
      <c r="G40" s="7">
        <f t="shared" si="2"/>
        <v>812.84346000000016</v>
      </c>
      <c r="H40" s="9" t="s">
        <v>23</v>
      </c>
      <c r="I40" s="7">
        <f t="shared" si="3"/>
        <v>0</v>
      </c>
      <c r="J40" s="17"/>
      <c r="K40" s="17"/>
    </row>
    <row r="41" spans="1:11" hidden="1" x14ac:dyDescent="0.3">
      <c r="A41" s="9">
        <v>40</v>
      </c>
      <c r="B41" s="9" t="s">
        <v>209</v>
      </c>
      <c r="C41" s="9" t="s">
        <v>253</v>
      </c>
      <c r="D41" s="9" t="s">
        <v>38</v>
      </c>
      <c r="E41" s="17">
        <v>51.65</v>
      </c>
      <c r="F41" s="7">
        <f t="shared" si="1"/>
        <v>555.9606</v>
      </c>
      <c r="G41" s="7">
        <f t="shared" si="2"/>
        <v>611.55666000000008</v>
      </c>
      <c r="H41" s="9" t="s">
        <v>24</v>
      </c>
      <c r="I41" s="7">
        <f t="shared" si="3"/>
        <v>4100000</v>
      </c>
      <c r="J41" s="17">
        <v>3809413</v>
      </c>
      <c r="K41" s="17">
        <v>290587</v>
      </c>
    </row>
    <row r="42" spans="1:11" hidden="1" x14ac:dyDescent="0.3">
      <c r="A42" s="6">
        <v>41</v>
      </c>
      <c r="B42" s="9" t="s">
        <v>210</v>
      </c>
      <c r="C42" s="9" t="s">
        <v>253</v>
      </c>
      <c r="D42" s="9" t="s">
        <v>38</v>
      </c>
      <c r="E42" s="17">
        <v>51.65</v>
      </c>
      <c r="F42" s="7">
        <f t="shared" si="1"/>
        <v>555.9606</v>
      </c>
      <c r="G42" s="7">
        <f t="shared" si="2"/>
        <v>611.55666000000008</v>
      </c>
      <c r="H42" s="9" t="s">
        <v>24</v>
      </c>
      <c r="I42" s="7">
        <f t="shared" si="3"/>
        <v>4100000</v>
      </c>
      <c r="J42" s="17">
        <v>3809413</v>
      </c>
      <c r="K42" s="17">
        <v>290587</v>
      </c>
    </row>
    <row r="43" spans="1:11" hidden="1" x14ac:dyDescent="0.3">
      <c r="A43" s="9">
        <v>42</v>
      </c>
      <c r="B43" s="9" t="s">
        <v>211</v>
      </c>
      <c r="C43" s="9" t="s">
        <v>254</v>
      </c>
      <c r="D43" s="9" t="s">
        <v>28</v>
      </c>
      <c r="E43" s="17">
        <v>68.650000000000006</v>
      </c>
      <c r="F43" s="7">
        <f t="shared" si="1"/>
        <v>738.94860000000006</v>
      </c>
      <c r="G43" s="7">
        <f t="shared" si="2"/>
        <v>812.84346000000016</v>
      </c>
      <c r="H43" s="9" t="s">
        <v>24</v>
      </c>
      <c r="I43" s="7">
        <f t="shared" si="3"/>
        <v>5552940</v>
      </c>
      <c r="J43" s="17">
        <v>5027623</v>
      </c>
      <c r="K43" s="17">
        <v>525317</v>
      </c>
    </row>
    <row r="44" spans="1:11" hidden="1" x14ac:dyDescent="0.3">
      <c r="A44" s="6">
        <v>43</v>
      </c>
      <c r="B44" s="9" t="s">
        <v>212</v>
      </c>
      <c r="C44" s="9" t="s">
        <v>254</v>
      </c>
      <c r="D44" s="9" t="s">
        <v>28</v>
      </c>
      <c r="E44" s="17">
        <v>68.650000000000006</v>
      </c>
      <c r="F44" s="7">
        <f t="shared" si="1"/>
        <v>738.94860000000006</v>
      </c>
      <c r="G44" s="7">
        <f t="shared" si="2"/>
        <v>812.84346000000016</v>
      </c>
      <c r="H44" s="9" t="s">
        <v>24</v>
      </c>
      <c r="I44" s="7">
        <f t="shared" si="3"/>
        <v>5520080</v>
      </c>
      <c r="J44" s="17">
        <v>5373887</v>
      </c>
      <c r="K44" s="17">
        <v>146193</v>
      </c>
    </row>
    <row r="45" spans="1:11" hidden="1" x14ac:dyDescent="0.3">
      <c r="A45" s="9">
        <v>44</v>
      </c>
      <c r="B45" s="9" t="s">
        <v>213</v>
      </c>
      <c r="C45" s="9" t="s">
        <v>254</v>
      </c>
      <c r="D45" s="9" t="s">
        <v>38</v>
      </c>
      <c r="E45" s="17">
        <v>51.65</v>
      </c>
      <c r="F45" s="7">
        <f t="shared" si="1"/>
        <v>555.9606</v>
      </c>
      <c r="G45" s="7">
        <f t="shared" si="2"/>
        <v>611.55666000000008</v>
      </c>
      <c r="H45" s="9" t="s">
        <v>24</v>
      </c>
      <c r="I45" s="7">
        <f t="shared" si="3"/>
        <v>3800705</v>
      </c>
      <c r="J45" s="17">
        <v>3368635</v>
      </c>
      <c r="K45" s="17">
        <v>432070</v>
      </c>
    </row>
    <row r="46" spans="1:11" x14ac:dyDescent="0.3">
      <c r="A46" s="6">
        <v>45</v>
      </c>
      <c r="B46" s="9" t="s">
        <v>214</v>
      </c>
      <c r="C46" s="9" t="s">
        <v>254</v>
      </c>
      <c r="D46" s="9" t="s">
        <v>38</v>
      </c>
      <c r="E46" s="17">
        <v>51.65</v>
      </c>
      <c r="F46" s="7">
        <f t="shared" si="1"/>
        <v>555.9606</v>
      </c>
      <c r="G46" s="7">
        <f t="shared" si="2"/>
        <v>611.55666000000008</v>
      </c>
      <c r="H46" s="18" t="s">
        <v>266</v>
      </c>
      <c r="I46" s="7">
        <f t="shared" si="3"/>
        <v>3800705</v>
      </c>
      <c r="J46" s="17">
        <v>3368635</v>
      </c>
      <c r="K46" s="17">
        <v>432070</v>
      </c>
    </row>
    <row r="47" spans="1:11" hidden="1" x14ac:dyDescent="0.3">
      <c r="A47" s="9">
        <v>46</v>
      </c>
      <c r="B47" s="9" t="s">
        <v>215</v>
      </c>
      <c r="C47" s="9" t="s">
        <v>255</v>
      </c>
      <c r="D47" s="9" t="s">
        <v>28</v>
      </c>
      <c r="E47" s="17">
        <v>68.650000000000006</v>
      </c>
      <c r="F47" s="7">
        <f t="shared" si="1"/>
        <v>738.94860000000006</v>
      </c>
      <c r="G47" s="7">
        <f t="shared" si="2"/>
        <v>812.84346000000016</v>
      </c>
      <c r="H47" s="9" t="s">
        <v>24</v>
      </c>
      <c r="I47" s="7">
        <f t="shared" si="3"/>
        <v>5417060</v>
      </c>
      <c r="J47" s="17">
        <v>5017060</v>
      </c>
      <c r="K47" s="17">
        <v>400000</v>
      </c>
    </row>
    <row r="48" spans="1:11" hidden="1" x14ac:dyDescent="0.3">
      <c r="A48" s="6">
        <v>47</v>
      </c>
      <c r="B48" s="9" t="s">
        <v>216</v>
      </c>
      <c r="C48" s="9" t="s">
        <v>255</v>
      </c>
      <c r="D48" s="9" t="s">
        <v>28</v>
      </c>
      <c r="E48" s="17">
        <v>68.650000000000006</v>
      </c>
      <c r="F48" s="7">
        <f t="shared" si="1"/>
        <v>738.94860000000006</v>
      </c>
      <c r="G48" s="7">
        <f t="shared" si="2"/>
        <v>812.84346000000016</v>
      </c>
      <c r="H48" s="9" t="s">
        <v>24</v>
      </c>
      <c r="I48" s="7">
        <f t="shared" si="3"/>
        <v>5517957</v>
      </c>
      <c r="J48" s="17">
        <v>550055</v>
      </c>
      <c r="K48" s="17">
        <v>4967902</v>
      </c>
    </row>
    <row r="49" spans="1:11" hidden="1" x14ac:dyDescent="0.3">
      <c r="A49" s="9">
        <v>48</v>
      </c>
      <c r="B49" s="9" t="s">
        <v>217</v>
      </c>
      <c r="C49" s="9" t="s">
        <v>255</v>
      </c>
      <c r="D49" s="9" t="s">
        <v>38</v>
      </c>
      <c r="E49" s="17">
        <v>51.65</v>
      </c>
      <c r="F49" s="7">
        <f t="shared" si="1"/>
        <v>555.9606</v>
      </c>
      <c r="G49" s="7">
        <f t="shared" si="2"/>
        <v>611.55666000000008</v>
      </c>
      <c r="H49" s="9" t="s">
        <v>24</v>
      </c>
      <c r="I49" s="7">
        <f t="shared" si="3"/>
        <v>3608955</v>
      </c>
      <c r="J49" s="17">
        <v>3247191</v>
      </c>
      <c r="K49" s="17">
        <v>361764</v>
      </c>
    </row>
    <row r="50" spans="1:11" hidden="1" x14ac:dyDescent="0.3">
      <c r="A50" s="6">
        <v>49</v>
      </c>
      <c r="B50" s="9" t="s">
        <v>218</v>
      </c>
      <c r="C50" s="9" t="s">
        <v>255</v>
      </c>
      <c r="D50" s="9" t="s">
        <v>38</v>
      </c>
      <c r="E50" s="17">
        <v>51.65</v>
      </c>
      <c r="F50" s="7">
        <f t="shared" si="1"/>
        <v>555.9606</v>
      </c>
      <c r="G50" s="7">
        <f t="shared" si="2"/>
        <v>611.55666000000008</v>
      </c>
      <c r="H50" s="9" t="s">
        <v>24</v>
      </c>
      <c r="I50" s="7">
        <f t="shared" si="3"/>
        <v>3879675</v>
      </c>
      <c r="J50" s="17">
        <v>3542574</v>
      </c>
      <c r="K50" s="17">
        <v>337101</v>
      </c>
    </row>
    <row r="51" spans="1:11" x14ac:dyDescent="0.3">
      <c r="A51" s="9">
        <v>50</v>
      </c>
      <c r="B51" s="9" t="s">
        <v>219</v>
      </c>
      <c r="C51" s="9" t="s">
        <v>256</v>
      </c>
      <c r="D51" s="9" t="s">
        <v>28</v>
      </c>
      <c r="E51" s="17">
        <v>68.650000000000006</v>
      </c>
      <c r="F51" s="7">
        <f t="shared" si="1"/>
        <v>738.94860000000006</v>
      </c>
      <c r="G51" s="7">
        <f t="shared" si="2"/>
        <v>812.84346000000016</v>
      </c>
      <c r="H51" s="9" t="s">
        <v>266</v>
      </c>
      <c r="I51" s="7">
        <f t="shared" si="3"/>
        <v>0</v>
      </c>
      <c r="J51" s="17"/>
      <c r="K51" s="17"/>
    </row>
    <row r="52" spans="1:11" x14ac:dyDescent="0.3">
      <c r="A52" s="6">
        <v>51</v>
      </c>
      <c r="B52" s="9" t="s">
        <v>220</v>
      </c>
      <c r="C52" s="9" t="s">
        <v>256</v>
      </c>
      <c r="D52" s="9" t="s">
        <v>28</v>
      </c>
      <c r="E52" s="17">
        <v>68.650000000000006</v>
      </c>
      <c r="F52" s="7">
        <f t="shared" si="1"/>
        <v>738.94860000000006</v>
      </c>
      <c r="G52" s="7">
        <f t="shared" si="2"/>
        <v>812.84346000000016</v>
      </c>
      <c r="H52" s="9" t="s">
        <v>266</v>
      </c>
      <c r="I52" s="7">
        <f t="shared" si="3"/>
        <v>0</v>
      </c>
      <c r="J52" s="17"/>
      <c r="K52" s="17"/>
    </row>
    <row r="53" spans="1:11" hidden="1" x14ac:dyDescent="0.3">
      <c r="A53" s="9">
        <v>52</v>
      </c>
      <c r="B53" s="9" t="s">
        <v>221</v>
      </c>
      <c r="C53" s="9" t="s">
        <v>256</v>
      </c>
      <c r="D53" s="9" t="s">
        <v>265</v>
      </c>
      <c r="E53" s="17">
        <v>0</v>
      </c>
      <c r="F53" s="7">
        <f t="shared" si="1"/>
        <v>0</v>
      </c>
      <c r="G53" s="7">
        <f t="shared" si="2"/>
        <v>0</v>
      </c>
      <c r="H53" s="9" t="s">
        <v>265</v>
      </c>
      <c r="I53" s="7">
        <f t="shared" si="3"/>
        <v>0</v>
      </c>
      <c r="J53" s="17"/>
      <c r="K53" s="17"/>
    </row>
    <row r="54" spans="1:11" hidden="1" x14ac:dyDescent="0.3">
      <c r="A54" s="6">
        <v>53</v>
      </c>
      <c r="B54" s="9" t="s">
        <v>222</v>
      </c>
      <c r="C54" s="9" t="s">
        <v>256</v>
      </c>
      <c r="D54" s="9" t="s">
        <v>38</v>
      </c>
      <c r="E54" s="17">
        <v>51.65</v>
      </c>
      <c r="F54" s="7">
        <f t="shared" si="1"/>
        <v>555.9606</v>
      </c>
      <c r="G54" s="7">
        <f t="shared" si="2"/>
        <v>611.55666000000008</v>
      </c>
      <c r="H54" s="9" t="s">
        <v>24</v>
      </c>
      <c r="I54" s="7">
        <f t="shared" si="3"/>
        <v>4187657</v>
      </c>
      <c r="J54" s="17">
        <v>50496</v>
      </c>
      <c r="K54" s="17">
        <v>4137161</v>
      </c>
    </row>
    <row r="55" spans="1:11" x14ac:dyDescent="0.3">
      <c r="A55" s="9">
        <v>54</v>
      </c>
      <c r="B55" s="9" t="s">
        <v>223</v>
      </c>
      <c r="C55" s="9" t="s">
        <v>257</v>
      </c>
      <c r="D55" s="9" t="s">
        <v>28</v>
      </c>
      <c r="E55" s="17">
        <v>68.650000000000006</v>
      </c>
      <c r="F55" s="7">
        <f t="shared" si="1"/>
        <v>738.94860000000006</v>
      </c>
      <c r="G55" s="7">
        <f t="shared" si="2"/>
        <v>812.84346000000016</v>
      </c>
      <c r="H55" s="18" t="s">
        <v>266</v>
      </c>
      <c r="I55" s="7">
        <f t="shared" si="3"/>
        <v>4200000</v>
      </c>
      <c r="J55" s="17">
        <v>2386141</v>
      </c>
      <c r="K55" s="17">
        <v>1813859</v>
      </c>
    </row>
    <row r="56" spans="1:11" hidden="1" x14ac:dyDescent="0.3">
      <c r="A56" s="6">
        <v>55</v>
      </c>
      <c r="B56" s="9" t="s">
        <v>224</v>
      </c>
      <c r="C56" s="9" t="s">
        <v>257</v>
      </c>
      <c r="D56" s="9" t="s">
        <v>28</v>
      </c>
      <c r="E56" s="17">
        <v>68.650000000000006</v>
      </c>
      <c r="F56" s="7">
        <f t="shared" si="1"/>
        <v>738.94860000000006</v>
      </c>
      <c r="G56" s="7">
        <f t="shared" si="2"/>
        <v>812.84346000000016</v>
      </c>
      <c r="H56" s="9" t="s">
        <v>23</v>
      </c>
      <c r="I56" s="7">
        <f t="shared" si="3"/>
        <v>0</v>
      </c>
      <c r="J56" s="17">
        <v>0</v>
      </c>
      <c r="K56" s="17">
        <v>0</v>
      </c>
    </row>
    <row r="57" spans="1:11" hidden="1" x14ac:dyDescent="0.3">
      <c r="A57" s="9">
        <v>56</v>
      </c>
      <c r="B57" s="9" t="s">
        <v>225</v>
      </c>
      <c r="C57" s="9" t="s">
        <v>257</v>
      </c>
      <c r="D57" s="9" t="s">
        <v>38</v>
      </c>
      <c r="E57" s="17">
        <v>51.65</v>
      </c>
      <c r="F57" s="7">
        <f t="shared" si="1"/>
        <v>555.9606</v>
      </c>
      <c r="G57" s="7">
        <f t="shared" si="2"/>
        <v>611.55666000000008</v>
      </c>
      <c r="H57" s="9" t="s">
        <v>24</v>
      </c>
      <c r="I57" s="7">
        <f t="shared" si="3"/>
        <v>3275000</v>
      </c>
      <c r="J57" s="17">
        <v>2757923</v>
      </c>
      <c r="K57" s="17">
        <v>517077</v>
      </c>
    </row>
    <row r="58" spans="1:11" x14ac:dyDescent="0.3">
      <c r="A58" s="6">
        <v>57</v>
      </c>
      <c r="B58" s="9" t="s">
        <v>226</v>
      </c>
      <c r="C58" s="9" t="s">
        <v>257</v>
      </c>
      <c r="D58" s="9" t="s">
        <v>38</v>
      </c>
      <c r="E58" s="17">
        <v>51.65</v>
      </c>
      <c r="F58" s="7">
        <f t="shared" si="1"/>
        <v>555.9606</v>
      </c>
      <c r="G58" s="7">
        <f t="shared" si="2"/>
        <v>611.55666000000008</v>
      </c>
      <c r="H58" s="18" t="s">
        <v>266</v>
      </c>
      <c r="I58" s="7">
        <f t="shared" si="3"/>
        <v>3275000</v>
      </c>
      <c r="J58" s="17">
        <v>2823764</v>
      </c>
      <c r="K58" s="17">
        <v>451236</v>
      </c>
    </row>
    <row r="59" spans="1:11" x14ac:dyDescent="0.3">
      <c r="A59" s="9">
        <v>58</v>
      </c>
      <c r="B59" s="9" t="s">
        <v>227</v>
      </c>
      <c r="C59" s="9" t="s">
        <v>258</v>
      </c>
      <c r="D59" s="9" t="s">
        <v>28</v>
      </c>
      <c r="E59" s="17">
        <v>68.650000000000006</v>
      </c>
      <c r="F59" s="7">
        <f t="shared" si="1"/>
        <v>738.94860000000006</v>
      </c>
      <c r="G59" s="7">
        <f t="shared" si="2"/>
        <v>812.84346000000016</v>
      </c>
      <c r="H59" s="9" t="s">
        <v>266</v>
      </c>
      <c r="I59" s="7">
        <f t="shared" si="3"/>
        <v>0</v>
      </c>
      <c r="J59" s="17">
        <v>0</v>
      </c>
      <c r="K59" s="17">
        <v>0</v>
      </c>
    </row>
    <row r="60" spans="1:11" hidden="1" x14ac:dyDescent="0.3">
      <c r="A60" s="6">
        <v>59</v>
      </c>
      <c r="B60" s="9" t="s">
        <v>228</v>
      </c>
      <c r="C60" s="9" t="s">
        <v>258</v>
      </c>
      <c r="D60" s="9" t="s">
        <v>28</v>
      </c>
      <c r="E60" s="17">
        <v>68.650000000000006</v>
      </c>
      <c r="F60" s="7">
        <f t="shared" si="1"/>
        <v>738.94860000000006</v>
      </c>
      <c r="G60" s="7">
        <f t="shared" si="2"/>
        <v>812.84346000000016</v>
      </c>
      <c r="H60" s="9" t="s">
        <v>24</v>
      </c>
      <c r="I60" s="7">
        <f t="shared" si="3"/>
        <v>5643460</v>
      </c>
      <c r="J60" s="17">
        <v>4813263</v>
      </c>
      <c r="K60" s="17">
        <v>830197</v>
      </c>
    </row>
    <row r="61" spans="1:11" hidden="1" x14ac:dyDescent="0.3">
      <c r="A61" s="9">
        <v>60</v>
      </c>
      <c r="B61" s="9" t="s">
        <v>229</v>
      </c>
      <c r="C61" s="9" t="s">
        <v>258</v>
      </c>
      <c r="D61" s="9" t="s">
        <v>38</v>
      </c>
      <c r="E61" s="17">
        <v>51.65</v>
      </c>
      <c r="F61" s="7">
        <f t="shared" si="1"/>
        <v>555.9606</v>
      </c>
      <c r="G61" s="7">
        <f t="shared" si="2"/>
        <v>611.55666000000008</v>
      </c>
      <c r="H61" s="9" t="s">
        <v>24</v>
      </c>
      <c r="I61" s="7">
        <f t="shared" si="3"/>
        <v>3608955</v>
      </c>
      <c r="J61" s="17">
        <v>3247191</v>
      </c>
      <c r="K61" s="17">
        <v>361764</v>
      </c>
    </row>
    <row r="62" spans="1:11" hidden="1" x14ac:dyDescent="0.3">
      <c r="A62" s="6">
        <v>61</v>
      </c>
      <c r="B62" s="9" t="s">
        <v>230</v>
      </c>
      <c r="C62" s="9" t="s">
        <v>258</v>
      </c>
      <c r="D62" s="9" t="s">
        <v>38</v>
      </c>
      <c r="E62" s="17">
        <v>51.65</v>
      </c>
      <c r="F62" s="7">
        <f t="shared" si="1"/>
        <v>555.9606</v>
      </c>
      <c r="G62" s="7">
        <f t="shared" si="2"/>
        <v>611.55666000000008</v>
      </c>
      <c r="H62" s="9" t="s">
        <v>24</v>
      </c>
      <c r="I62" s="7">
        <f t="shared" si="3"/>
        <v>3462225</v>
      </c>
      <c r="J62" s="17">
        <v>3259008</v>
      </c>
      <c r="K62" s="17">
        <v>203217</v>
      </c>
    </row>
    <row r="63" spans="1:11" x14ac:dyDescent="0.3">
      <c r="A63" s="9">
        <v>62</v>
      </c>
      <c r="B63" s="9" t="s">
        <v>231</v>
      </c>
      <c r="C63" s="9" t="s">
        <v>259</v>
      </c>
      <c r="D63" s="9" t="s">
        <v>28</v>
      </c>
      <c r="E63" s="17">
        <v>68.650000000000006</v>
      </c>
      <c r="F63" s="7">
        <f t="shared" si="1"/>
        <v>738.94860000000006</v>
      </c>
      <c r="G63" s="7">
        <f t="shared" si="2"/>
        <v>812.84346000000016</v>
      </c>
      <c r="H63" s="18" t="s">
        <v>266</v>
      </c>
      <c r="I63" s="7">
        <f t="shared" si="3"/>
        <v>5472880</v>
      </c>
      <c r="J63" s="17">
        <v>5061802</v>
      </c>
      <c r="K63" s="17">
        <v>411078</v>
      </c>
    </row>
    <row r="64" spans="1:11" hidden="1" x14ac:dyDescent="0.3">
      <c r="A64" s="6">
        <v>63</v>
      </c>
      <c r="B64" s="9" t="s">
        <v>232</v>
      </c>
      <c r="C64" s="9" t="s">
        <v>259</v>
      </c>
      <c r="D64" s="9" t="s">
        <v>28</v>
      </c>
      <c r="E64" s="17">
        <v>68.650000000000006</v>
      </c>
      <c r="F64" s="7">
        <f t="shared" si="1"/>
        <v>738.94860000000006</v>
      </c>
      <c r="G64" s="7">
        <f t="shared" si="2"/>
        <v>812.84346000000016</v>
      </c>
      <c r="H64" s="9" t="s">
        <v>24</v>
      </c>
      <c r="I64" s="7">
        <f t="shared" si="3"/>
        <v>4200000</v>
      </c>
      <c r="J64" s="17">
        <v>4114441</v>
      </c>
      <c r="K64" s="17">
        <v>85559</v>
      </c>
    </row>
    <row r="65" spans="1:11" hidden="1" x14ac:dyDescent="0.3">
      <c r="A65" s="9">
        <v>64</v>
      </c>
      <c r="B65" s="9" t="s">
        <v>233</v>
      </c>
      <c r="C65" s="9" t="s">
        <v>259</v>
      </c>
      <c r="D65" s="9" t="s">
        <v>38</v>
      </c>
      <c r="E65" s="17">
        <v>51.65</v>
      </c>
      <c r="F65" s="7">
        <f t="shared" si="1"/>
        <v>555.9606</v>
      </c>
      <c r="G65" s="7">
        <f t="shared" si="2"/>
        <v>611.55666000000008</v>
      </c>
      <c r="H65" s="9" t="s">
        <v>24</v>
      </c>
      <c r="I65" s="7">
        <f t="shared" si="3"/>
        <v>3826980</v>
      </c>
      <c r="J65" s="17">
        <v>3300000</v>
      </c>
      <c r="K65" s="17">
        <v>526980</v>
      </c>
    </row>
    <row r="66" spans="1:11" hidden="1" x14ac:dyDescent="0.3">
      <c r="A66" s="6">
        <v>65</v>
      </c>
      <c r="B66" s="9" t="s">
        <v>234</v>
      </c>
      <c r="C66" s="9" t="s">
        <v>259</v>
      </c>
      <c r="D66" s="9" t="s">
        <v>38</v>
      </c>
      <c r="E66" s="17">
        <v>51.65</v>
      </c>
      <c r="F66" s="7">
        <f t="shared" si="1"/>
        <v>555.9606</v>
      </c>
      <c r="G66" s="7">
        <f t="shared" si="2"/>
        <v>611.55666000000008</v>
      </c>
      <c r="H66" s="9" t="s">
        <v>24</v>
      </c>
      <c r="I66" s="7">
        <f t="shared" ref="I66:I97" si="4">SUM(J66:K66)</f>
        <v>3826980</v>
      </c>
      <c r="J66" s="17">
        <v>3300000</v>
      </c>
      <c r="K66" s="17">
        <v>526980</v>
      </c>
    </row>
    <row r="67" spans="1:11" hidden="1" x14ac:dyDescent="0.3">
      <c r="A67" s="9">
        <v>66</v>
      </c>
      <c r="B67" s="9" t="s">
        <v>235</v>
      </c>
      <c r="C67" s="9" t="s">
        <v>260</v>
      </c>
      <c r="D67" s="9" t="s">
        <v>28</v>
      </c>
      <c r="E67" s="17">
        <v>68.650000000000006</v>
      </c>
      <c r="F67" s="7">
        <f t="shared" ref="F67:F74" si="5">E67*10.764</f>
        <v>738.94860000000006</v>
      </c>
      <c r="G67" s="7">
        <f t="shared" ref="G67:G74" si="6">F67*1.1</f>
        <v>812.84346000000016</v>
      </c>
      <c r="H67" s="9" t="s">
        <v>24</v>
      </c>
      <c r="I67" s="7">
        <f t="shared" si="4"/>
        <v>3500000</v>
      </c>
      <c r="J67" s="17">
        <v>99011</v>
      </c>
      <c r="K67" s="17">
        <v>3400989</v>
      </c>
    </row>
    <row r="68" spans="1:11" hidden="1" x14ac:dyDescent="0.3">
      <c r="A68" s="6">
        <v>67</v>
      </c>
      <c r="B68" s="9" t="s">
        <v>236</v>
      </c>
      <c r="C68" s="9" t="s">
        <v>260</v>
      </c>
      <c r="D68" s="9" t="s">
        <v>28</v>
      </c>
      <c r="E68" s="17">
        <v>68.650000000000006</v>
      </c>
      <c r="F68" s="7">
        <f t="shared" si="5"/>
        <v>738.94860000000006</v>
      </c>
      <c r="G68" s="7">
        <f t="shared" si="6"/>
        <v>812.84346000000016</v>
      </c>
      <c r="H68" s="9" t="s">
        <v>24</v>
      </c>
      <c r="I68" s="7">
        <f t="shared" si="4"/>
        <v>5170260</v>
      </c>
      <c r="J68" s="17">
        <v>4701265</v>
      </c>
      <c r="K68" s="17">
        <v>468995</v>
      </c>
    </row>
    <row r="69" spans="1:11" hidden="1" x14ac:dyDescent="0.3">
      <c r="A69" s="9">
        <v>68</v>
      </c>
      <c r="B69" s="9" t="s">
        <v>237</v>
      </c>
      <c r="C69" s="9" t="s">
        <v>260</v>
      </c>
      <c r="D69" s="9" t="s">
        <v>38</v>
      </c>
      <c r="E69" s="17">
        <v>51.65</v>
      </c>
      <c r="F69" s="7">
        <f t="shared" si="5"/>
        <v>555.9606</v>
      </c>
      <c r="G69" s="7">
        <f t="shared" si="6"/>
        <v>611.55666000000008</v>
      </c>
      <c r="H69" s="9" t="s">
        <v>24</v>
      </c>
      <c r="I69" s="7">
        <f t="shared" si="4"/>
        <v>3608955</v>
      </c>
      <c r="J69" s="17">
        <v>3383242</v>
      </c>
      <c r="K69" s="17">
        <v>225713</v>
      </c>
    </row>
    <row r="70" spans="1:11" hidden="1" x14ac:dyDescent="0.3">
      <c r="A70" s="6">
        <v>69</v>
      </c>
      <c r="B70" s="9" t="s">
        <v>238</v>
      </c>
      <c r="C70" s="9" t="s">
        <v>260</v>
      </c>
      <c r="D70" s="9" t="s">
        <v>38</v>
      </c>
      <c r="E70" s="17">
        <v>51.65</v>
      </c>
      <c r="F70" s="7">
        <f t="shared" si="5"/>
        <v>555.9606</v>
      </c>
      <c r="G70" s="7">
        <f t="shared" si="6"/>
        <v>611.55666000000008</v>
      </c>
      <c r="H70" s="9" t="s">
        <v>24</v>
      </c>
      <c r="I70" s="7">
        <f t="shared" si="4"/>
        <v>4200000</v>
      </c>
      <c r="J70" s="17">
        <v>3738570</v>
      </c>
      <c r="K70" s="17">
        <v>461430</v>
      </c>
    </row>
    <row r="71" spans="1:11" hidden="1" x14ac:dyDescent="0.3">
      <c r="A71" s="9">
        <v>70</v>
      </c>
      <c r="B71" s="9" t="s">
        <v>239</v>
      </c>
      <c r="C71" s="9" t="s">
        <v>261</v>
      </c>
      <c r="D71" s="9" t="s">
        <v>28</v>
      </c>
      <c r="E71" s="17">
        <v>68.650000000000006</v>
      </c>
      <c r="F71" s="7">
        <f t="shared" si="5"/>
        <v>738.94860000000006</v>
      </c>
      <c r="G71" s="7">
        <f t="shared" si="6"/>
        <v>812.84346000000016</v>
      </c>
      <c r="H71" s="9" t="s">
        <v>23</v>
      </c>
      <c r="I71" s="7">
        <f t="shared" si="4"/>
        <v>0</v>
      </c>
      <c r="J71" s="17"/>
      <c r="K71" s="17"/>
    </row>
    <row r="72" spans="1:11" hidden="1" x14ac:dyDescent="0.3">
      <c r="A72" s="6">
        <v>71</v>
      </c>
      <c r="B72" s="9" t="s">
        <v>240</v>
      </c>
      <c r="C72" s="9" t="s">
        <v>261</v>
      </c>
      <c r="D72" s="9" t="s">
        <v>28</v>
      </c>
      <c r="E72" s="17">
        <v>68.650000000000006</v>
      </c>
      <c r="F72" s="7">
        <f t="shared" si="5"/>
        <v>738.94860000000006</v>
      </c>
      <c r="G72" s="7">
        <f t="shared" si="6"/>
        <v>812.84346000000016</v>
      </c>
      <c r="H72" s="9" t="s">
        <v>23</v>
      </c>
      <c r="I72" s="7">
        <f t="shared" si="4"/>
        <v>0</v>
      </c>
      <c r="J72" s="17"/>
      <c r="K72" s="17"/>
    </row>
    <row r="73" spans="1:11" hidden="1" x14ac:dyDescent="0.3">
      <c r="A73" s="9">
        <v>72</v>
      </c>
      <c r="B73" s="9" t="s">
        <v>241</v>
      </c>
      <c r="C73" s="9" t="s">
        <v>261</v>
      </c>
      <c r="D73" s="9" t="s">
        <v>265</v>
      </c>
      <c r="E73" s="17">
        <v>0</v>
      </c>
      <c r="F73" s="7">
        <f t="shared" si="5"/>
        <v>0</v>
      </c>
      <c r="G73" s="7">
        <f t="shared" si="6"/>
        <v>0</v>
      </c>
      <c r="H73" s="9" t="s">
        <v>265</v>
      </c>
      <c r="I73" s="7">
        <f t="shared" si="4"/>
        <v>0</v>
      </c>
      <c r="J73" s="17"/>
      <c r="K73" s="17"/>
    </row>
    <row r="74" spans="1:11" hidden="1" x14ac:dyDescent="0.3">
      <c r="A74" s="6">
        <v>73</v>
      </c>
      <c r="B74" s="9" t="s">
        <v>242</v>
      </c>
      <c r="C74" s="9" t="s">
        <v>261</v>
      </c>
      <c r="D74" s="9" t="s">
        <v>38</v>
      </c>
      <c r="E74" s="17">
        <v>51.65</v>
      </c>
      <c r="F74" s="7">
        <f t="shared" si="5"/>
        <v>555.9606</v>
      </c>
      <c r="G74" s="7">
        <f t="shared" si="6"/>
        <v>611.55666000000008</v>
      </c>
      <c r="H74" s="9" t="s">
        <v>23</v>
      </c>
      <c r="I74" s="7">
        <f t="shared" si="4"/>
        <v>0</v>
      </c>
      <c r="J74" s="17"/>
      <c r="K74" s="17"/>
    </row>
    <row r="75" spans="1:11" s="12" customFormat="1" hidden="1" x14ac:dyDescent="0.3">
      <c r="A75" s="25" t="s">
        <v>263</v>
      </c>
      <c r="B75" s="27"/>
      <c r="C75" s="27"/>
      <c r="D75" s="26"/>
      <c r="E75" s="15">
        <f>SUM(E2:E74)</f>
        <v>4175.850000000004</v>
      </c>
      <c r="F75" s="15">
        <f t="shared" ref="F75:K75" si="7">SUM(F2:F74)</f>
        <v>44948.849399999999</v>
      </c>
      <c r="G75" s="15">
        <f t="shared" si="7"/>
        <v>49443.734340000054</v>
      </c>
      <c r="H75" s="16"/>
      <c r="I75" s="15">
        <f>SUM(I2:I74)</f>
        <v>181398605</v>
      </c>
      <c r="J75" s="15">
        <f t="shared" si="7"/>
        <v>151001130</v>
      </c>
      <c r="K75" s="15">
        <f t="shared" si="7"/>
        <v>30397475</v>
      </c>
    </row>
  </sheetData>
  <autoFilter ref="A1:K75" xr:uid="{2C6EB826-7756-48DD-8FFE-040C0A7FCCBD}">
    <filterColumn colId="7">
      <filters>
        <filter val="Land Owner"/>
      </filters>
    </filterColumn>
  </autoFilter>
  <mergeCells count="1">
    <mergeCell ref="A75:D75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Sales MIS Wing A</vt:lpstr>
      <vt:lpstr>Land Owner</vt:lpstr>
      <vt:lpstr>Sold of wing A</vt:lpstr>
      <vt:lpstr>Sold of WIng B</vt:lpstr>
      <vt:lpstr>Unsold Inventory of Wing A</vt:lpstr>
      <vt:lpstr>Unsold Inventory of WIng B</vt:lpstr>
      <vt:lpstr>Sale MIS Wing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Desk</cp:lastModifiedBy>
  <dcterms:created xsi:type="dcterms:W3CDTF">2015-06-05T18:17:20Z</dcterms:created>
  <dcterms:modified xsi:type="dcterms:W3CDTF">2024-06-07T05:53:49Z</dcterms:modified>
</cp:coreProperties>
</file>