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AD00B2B0-D86E-4BCD-9695-84477BDD2177}" xr6:coauthVersionLast="47" xr6:coauthVersionMax="47" xr10:uidLastSave="{00000000-0000-0000-0000-000000000000}"/>
  <bookViews>
    <workbookView xWindow="2730" yWindow="1425" windowWidth="13830" windowHeight="14775" xr2:uid="{00000000-000D-0000-FFFF-FFFF00000000}"/>
  </bookViews>
  <sheets>
    <sheet name="Wing A" sheetId="1" r:id="rId1"/>
    <sheet name="Wing B" sheetId="2" r:id="rId2"/>
    <sheet name="Wing C" sheetId="3" r:id="rId3"/>
    <sheet name="Typical Floor" sheetId="4" r:id="rId4"/>
  </sheets>
  <definedNames>
    <definedName name="_xlnm._FilterDatabase" localSheetId="0" hidden="1">'Wing A'!$A$3:$K$78</definedName>
    <definedName name="_xlnm.Print_Area" localSheetId="0">'Wing A'!$A$3:$E$80</definedName>
  </definedNames>
  <calcPr calcId="191029"/>
</workbook>
</file>

<file path=xl/calcChain.xml><?xml version="1.0" encoding="utf-8"?>
<calcChain xmlns="http://schemas.openxmlformats.org/spreadsheetml/2006/main">
  <c r="D51" i="4" l="1"/>
  <c r="P50" i="4"/>
  <c r="D50" i="4"/>
  <c r="P49" i="4"/>
  <c r="E49" i="4"/>
  <c r="J46" i="4"/>
  <c r="D46" i="4"/>
  <c r="P45" i="4"/>
  <c r="J45" i="4"/>
  <c r="D45" i="4"/>
  <c r="P44" i="4"/>
  <c r="J44" i="4"/>
  <c r="E44" i="4"/>
  <c r="J41" i="4"/>
  <c r="D41" i="4"/>
  <c r="P40" i="4"/>
  <c r="J40" i="4"/>
  <c r="D40" i="4"/>
  <c r="P39" i="4"/>
  <c r="J39" i="4"/>
  <c r="E39" i="4"/>
  <c r="J36" i="4"/>
  <c r="D36" i="4"/>
  <c r="P35" i="4"/>
  <c r="J35" i="4"/>
  <c r="D35" i="4"/>
  <c r="P34" i="4"/>
  <c r="J34" i="4"/>
  <c r="D34" i="4"/>
  <c r="E31" i="4"/>
  <c r="Q30" i="4"/>
  <c r="J30" i="4"/>
  <c r="D30" i="4"/>
  <c r="Q29" i="4"/>
  <c r="J29" i="4"/>
  <c r="E29" i="4"/>
  <c r="K26" i="4"/>
  <c r="E26" i="4"/>
  <c r="Q25" i="4"/>
  <c r="K25" i="4"/>
  <c r="Q24" i="4"/>
  <c r="K24" i="4"/>
  <c r="E24" i="4"/>
  <c r="K21" i="4"/>
  <c r="E21" i="4"/>
  <c r="Q20" i="4"/>
  <c r="K20" i="4"/>
  <c r="Q19" i="4"/>
  <c r="K19" i="4"/>
  <c r="E19" i="4"/>
  <c r="K16" i="4"/>
  <c r="E16" i="4"/>
  <c r="Q15" i="4"/>
  <c r="K15" i="4"/>
  <c r="Q14" i="4"/>
  <c r="K14" i="4"/>
  <c r="E14" i="4"/>
  <c r="Q11" i="4"/>
  <c r="K11" i="4"/>
  <c r="Q10" i="4"/>
  <c r="K10" i="4"/>
  <c r="E10" i="4"/>
  <c r="Q9" i="4"/>
  <c r="Q52" i="4" s="1"/>
  <c r="K9" i="4"/>
  <c r="E9" i="4"/>
  <c r="E52" i="4" s="1"/>
  <c r="K6" i="4"/>
  <c r="K5" i="4"/>
  <c r="K4" i="4"/>
  <c r="K52" i="4" s="1"/>
  <c r="K25" i="3"/>
  <c r="E31" i="1"/>
  <c r="E23" i="3"/>
  <c r="H9" i="3"/>
  <c r="I9" i="3" s="1"/>
  <c r="E33" i="2"/>
  <c r="H27" i="2"/>
  <c r="I27" i="2" s="1"/>
  <c r="H26" i="2"/>
  <c r="I26" i="2" s="1"/>
  <c r="H20" i="2"/>
  <c r="I20" i="2" s="1"/>
  <c r="H19" i="2"/>
  <c r="I19" i="2" s="1"/>
  <c r="H4" i="1"/>
  <c r="H7" i="1"/>
  <c r="H10" i="1"/>
  <c r="I10" i="1" s="1"/>
  <c r="H14" i="1"/>
  <c r="I14" i="1" s="1"/>
  <c r="H16" i="1"/>
  <c r="I16" i="1" s="1"/>
  <c r="H19" i="1"/>
  <c r="I19" i="1" s="1"/>
  <c r="H22" i="1"/>
  <c r="I22" i="1" s="1"/>
  <c r="H23" i="1"/>
  <c r="I23" i="1" s="1"/>
  <c r="H28" i="1"/>
  <c r="I28" i="1" s="1"/>
  <c r="H25" i="1"/>
  <c r="I25" i="1" s="1"/>
  <c r="I7" i="1" l="1"/>
  <c r="I4" i="1"/>
</calcChain>
</file>

<file path=xl/sharedStrings.xml><?xml version="1.0" encoding="utf-8"?>
<sst xmlns="http://schemas.openxmlformats.org/spreadsheetml/2006/main" count="398" uniqueCount="110">
  <si>
    <t>Name of the Customer</t>
  </si>
  <si>
    <t>Unsold</t>
  </si>
  <si>
    <t>B-101</t>
  </si>
  <si>
    <t>B-102</t>
  </si>
  <si>
    <t>B-103</t>
  </si>
  <si>
    <t>A-202</t>
  </si>
  <si>
    <t>B-202</t>
  </si>
  <si>
    <t>B-203</t>
  </si>
  <si>
    <t>A-303</t>
  </si>
  <si>
    <t>B-301</t>
  </si>
  <si>
    <t>B-302</t>
  </si>
  <si>
    <t>C-301</t>
  </si>
  <si>
    <t>C-302</t>
  </si>
  <si>
    <t>A-403</t>
  </si>
  <si>
    <t>B-402</t>
  </si>
  <si>
    <t>C-402</t>
  </si>
  <si>
    <t>B-502</t>
  </si>
  <si>
    <t>C-502</t>
  </si>
  <si>
    <t>A-602</t>
  </si>
  <si>
    <t>C-601</t>
  </si>
  <si>
    <t>C-602</t>
  </si>
  <si>
    <t>A-702</t>
  </si>
  <si>
    <t>A-703</t>
  </si>
  <si>
    <t>B-701</t>
  </si>
  <si>
    <t>C-701</t>
  </si>
  <si>
    <t>C-702</t>
  </si>
  <si>
    <t>A-803</t>
  </si>
  <si>
    <t>B-802</t>
  </si>
  <si>
    <t>C-801</t>
  </si>
  <si>
    <t>C-802</t>
  </si>
  <si>
    <t>A-902</t>
  </si>
  <si>
    <t>B-902</t>
  </si>
  <si>
    <t>B-903</t>
  </si>
  <si>
    <t>C-901</t>
  </si>
  <si>
    <t>C-902</t>
  </si>
  <si>
    <t>A-1002</t>
  </si>
  <si>
    <t>A-1003</t>
  </si>
  <si>
    <t>B-1001</t>
  </si>
  <si>
    <t>B-1002</t>
  </si>
  <si>
    <t>B-1003</t>
  </si>
  <si>
    <t>C-1001</t>
  </si>
  <si>
    <t>C-1002</t>
  </si>
  <si>
    <t>A-201</t>
  </si>
  <si>
    <t>A-301</t>
  </si>
  <si>
    <t>A-401</t>
  </si>
  <si>
    <t>C-401</t>
  </si>
  <si>
    <t>A-502</t>
  </si>
  <si>
    <t>A-601</t>
  </si>
  <si>
    <t>B-601</t>
  </si>
  <si>
    <t>B-602</t>
  </si>
  <si>
    <t>A-701</t>
  </si>
  <si>
    <t>A-801</t>
  </si>
  <si>
    <t>A-802</t>
  </si>
  <si>
    <t>B-803</t>
  </si>
  <si>
    <t>A-901</t>
  </si>
  <si>
    <t>B-901</t>
  </si>
  <si>
    <t>A-1001</t>
  </si>
  <si>
    <t>A-203</t>
  </si>
  <si>
    <t>A-302</t>
  </si>
  <si>
    <t>A-402</t>
  </si>
  <si>
    <t>A-501</t>
  </si>
  <si>
    <t>A-503</t>
  </si>
  <si>
    <t>A-603</t>
  </si>
  <si>
    <t>A-903</t>
  </si>
  <si>
    <t>B-201</t>
  </si>
  <si>
    <t>B-303</t>
  </si>
  <si>
    <t>B-401</t>
  </si>
  <si>
    <t>B-403</t>
  </si>
  <si>
    <t>B-501</t>
  </si>
  <si>
    <t>B-503</t>
  </si>
  <si>
    <t>B-703</t>
  </si>
  <si>
    <t>B-801</t>
  </si>
  <si>
    <t>C-201</t>
  </si>
  <si>
    <t>C-202</t>
  </si>
  <si>
    <t>C-203</t>
  </si>
  <si>
    <t>C-501</t>
  </si>
  <si>
    <t>B-702</t>
  </si>
  <si>
    <t>Member</t>
  </si>
  <si>
    <t>Unit No</t>
  </si>
  <si>
    <t>Unit Type</t>
  </si>
  <si>
    <t>Flat</t>
  </si>
  <si>
    <t>Sr. No.</t>
  </si>
  <si>
    <t>Area (Sq.Ft)</t>
  </si>
  <si>
    <t>Extra Area Purchased (Sq.Ft)</t>
  </si>
  <si>
    <t>Consideration</t>
  </si>
  <si>
    <t>Total</t>
  </si>
  <si>
    <t>GST @ 12% / 5%</t>
  </si>
  <si>
    <t>Flatwise RERA Carpet Area Statement, Rehab Flat Inventory &amp; Cost Sheet</t>
  </si>
  <si>
    <r>
      <t>New India Constructions</t>
    </r>
    <r>
      <rPr>
        <b/>
        <sz val="12"/>
        <rFont val="Arial Narrow"/>
        <family val="2"/>
      </rPr>
      <t xml:space="preserve"> </t>
    </r>
    <r>
      <rPr>
        <b/>
        <u/>
        <sz val="12"/>
        <rFont val="Arial Narrow"/>
        <family val="2"/>
      </rPr>
      <t>( Anamika Project )</t>
    </r>
  </si>
  <si>
    <t>Wing A</t>
  </si>
  <si>
    <t>Wing B</t>
  </si>
  <si>
    <t>Wing C</t>
  </si>
  <si>
    <t xml:space="preserve">1st Floor </t>
  </si>
  <si>
    <t>total 3 flats</t>
  </si>
  <si>
    <t>1 BHK</t>
  </si>
  <si>
    <t>2 BHK</t>
  </si>
  <si>
    <t>2nd Floor</t>
  </si>
  <si>
    <t>3 BHK</t>
  </si>
  <si>
    <t>1 RK</t>
  </si>
  <si>
    <t>3rd floor</t>
  </si>
  <si>
    <t>3rd Floor</t>
  </si>
  <si>
    <t>total 2 flats</t>
  </si>
  <si>
    <t>4th floor</t>
  </si>
  <si>
    <t>5th floor</t>
  </si>
  <si>
    <t>6th floor</t>
  </si>
  <si>
    <t>7th floor</t>
  </si>
  <si>
    <t>8th floor</t>
  </si>
  <si>
    <t>9th floor</t>
  </si>
  <si>
    <t>10th floor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</si>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</sst>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[$-4009]General"/>
    <numFmt numFmtId="165" formatCode="#,##0.00&quot; &quot;;&quot; (&quot;#,##0.00&quot;)&quot;;&quot; -&quot;#&quot; &quot;;@&quot; &quot;"/>
    <numFmt numFmtId="166" formatCode="#,##0&quot; &quot;;&quot; (&quot;#,##0&quot;)&quot;;&quot; -&quot;#&quot; &quot;;@&quot; &quot;"/>
    <numFmt numFmtId="167" formatCode="_ * #,##0_ ;_ * \-#,##0_ ;_ * &quot;-&quot;??_ ;_ @_ "/>
  </numFmts>
  <fonts count="13"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5" fontId="2" fillId="0" borderId="0" applyFont="0" applyBorder="0" applyProtection="0"/>
    <xf numFmtId="43" fontId="3" fillId="0" borderId="0" applyFont="0" applyFill="0" applyBorder="0" applyAlignment="0" applyProtection="0"/>
  </cellStyleXfs>
  <cellXfs count="15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5" fillId="0" borderId="1" xfId="3" applyNumberFormat="1" applyFont="1" applyFill="1" applyBorder="1" applyAlignment="1">
      <alignment horizontal="center" vertical="center" wrapText="1"/>
    </xf>
    <xf numFmtId="167" fontId="5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1" applyFont="1" applyBorder="1" applyAlignment="1" applyProtection="1">
      <alignment horizontal="center" vertical="center"/>
      <protection locked="0"/>
    </xf>
    <xf numFmtId="166" fontId="6" fillId="0" borderId="1" xfId="2" applyNumberFormat="1" applyFont="1" applyBorder="1" applyAlignment="1" applyProtection="1">
      <alignment horizontal="center" vertical="center"/>
      <protection locked="0"/>
    </xf>
    <xf numFmtId="167" fontId="6" fillId="0" borderId="1" xfId="3" applyNumberFormat="1" applyFont="1" applyFill="1" applyBorder="1" applyAlignment="1" applyProtection="1">
      <alignment horizontal="center" vertical="center"/>
      <protection locked="0"/>
    </xf>
    <xf numFmtId="167" fontId="6" fillId="0" borderId="1" xfId="3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>
      <alignment horizontal="center" vertical="center" shrinkToFit="1"/>
    </xf>
    <xf numFmtId="167" fontId="6" fillId="0" borderId="1" xfId="3" applyNumberFormat="1" applyFont="1" applyFill="1" applyBorder="1" applyAlignment="1">
      <alignment horizontal="center" vertical="center" shrinkToFit="1"/>
    </xf>
    <xf numFmtId="167" fontId="6" fillId="0" borderId="1" xfId="3" applyNumberFormat="1" applyFont="1" applyBorder="1" applyAlignment="1">
      <alignment horizontal="center" vertical="center" shrinkToFit="1"/>
    </xf>
    <xf numFmtId="167" fontId="6" fillId="0" borderId="1" xfId="3" applyNumberFormat="1" applyFont="1" applyFill="1" applyBorder="1" applyAlignment="1">
      <alignment vertical="center"/>
    </xf>
    <xf numFmtId="167" fontId="6" fillId="0" borderId="0" xfId="3" applyNumberFormat="1" applyFont="1" applyFill="1"/>
    <xf numFmtId="167" fontId="6" fillId="0" borderId="0" xfId="3" applyNumberFormat="1" applyFont="1"/>
    <xf numFmtId="0" fontId="6" fillId="0" borderId="1" xfId="3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1" xfId="3" applyNumberFormat="1" applyFont="1" applyFill="1" applyBorder="1"/>
    <xf numFmtId="167" fontId="6" fillId="0" borderId="1" xfId="3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/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7" fontId="5" fillId="0" borderId="1" xfId="3" applyNumberFormat="1" applyFont="1" applyFill="1" applyBorder="1"/>
    <xf numFmtId="167" fontId="5" fillId="0" borderId="1" xfId="3" applyNumberFormat="1" applyFont="1" applyBorder="1"/>
    <xf numFmtId="164" fontId="6" fillId="2" borderId="1" xfId="1" applyFont="1" applyFill="1" applyBorder="1" applyAlignment="1" applyProtection="1">
      <alignment horizontal="center" vertical="center"/>
      <protection locked="0"/>
    </xf>
    <xf numFmtId="164" fontId="6" fillId="2" borderId="1" xfId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shrinkToFit="1"/>
    </xf>
    <xf numFmtId="167" fontId="6" fillId="2" borderId="1" xfId="3" applyNumberFormat="1" applyFont="1" applyFill="1" applyBorder="1" applyAlignment="1">
      <alignment vertical="center"/>
    </xf>
    <xf numFmtId="167" fontId="6" fillId="2" borderId="1" xfId="3" applyNumberFormat="1" applyFont="1" applyFill="1" applyBorder="1" applyAlignment="1" applyProtection="1">
      <alignment horizontal="center" vertical="center"/>
      <protection locked="0"/>
    </xf>
    <xf numFmtId="167" fontId="6" fillId="2" borderId="1" xfId="3" applyNumberFormat="1" applyFont="1" applyFill="1" applyBorder="1" applyAlignment="1">
      <alignment horizontal="center" vertical="center" shrinkToFit="1"/>
    </xf>
    <xf numFmtId="0" fontId="6" fillId="2" borderId="0" xfId="0" applyFont="1" applyFill="1"/>
    <xf numFmtId="166" fontId="6" fillId="2" borderId="1" xfId="2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 applyProtection="1">
      <alignment horizontal="center" vertical="center"/>
      <protection locked="0"/>
    </xf>
    <xf numFmtId="164" fontId="6" fillId="3" borderId="1" xfId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shrinkToFit="1"/>
    </xf>
    <xf numFmtId="167" fontId="6" fillId="3" borderId="1" xfId="3" applyNumberFormat="1" applyFont="1" applyFill="1" applyBorder="1" applyAlignment="1">
      <alignment vertical="center"/>
    </xf>
    <xf numFmtId="167" fontId="6" fillId="3" borderId="1" xfId="3" applyNumberFormat="1" applyFont="1" applyFill="1" applyBorder="1" applyAlignment="1" applyProtection="1">
      <alignment horizontal="center" vertical="center"/>
      <protection locked="0"/>
    </xf>
    <xf numFmtId="167" fontId="6" fillId="3" borderId="1" xfId="3" applyNumberFormat="1" applyFont="1" applyFill="1" applyBorder="1" applyAlignment="1">
      <alignment horizontal="center" vertical="center" shrinkToFit="1"/>
    </xf>
    <xf numFmtId="0" fontId="6" fillId="3" borderId="0" xfId="0" applyFont="1" applyFill="1"/>
    <xf numFmtId="166" fontId="6" fillId="3" borderId="1" xfId="2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64" fontId="6" fillId="4" borderId="1" xfId="1" applyFont="1" applyFill="1" applyBorder="1" applyAlignment="1" applyProtection="1">
      <alignment horizontal="center" vertical="center"/>
      <protection locked="0"/>
    </xf>
    <xf numFmtId="164" fontId="6" fillId="4" borderId="1" xfId="1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shrinkToFit="1"/>
    </xf>
    <xf numFmtId="167" fontId="6" fillId="4" borderId="1" xfId="3" applyNumberFormat="1" applyFont="1" applyFill="1" applyBorder="1" applyAlignment="1">
      <alignment vertical="center"/>
    </xf>
    <xf numFmtId="167" fontId="6" fillId="4" borderId="1" xfId="3" applyNumberFormat="1" applyFont="1" applyFill="1" applyBorder="1" applyAlignment="1" applyProtection="1">
      <alignment horizontal="center" vertical="center"/>
      <protection locked="0"/>
    </xf>
    <xf numFmtId="167" fontId="6" fillId="4" borderId="1" xfId="3" applyNumberFormat="1" applyFont="1" applyFill="1" applyBorder="1" applyAlignment="1">
      <alignment horizontal="center" vertical="center" shrinkToFit="1"/>
    </xf>
    <xf numFmtId="0" fontId="6" fillId="4" borderId="0" xfId="0" applyFont="1" applyFill="1"/>
    <xf numFmtId="166" fontId="6" fillId="4" borderId="1" xfId="2" applyNumberFormat="1" applyFont="1" applyFill="1" applyBorder="1" applyAlignment="1" applyProtection="1">
      <alignment horizontal="center" vertical="center"/>
      <protection locked="0"/>
    </xf>
    <xf numFmtId="164" fontId="6" fillId="5" borderId="1" xfId="1" applyFont="1" applyFill="1" applyBorder="1" applyAlignment="1" applyProtection="1">
      <alignment horizontal="center" vertical="center"/>
      <protection locked="0"/>
    </xf>
    <xf numFmtId="164" fontId="6" fillId="5" borderId="1" xfId="1" applyFont="1" applyFill="1" applyBorder="1" applyAlignment="1" applyProtection="1">
      <alignment horizontal="center" vertical="center" wrapText="1"/>
      <protection locked="0"/>
    </xf>
    <xf numFmtId="1" fontId="6" fillId="5" borderId="1" xfId="0" applyNumberFormat="1" applyFont="1" applyFill="1" applyBorder="1" applyAlignment="1">
      <alignment horizontal="center" vertical="center" shrinkToFit="1"/>
    </xf>
    <xf numFmtId="167" fontId="6" fillId="5" borderId="1" xfId="3" applyNumberFormat="1" applyFont="1" applyFill="1" applyBorder="1" applyAlignment="1">
      <alignment vertical="center"/>
    </xf>
    <xf numFmtId="167" fontId="6" fillId="5" borderId="1" xfId="3" applyNumberFormat="1" applyFont="1" applyFill="1" applyBorder="1" applyAlignment="1" applyProtection="1">
      <alignment horizontal="center" vertical="center"/>
      <protection locked="0"/>
    </xf>
    <xf numFmtId="167" fontId="6" fillId="5" borderId="1" xfId="3" applyNumberFormat="1" applyFont="1" applyFill="1" applyBorder="1" applyAlignment="1">
      <alignment horizontal="center" vertical="center" shrinkToFit="1"/>
    </xf>
    <xf numFmtId="0" fontId="6" fillId="5" borderId="0" xfId="0" applyFont="1" applyFill="1"/>
    <xf numFmtId="166" fontId="6" fillId="5" borderId="1" xfId="2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/>
    </xf>
    <xf numFmtId="164" fontId="6" fillId="6" borderId="1" xfId="1" applyFont="1" applyFill="1" applyBorder="1" applyAlignment="1" applyProtection="1">
      <alignment horizontal="center" vertical="center"/>
      <protection locked="0"/>
    </xf>
    <xf numFmtId="164" fontId="6" fillId="6" borderId="1" xfId="1" applyFont="1" applyFill="1" applyBorder="1" applyAlignment="1" applyProtection="1">
      <alignment horizontal="center" vertical="center" wrapText="1"/>
      <protection locked="0"/>
    </xf>
    <xf numFmtId="1" fontId="6" fillId="6" borderId="1" xfId="0" applyNumberFormat="1" applyFont="1" applyFill="1" applyBorder="1" applyAlignment="1">
      <alignment horizontal="center" vertical="center" shrinkToFit="1"/>
    </xf>
    <xf numFmtId="167" fontId="6" fillId="6" borderId="1" xfId="3" applyNumberFormat="1" applyFont="1" applyFill="1" applyBorder="1" applyAlignment="1">
      <alignment vertical="center"/>
    </xf>
    <xf numFmtId="167" fontId="6" fillId="6" borderId="1" xfId="3" applyNumberFormat="1" applyFont="1" applyFill="1" applyBorder="1" applyAlignment="1" applyProtection="1">
      <alignment horizontal="center" vertical="center"/>
      <protection locked="0"/>
    </xf>
    <xf numFmtId="167" fontId="6" fillId="6" borderId="1" xfId="3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166" fontId="6" fillId="6" borderId="1" xfId="2" applyNumberFormat="1" applyFont="1" applyFill="1" applyBorder="1" applyAlignment="1" applyProtection="1">
      <alignment horizontal="center" vertical="center"/>
      <protection locked="0"/>
    </xf>
    <xf numFmtId="0" fontId="7" fillId="6" borderId="0" xfId="0" applyFont="1" applyFill="1"/>
    <xf numFmtId="0" fontId="6" fillId="7" borderId="1" xfId="0" applyFont="1" applyFill="1" applyBorder="1" applyAlignment="1">
      <alignment horizontal="center"/>
    </xf>
    <xf numFmtId="164" fontId="6" fillId="7" borderId="1" xfId="1" applyFont="1" applyFill="1" applyBorder="1" applyAlignment="1" applyProtection="1">
      <alignment horizontal="center" vertical="center"/>
      <protection locked="0"/>
    </xf>
    <xf numFmtId="166" fontId="6" fillId="7" borderId="1" xfId="2" applyNumberFormat="1" applyFont="1" applyFill="1" applyBorder="1" applyAlignment="1" applyProtection="1">
      <alignment horizontal="center" vertical="center"/>
      <protection locked="0"/>
    </xf>
    <xf numFmtId="167" fontId="6" fillId="7" borderId="1" xfId="3" applyNumberFormat="1" applyFont="1" applyFill="1" applyBorder="1" applyAlignment="1" applyProtection="1">
      <alignment horizontal="center" vertical="center"/>
      <protection locked="0"/>
    </xf>
    <xf numFmtId="0" fontId="7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1" applyFont="1" applyFill="1" applyBorder="1" applyAlignment="1" applyProtection="1">
      <alignment horizontal="center" vertical="center" wrapText="1"/>
      <protection locked="0"/>
    </xf>
    <xf numFmtId="1" fontId="6" fillId="7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6" fillId="8" borderId="1" xfId="0" applyFont="1" applyFill="1" applyBorder="1" applyAlignment="1">
      <alignment horizontal="center"/>
    </xf>
    <xf numFmtId="164" fontId="6" fillId="8" borderId="1" xfId="1" applyFont="1" applyFill="1" applyBorder="1" applyAlignment="1" applyProtection="1">
      <alignment horizontal="center" vertical="center"/>
      <protection locked="0"/>
    </xf>
    <xf numFmtId="164" fontId="6" fillId="8" borderId="1" xfId="1" applyFont="1" applyFill="1" applyBorder="1" applyAlignment="1" applyProtection="1">
      <alignment horizontal="center" vertical="center" wrapText="1"/>
      <protection locked="0"/>
    </xf>
    <xf numFmtId="1" fontId="6" fillId="8" borderId="1" xfId="0" applyNumberFormat="1" applyFont="1" applyFill="1" applyBorder="1" applyAlignment="1">
      <alignment horizontal="center" vertical="center" shrinkToFit="1"/>
    </xf>
    <xf numFmtId="167" fontId="6" fillId="8" borderId="1" xfId="3" applyNumberFormat="1" applyFont="1" applyFill="1" applyBorder="1" applyAlignment="1">
      <alignment vertical="center"/>
    </xf>
    <xf numFmtId="167" fontId="6" fillId="8" borderId="1" xfId="3" applyNumberFormat="1" applyFont="1" applyFill="1" applyBorder="1" applyAlignment="1" applyProtection="1">
      <alignment horizontal="center" vertical="center"/>
      <protection locked="0"/>
    </xf>
    <xf numFmtId="167" fontId="6" fillId="8" borderId="1" xfId="3" applyNumberFormat="1" applyFont="1" applyFill="1" applyBorder="1" applyAlignment="1">
      <alignment horizontal="center" vertical="center" shrinkToFit="1"/>
    </xf>
    <xf numFmtId="0" fontId="7" fillId="8" borderId="0" xfId="0" applyFont="1" applyFill="1"/>
    <xf numFmtId="166" fontId="6" fillId="8" borderId="1" xfId="2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/>
    <xf numFmtId="0" fontId="6" fillId="9" borderId="1" xfId="0" applyFont="1" applyFill="1" applyBorder="1" applyAlignment="1">
      <alignment horizontal="center"/>
    </xf>
    <xf numFmtId="164" fontId="6" fillId="9" borderId="1" xfId="1" applyFont="1" applyFill="1" applyBorder="1" applyAlignment="1" applyProtection="1">
      <alignment horizontal="center" vertical="center"/>
      <protection locked="0"/>
    </xf>
    <xf numFmtId="166" fontId="6" fillId="9" borderId="1" xfId="2" applyNumberFormat="1" applyFont="1" applyFill="1" applyBorder="1" applyAlignment="1" applyProtection="1">
      <alignment horizontal="center" vertical="center"/>
      <protection locked="0"/>
    </xf>
    <xf numFmtId="167" fontId="6" fillId="9" borderId="1" xfId="3" applyNumberFormat="1" applyFont="1" applyFill="1" applyBorder="1" applyAlignment="1" applyProtection="1">
      <alignment horizontal="center" vertical="center"/>
      <protection locked="0"/>
    </xf>
    <xf numFmtId="0" fontId="7" fillId="9" borderId="0" xfId="0" applyFont="1" applyFill="1"/>
    <xf numFmtId="0" fontId="6" fillId="9" borderId="1" xfId="0" applyFont="1" applyFill="1" applyBorder="1" applyAlignment="1">
      <alignment horizontal="center" vertical="center" wrapText="1"/>
    </xf>
    <xf numFmtId="164" fontId="6" fillId="9" borderId="1" xfId="1" applyFont="1" applyFill="1" applyBorder="1" applyAlignment="1" applyProtection="1">
      <alignment horizontal="center" vertical="center" wrapText="1"/>
      <protection locked="0"/>
    </xf>
    <xf numFmtId="1" fontId="6" fillId="9" borderId="1" xfId="0" applyNumberFormat="1" applyFont="1" applyFill="1" applyBorder="1" applyAlignment="1">
      <alignment horizontal="center" vertical="center" shrinkToFit="1"/>
    </xf>
    <xf numFmtId="167" fontId="6" fillId="9" borderId="1" xfId="3" applyNumberFormat="1" applyFont="1" applyFill="1" applyBorder="1" applyAlignment="1">
      <alignment horizontal="center" vertical="center" shrinkToFi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164" fontId="6" fillId="10" borderId="1" xfId="1" applyFont="1" applyFill="1" applyBorder="1" applyAlignment="1" applyProtection="1">
      <alignment horizontal="center" vertical="center"/>
      <protection locked="0"/>
    </xf>
    <xf numFmtId="164" fontId="6" fillId="10" borderId="1" xfId="1" applyFont="1" applyFill="1" applyBorder="1" applyAlignment="1" applyProtection="1">
      <alignment horizontal="center" vertical="center" wrapText="1"/>
      <protection locked="0"/>
    </xf>
    <xf numFmtId="1" fontId="6" fillId="10" borderId="1" xfId="0" applyNumberFormat="1" applyFont="1" applyFill="1" applyBorder="1" applyAlignment="1">
      <alignment horizontal="center" vertical="center" shrinkToFit="1"/>
    </xf>
    <xf numFmtId="167" fontId="6" fillId="10" borderId="1" xfId="3" applyNumberFormat="1" applyFont="1" applyFill="1" applyBorder="1" applyAlignment="1">
      <alignment horizontal="center" vertical="center" shrinkToFit="1"/>
    </xf>
    <xf numFmtId="0" fontId="7" fillId="10" borderId="0" xfId="0" applyFont="1" applyFill="1"/>
    <xf numFmtId="166" fontId="6" fillId="10" borderId="1" xfId="2" applyNumberFormat="1" applyFont="1" applyFill="1" applyBorder="1" applyAlignment="1" applyProtection="1">
      <alignment horizontal="center" vertical="center"/>
      <protection locked="0"/>
    </xf>
    <xf numFmtId="167" fontId="6" fillId="10" borderId="1" xfId="3" applyNumberFormat="1" applyFont="1" applyFill="1" applyBorder="1" applyAlignment="1" applyProtection="1">
      <alignment horizontal="center" vertical="center"/>
      <protection locked="0"/>
    </xf>
    <xf numFmtId="0" fontId="6" fillId="10" borderId="0" xfId="0" applyFont="1" applyFill="1"/>
    <xf numFmtId="167" fontId="6" fillId="10" borderId="1" xfId="3" applyNumberFormat="1" applyFont="1" applyFill="1" applyBorder="1" applyAlignment="1">
      <alignment vertical="center"/>
    </xf>
    <xf numFmtId="0" fontId="7" fillId="10" borderId="0" xfId="0" applyFont="1" applyFill="1" applyAlignment="1">
      <alignment horizontal="center"/>
    </xf>
    <xf numFmtId="167" fontId="6" fillId="1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12" fillId="0" borderId="1" xfId="0" applyNumberFormat="1" applyFont="1" applyBorder="1" applyAlignment="1">
      <alignment horizontal="center" vertical="center" shrinkToFit="1"/>
    </xf>
    <xf numFmtId="166" fontId="12" fillId="0" borderId="1" xfId="2" applyNumberFormat="1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Comma" xfId="3" builtinId="3"/>
    <cellStyle name="Comma 3" xfId="2" xr:uid="{9FDA307F-4C3F-46C8-ADE5-815B3C2208B3}"/>
    <cellStyle name="Normal" xfId="0" builtinId="0"/>
    <cellStyle name="Normal 3" xfId="1" xr:uid="{D19A82C5-AD2B-4E8E-B2A4-901FC2336E0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topLeftCell="A7" zoomScaleNormal="100" workbookViewId="0">
      <selection activeCell="I35" sqref="I35"/>
    </sheetView>
  </sheetViews>
  <sheetFormatPr defaultRowHeight="15.75"/>
  <cols>
    <col min="1" max="1" width="6" style="2" customWidth="1"/>
    <col min="2" max="2" width="10.140625" style="2" bestFit="1" customWidth="1"/>
    <col min="3" max="3" width="9.42578125" style="24" bestFit="1" customWidth="1"/>
    <col min="4" max="4" width="11.5703125" style="24" bestFit="1" customWidth="1"/>
    <col min="5" max="5" width="11.42578125" style="24" bestFit="1" customWidth="1"/>
    <col min="6" max="6" width="10.42578125" style="2" bestFit="1" customWidth="1"/>
    <col min="7" max="7" width="12.28515625" style="21" bestFit="1" customWidth="1"/>
    <col min="8" max="8" width="9.28515625" style="22" bestFit="1" customWidth="1"/>
    <col min="9" max="9" width="11.85546875" style="22" bestFit="1" customWidth="1"/>
    <col min="10" max="16384" width="9.140625" style="2"/>
  </cols>
  <sheetData>
    <row r="1" spans="1:9" ht="30" customHeight="1">
      <c r="A1" s="1" t="s">
        <v>88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3" t="s">
        <v>87</v>
      </c>
      <c r="B2" s="4"/>
      <c r="C2" s="4"/>
      <c r="D2" s="4"/>
      <c r="E2" s="4"/>
      <c r="F2" s="4"/>
      <c r="G2" s="4"/>
      <c r="H2" s="4"/>
      <c r="I2" s="4"/>
    </row>
    <row r="3" spans="1:9" s="8" customFormat="1" ht="47.25" customHeight="1">
      <c r="A3" s="5" t="s">
        <v>81</v>
      </c>
      <c r="B3" s="5" t="s">
        <v>78</v>
      </c>
      <c r="C3" s="5" t="s">
        <v>79</v>
      </c>
      <c r="D3" s="5" t="s">
        <v>0</v>
      </c>
      <c r="E3" s="5" t="s">
        <v>82</v>
      </c>
      <c r="F3" s="5" t="s">
        <v>83</v>
      </c>
      <c r="G3" s="6" t="s">
        <v>84</v>
      </c>
      <c r="H3" s="7" t="s">
        <v>86</v>
      </c>
      <c r="I3" s="7" t="s">
        <v>85</v>
      </c>
    </row>
    <row r="4" spans="1:9" s="124" customFormat="1">
      <c r="A4" s="115">
        <v>1</v>
      </c>
      <c r="B4" s="117" t="s">
        <v>42</v>
      </c>
      <c r="C4" s="117" t="s">
        <v>80</v>
      </c>
      <c r="D4" s="118" t="s">
        <v>77</v>
      </c>
      <c r="E4" s="119">
        <v>968</v>
      </c>
      <c r="F4" s="119">
        <v>42</v>
      </c>
      <c r="G4" s="120">
        <v>1157520</v>
      </c>
      <c r="H4" s="123">
        <f>ROUND((+G4*5%),0)</f>
        <v>57876</v>
      </c>
      <c r="I4" s="120">
        <f>+G4+H4</f>
        <v>1215396</v>
      </c>
    </row>
    <row r="5" spans="1:9" s="124" customFormat="1">
      <c r="A5" s="115">
        <v>2</v>
      </c>
      <c r="B5" s="117" t="s">
        <v>5</v>
      </c>
      <c r="C5" s="117" t="s">
        <v>80</v>
      </c>
      <c r="D5" s="117" t="s">
        <v>1</v>
      </c>
      <c r="E5" s="122">
        <v>661</v>
      </c>
      <c r="F5" s="122"/>
      <c r="G5" s="123"/>
      <c r="H5" s="123"/>
      <c r="I5" s="123"/>
    </row>
    <row r="6" spans="1:9" s="124" customFormat="1">
      <c r="A6" s="115">
        <v>3</v>
      </c>
      <c r="B6" s="116" t="s">
        <v>57</v>
      </c>
      <c r="C6" s="117" t="s">
        <v>80</v>
      </c>
      <c r="D6" s="118" t="s">
        <v>77</v>
      </c>
      <c r="E6" s="119">
        <v>490</v>
      </c>
      <c r="F6" s="119"/>
      <c r="G6" s="120"/>
      <c r="H6" s="120"/>
      <c r="I6" s="120"/>
    </row>
    <row r="7" spans="1:9">
      <c r="A7" s="115">
        <v>4</v>
      </c>
      <c r="B7" s="10" t="s">
        <v>43</v>
      </c>
      <c r="C7" s="10" t="s">
        <v>80</v>
      </c>
      <c r="D7" s="16" t="s">
        <v>77</v>
      </c>
      <c r="E7" s="17">
        <v>968</v>
      </c>
      <c r="F7" s="17">
        <v>34</v>
      </c>
      <c r="G7" s="20">
        <v>937040</v>
      </c>
      <c r="H7" s="13">
        <f>ROUND((+G7*5%),0)</f>
        <v>46852</v>
      </c>
      <c r="I7" s="19">
        <f>+G7+H7</f>
        <v>983892</v>
      </c>
    </row>
    <row r="8" spans="1:9">
      <c r="A8" s="115">
        <v>5</v>
      </c>
      <c r="B8" s="15" t="s">
        <v>58</v>
      </c>
      <c r="C8" s="10" t="s">
        <v>80</v>
      </c>
      <c r="D8" s="16" t="s">
        <v>77</v>
      </c>
      <c r="E8" s="17">
        <v>518</v>
      </c>
      <c r="F8" s="17"/>
      <c r="G8" s="18"/>
      <c r="H8" s="19"/>
      <c r="I8" s="19"/>
    </row>
    <row r="9" spans="1:9">
      <c r="A9" s="115">
        <v>6</v>
      </c>
      <c r="B9" s="10" t="s">
        <v>8</v>
      </c>
      <c r="C9" s="10" t="s">
        <v>80</v>
      </c>
      <c r="D9" s="10" t="s">
        <v>1</v>
      </c>
      <c r="E9" s="11">
        <v>711</v>
      </c>
      <c r="F9" s="11"/>
      <c r="G9" s="12"/>
      <c r="H9" s="13"/>
      <c r="I9" s="13"/>
    </row>
    <row r="10" spans="1:9" s="124" customFormat="1">
      <c r="A10" s="115">
        <v>7</v>
      </c>
      <c r="B10" s="117" t="s">
        <v>44</v>
      </c>
      <c r="C10" s="117" t="s">
        <v>80</v>
      </c>
      <c r="D10" s="118" t="s">
        <v>77</v>
      </c>
      <c r="E10" s="119">
        <v>968</v>
      </c>
      <c r="F10" s="119">
        <v>42</v>
      </c>
      <c r="G10" s="125">
        <v>1157520</v>
      </c>
      <c r="H10" s="123">
        <f>ROUND((+G10*5%),0)</f>
        <v>57876</v>
      </c>
      <c r="I10" s="120">
        <f>+G10+H10</f>
        <v>1215396</v>
      </c>
    </row>
    <row r="11" spans="1:9" s="124" customFormat="1">
      <c r="A11" s="115">
        <v>8</v>
      </c>
      <c r="B11" s="116" t="s">
        <v>59</v>
      </c>
      <c r="C11" s="117" t="s">
        <v>80</v>
      </c>
      <c r="D11" s="118" t="s">
        <v>77</v>
      </c>
      <c r="E11" s="119">
        <v>518</v>
      </c>
      <c r="F11" s="119"/>
      <c r="G11" s="120"/>
      <c r="H11" s="120"/>
      <c r="I11" s="120"/>
    </row>
    <row r="12" spans="1:9" s="124" customFormat="1">
      <c r="A12" s="115">
        <v>9</v>
      </c>
      <c r="B12" s="117" t="s">
        <v>13</v>
      </c>
      <c r="C12" s="117" t="s">
        <v>80</v>
      </c>
      <c r="D12" s="117" t="s">
        <v>1</v>
      </c>
      <c r="E12" s="122">
        <v>711</v>
      </c>
      <c r="F12" s="122"/>
      <c r="G12" s="123"/>
      <c r="H12" s="123"/>
      <c r="I12" s="123"/>
    </row>
    <row r="13" spans="1:9">
      <c r="A13" s="115">
        <v>10</v>
      </c>
      <c r="B13" s="15" t="s">
        <v>60</v>
      </c>
      <c r="C13" s="10" t="s">
        <v>80</v>
      </c>
      <c r="D13" s="16" t="s">
        <v>77</v>
      </c>
      <c r="E13" s="17">
        <v>968</v>
      </c>
      <c r="F13" s="11"/>
      <c r="G13" s="12"/>
      <c r="H13" s="13"/>
      <c r="I13" s="13"/>
    </row>
    <row r="14" spans="1:9">
      <c r="A14" s="115">
        <v>11</v>
      </c>
      <c r="B14" s="10" t="s">
        <v>46</v>
      </c>
      <c r="C14" s="10" t="s">
        <v>80</v>
      </c>
      <c r="D14" s="16" t="s">
        <v>77</v>
      </c>
      <c r="E14" s="16">
        <v>540</v>
      </c>
      <c r="F14" s="16">
        <v>35</v>
      </c>
      <c r="G14" s="20">
        <v>964600</v>
      </c>
      <c r="H14" s="13">
        <f>ROUND((+G14*5%),0)</f>
        <v>48230</v>
      </c>
      <c r="I14" s="19">
        <f>+G14+H14</f>
        <v>1012830</v>
      </c>
    </row>
    <row r="15" spans="1:9">
      <c r="A15" s="115">
        <v>12</v>
      </c>
      <c r="B15" s="15" t="s">
        <v>61</v>
      </c>
      <c r="C15" s="10" t="s">
        <v>80</v>
      </c>
      <c r="D15" s="16" t="s">
        <v>77</v>
      </c>
      <c r="E15" s="17">
        <v>711</v>
      </c>
      <c r="F15" s="17"/>
      <c r="G15" s="18"/>
      <c r="H15" s="19"/>
      <c r="I15" s="19"/>
    </row>
    <row r="16" spans="1:9" s="56" customFormat="1">
      <c r="A16" s="115">
        <v>13</v>
      </c>
      <c r="B16" s="50" t="s">
        <v>47</v>
      </c>
      <c r="C16" s="50" t="s">
        <v>80</v>
      </c>
      <c r="D16" s="51" t="s">
        <v>77</v>
      </c>
      <c r="E16" s="52">
        <v>968</v>
      </c>
      <c r="F16" s="52">
        <v>227</v>
      </c>
      <c r="G16" s="53">
        <v>6256120</v>
      </c>
      <c r="H16" s="54">
        <f>ROUND((+G16*5%),0)</f>
        <v>312806</v>
      </c>
      <c r="I16" s="55">
        <f>+G16+H16</f>
        <v>6568926</v>
      </c>
    </row>
    <row r="17" spans="1:9" s="56" customFormat="1">
      <c r="A17" s="115">
        <v>14</v>
      </c>
      <c r="B17" s="50" t="s">
        <v>18</v>
      </c>
      <c r="C17" s="50" t="s">
        <v>80</v>
      </c>
      <c r="D17" s="50" t="s">
        <v>1</v>
      </c>
      <c r="E17" s="57">
        <v>620</v>
      </c>
      <c r="F17" s="57"/>
      <c r="G17" s="54"/>
      <c r="H17" s="54"/>
      <c r="I17" s="54"/>
    </row>
    <row r="18" spans="1:9" s="56" customFormat="1">
      <c r="A18" s="115">
        <v>15</v>
      </c>
      <c r="B18" s="58" t="s">
        <v>62</v>
      </c>
      <c r="C18" s="50" t="s">
        <v>80</v>
      </c>
      <c r="D18" s="51" t="s">
        <v>77</v>
      </c>
      <c r="E18" s="52">
        <v>711</v>
      </c>
      <c r="F18" s="52"/>
      <c r="G18" s="55"/>
      <c r="H18" s="55"/>
      <c r="I18" s="55"/>
    </row>
    <row r="19" spans="1:9" s="66" customFormat="1">
      <c r="A19" s="115">
        <v>16</v>
      </c>
      <c r="B19" s="60" t="s">
        <v>50</v>
      </c>
      <c r="C19" s="60" t="s">
        <v>80</v>
      </c>
      <c r="D19" s="61" t="s">
        <v>77</v>
      </c>
      <c r="E19" s="62">
        <v>1130</v>
      </c>
      <c r="F19" s="62">
        <v>204</v>
      </c>
      <c r="G19" s="63">
        <v>5622240</v>
      </c>
      <c r="H19" s="64">
        <f>ROUND((+G19*5%),0)</f>
        <v>281112</v>
      </c>
      <c r="I19" s="65">
        <f>+G19+H19</f>
        <v>5903352</v>
      </c>
    </row>
    <row r="20" spans="1:9" s="66" customFormat="1">
      <c r="A20" s="115">
        <v>17</v>
      </c>
      <c r="B20" s="60" t="s">
        <v>21</v>
      </c>
      <c r="C20" s="60" t="s">
        <v>80</v>
      </c>
      <c r="D20" s="60" t="s">
        <v>1</v>
      </c>
      <c r="E20" s="67">
        <v>461</v>
      </c>
      <c r="F20" s="67"/>
      <c r="G20" s="64"/>
      <c r="H20" s="64"/>
      <c r="I20" s="64"/>
    </row>
    <row r="21" spans="1:9" s="66" customFormat="1">
      <c r="A21" s="115">
        <v>18</v>
      </c>
      <c r="B21" s="60" t="s">
        <v>22</v>
      </c>
      <c r="C21" s="60" t="s">
        <v>80</v>
      </c>
      <c r="D21" s="60" t="s">
        <v>1</v>
      </c>
      <c r="E21" s="67">
        <v>711</v>
      </c>
      <c r="F21" s="67"/>
      <c r="G21" s="64"/>
      <c r="H21" s="64"/>
      <c r="I21" s="64"/>
    </row>
    <row r="22" spans="1:9" s="74" customFormat="1">
      <c r="A22" s="115">
        <v>19</v>
      </c>
      <c r="B22" s="68" t="s">
        <v>51</v>
      </c>
      <c r="C22" s="68" t="s">
        <v>80</v>
      </c>
      <c r="D22" s="69" t="s">
        <v>77</v>
      </c>
      <c r="E22" s="70">
        <v>968</v>
      </c>
      <c r="F22" s="70">
        <v>431</v>
      </c>
      <c r="G22" s="71">
        <v>9711723</v>
      </c>
      <c r="H22" s="72">
        <f>ROUND((+G22*5%),0)</f>
        <v>485586</v>
      </c>
      <c r="I22" s="73">
        <f>+G22+H22</f>
        <v>10197309</v>
      </c>
    </row>
    <row r="23" spans="1:9" s="74" customFormat="1">
      <c r="A23" s="115">
        <v>20</v>
      </c>
      <c r="B23" s="68" t="s">
        <v>52</v>
      </c>
      <c r="C23" s="68" t="s">
        <v>80</v>
      </c>
      <c r="D23" s="69" t="s">
        <v>77</v>
      </c>
      <c r="E23" s="70">
        <v>620</v>
      </c>
      <c r="F23" s="70">
        <v>102</v>
      </c>
      <c r="G23" s="71">
        <v>2811120</v>
      </c>
      <c r="H23" s="72">
        <f>ROUND((+G23*5%),0)</f>
        <v>140556</v>
      </c>
      <c r="I23" s="73">
        <f>+G23+H23</f>
        <v>2951676</v>
      </c>
    </row>
    <row r="24" spans="1:9" s="74" customFormat="1">
      <c r="A24" s="115">
        <v>21</v>
      </c>
      <c r="B24" s="68" t="s">
        <v>26</v>
      </c>
      <c r="C24" s="68" t="s">
        <v>80</v>
      </c>
      <c r="D24" s="68" t="s">
        <v>1</v>
      </c>
      <c r="E24" s="75">
        <v>711</v>
      </c>
      <c r="F24" s="75"/>
      <c r="G24" s="72"/>
      <c r="H24" s="72"/>
      <c r="I24" s="72"/>
    </row>
    <row r="25" spans="1:9" s="47" customFormat="1">
      <c r="A25" s="115">
        <v>22</v>
      </c>
      <c r="B25" s="41" t="s">
        <v>54</v>
      </c>
      <c r="C25" s="41" t="s">
        <v>80</v>
      </c>
      <c r="D25" s="42" t="s">
        <v>77</v>
      </c>
      <c r="E25" s="43">
        <v>968</v>
      </c>
      <c r="F25" s="43">
        <v>431</v>
      </c>
      <c r="G25" s="44">
        <v>11878360</v>
      </c>
      <c r="H25" s="45">
        <f>ROUND((+G25*5%),0)</f>
        <v>593918</v>
      </c>
      <c r="I25" s="46">
        <f>+G25+H25</f>
        <v>12472278</v>
      </c>
    </row>
    <row r="26" spans="1:9" s="47" customFormat="1">
      <c r="A26" s="115">
        <v>23</v>
      </c>
      <c r="B26" s="41" t="s">
        <v>30</v>
      </c>
      <c r="C26" s="41" t="s">
        <v>80</v>
      </c>
      <c r="D26" s="41" t="s">
        <v>1</v>
      </c>
      <c r="E26" s="48">
        <v>620</v>
      </c>
      <c r="F26" s="48"/>
      <c r="G26" s="45"/>
      <c r="H26" s="45"/>
      <c r="I26" s="45"/>
    </row>
    <row r="27" spans="1:9" s="47" customFormat="1">
      <c r="A27" s="115">
        <v>24</v>
      </c>
      <c r="B27" s="49" t="s">
        <v>63</v>
      </c>
      <c r="C27" s="41" t="s">
        <v>80</v>
      </c>
      <c r="D27" s="42" t="s">
        <v>77</v>
      </c>
      <c r="E27" s="43">
        <v>711</v>
      </c>
      <c r="F27" s="43"/>
      <c r="G27" s="46"/>
      <c r="H27" s="46"/>
      <c r="I27" s="46"/>
    </row>
    <row r="28" spans="1:9" s="83" customFormat="1">
      <c r="A28" s="115">
        <v>25</v>
      </c>
      <c r="B28" s="77" t="s">
        <v>56</v>
      </c>
      <c r="C28" s="77" t="s">
        <v>80</v>
      </c>
      <c r="D28" s="78" t="s">
        <v>77</v>
      </c>
      <c r="E28" s="79">
        <v>968</v>
      </c>
      <c r="F28" s="79">
        <v>42</v>
      </c>
      <c r="G28" s="80">
        <v>1157520</v>
      </c>
      <c r="H28" s="81">
        <f>ROUND((+G28*5%),0)</f>
        <v>57876</v>
      </c>
      <c r="I28" s="82">
        <f>+G28+H28</f>
        <v>1215396</v>
      </c>
    </row>
    <row r="29" spans="1:9" s="83" customFormat="1">
      <c r="A29" s="115">
        <v>26</v>
      </c>
      <c r="B29" s="77" t="s">
        <v>35</v>
      </c>
      <c r="C29" s="77" t="s">
        <v>80</v>
      </c>
      <c r="D29" s="77" t="s">
        <v>1</v>
      </c>
      <c r="E29" s="84">
        <v>620</v>
      </c>
      <c r="F29" s="84"/>
      <c r="G29" s="81"/>
      <c r="H29" s="81"/>
      <c r="I29" s="81"/>
    </row>
    <row r="30" spans="1:9" s="83" customFormat="1">
      <c r="A30" s="115">
        <v>27</v>
      </c>
      <c r="B30" s="77" t="s">
        <v>36</v>
      </c>
      <c r="C30" s="77" t="s">
        <v>80</v>
      </c>
      <c r="D30" s="77" t="s">
        <v>1</v>
      </c>
      <c r="E30" s="84">
        <v>711</v>
      </c>
      <c r="F30" s="84"/>
      <c r="G30" s="81"/>
      <c r="H30" s="81"/>
      <c r="I30" s="81"/>
    </row>
    <row r="31" spans="1:9">
      <c r="A31" s="36" t="s">
        <v>85</v>
      </c>
      <c r="B31" s="36"/>
      <c r="C31" s="36"/>
      <c r="D31" s="36"/>
      <c r="E31" s="37">
        <f>SUM(E4:E30)</f>
        <v>20230</v>
      </c>
      <c r="F31" s="38"/>
      <c r="G31" s="39"/>
      <c r="H31" s="40"/>
      <c r="I31" s="40"/>
    </row>
    <row r="60" s="2" customFormat="1"/>
    <row r="61" s="2" customFormat="1"/>
    <row r="62" s="2" customFormat="1"/>
    <row r="63" s="2" customFormat="1"/>
    <row r="64" s="2" customFormat="1"/>
    <row r="65" spans="3:9">
      <c r="C65" s="2"/>
      <c r="D65" s="2"/>
      <c r="E65" s="2"/>
      <c r="G65" s="2"/>
      <c r="H65" s="2"/>
      <c r="I65" s="2"/>
    </row>
    <row r="66" spans="3:9">
      <c r="C66" s="2"/>
      <c r="D66" s="2"/>
      <c r="E66" s="2"/>
      <c r="G66" s="2"/>
      <c r="H66" s="2"/>
      <c r="I66" s="2"/>
    </row>
    <row r="67" spans="3:9">
      <c r="C67" s="2"/>
      <c r="D67" s="2"/>
      <c r="E67" s="2"/>
      <c r="G67" s="2"/>
      <c r="H67" s="2"/>
      <c r="I67" s="2"/>
    </row>
    <row r="68" spans="3:9">
      <c r="C68" s="2"/>
      <c r="D68" s="2"/>
      <c r="E68" s="2"/>
      <c r="G68" s="2"/>
      <c r="H68" s="2"/>
      <c r="I68" s="2"/>
    </row>
    <row r="69" spans="3:9">
      <c r="C69" s="2"/>
      <c r="D69" s="2"/>
      <c r="E69" s="2"/>
      <c r="G69" s="2"/>
      <c r="H69" s="2"/>
      <c r="I69" s="2"/>
    </row>
    <row r="70" spans="3:9">
      <c r="C70" s="2"/>
      <c r="D70" s="2"/>
      <c r="E70" s="2"/>
      <c r="G70" s="2"/>
      <c r="H70" s="2"/>
      <c r="I70" s="2"/>
    </row>
    <row r="71" spans="3:9">
      <c r="C71" s="2"/>
      <c r="D71" s="2"/>
      <c r="E71" s="2"/>
      <c r="G71" s="2"/>
      <c r="H71" s="2"/>
      <c r="I71" s="2"/>
    </row>
    <row r="72" spans="3:9">
      <c r="C72" s="2"/>
      <c r="D72" s="2"/>
      <c r="E72" s="2"/>
      <c r="G72" s="2"/>
      <c r="H72" s="2"/>
      <c r="I72" s="2"/>
    </row>
    <row r="73" spans="3:9">
      <c r="C73" s="2"/>
      <c r="D73" s="2"/>
      <c r="E73" s="2"/>
      <c r="G73" s="2"/>
      <c r="H73" s="2"/>
      <c r="I73" s="2"/>
    </row>
    <row r="74" spans="3:9">
      <c r="C74" s="2"/>
      <c r="D74" s="2"/>
      <c r="E74" s="2"/>
      <c r="G74" s="2"/>
      <c r="H74" s="2"/>
      <c r="I74" s="2"/>
    </row>
    <row r="75" spans="3:9">
      <c r="C75" s="2"/>
      <c r="D75" s="2"/>
      <c r="E75" s="2"/>
      <c r="G75" s="2"/>
      <c r="H75" s="2"/>
      <c r="I75" s="2"/>
    </row>
    <row r="76" spans="3:9">
      <c r="C76" s="2"/>
      <c r="D76" s="2"/>
      <c r="E76" s="2"/>
      <c r="G76" s="2"/>
      <c r="H76" s="2"/>
      <c r="I76" s="2"/>
    </row>
    <row r="77" spans="3:9">
      <c r="C77" s="2"/>
      <c r="D77" s="2"/>
      <c r="E77" s="2"/>
      <c r="G77" s="2"/>
      <c r="H77" s="2"/>
      <c r="I77" s="2"/>
    </row>
    <row r="78" spans="3:9">
      <c r="C78" s="2"/>
      <c r="D78" s="2"/>
      <c r="E78" s="2"/>
      <c r="G78" s="2"/>
      <c r="H78" s="2"/>
      <c r="I78" s="2"/>
    </row>
    <row r="79" spans="3:9">
      <c r="C79" s="2"/>
      <c r="D79" s="2"/>
      <c r="E79" s="2"/>
    </row>
    <row r="80" spans="3:9">
      <c r="C80" s="2"/>
      <c r="D80" s="2"/>
      <c r="E80" s="23"/>
      <c r="F80" s="24"/>
      <c r="G80" s="25"/>
      <c r="H80" s="26"/>
      <c r="I80" s="26"/>
    </row>
    <row r="81" spans="2:5">
      <c r="C81" s="2"/>
      <c r="D81" s="2"/>
      <c r="E81" s="2"/>
    </row>
    <row r="82" spans="2:5">
      <c r="C82" s="2"/>
      <c r="D82" s="2"/>
      <c r="E82" s="2"/>
    </row>
    <row r="83" spans="2:5">
      <c r="C83" s="2"/>
      <c r="D83" s="2"/>
      <c r="E83" s="2"/>
    </row>
    <row r="84" spans="2:5">
      <c r="C84" s="2"/>
      <c r="D84" s="2"/>
      <c r="E84" s="2"/>
    </row>
    <row r="85" spans="2:5">
      <c r="C85" s="2"/>
      <c r="D85" s="2"/>
      <c r="E85" s="2"/>
    </row>
    <row r="86" spans="2:5">
      <c r="C86" s="2"/>
      <c r="D86" s="2"/>
      <c r="E86" s="2"/>
    </row>
    <row r="87" spans="2:5">
      <c r="C87" s="2"/>
      <c r="D87" s="2"/>
      <c r="E87" s="2"/>
    </row>
    <row r="88" spans="2:5">
      <c r="C88" s="2"/>
      <c r="D88" s="2"/>
      <c r="E88" s="2"/>
    </row>
    <row r="89" spans="2:5">
      <c r="C89" s="2"/>
      <c r="D89" s="2"/>
      <c r="E89" s="2"/>
    </row>
    <row r="90" spans="2:5">
      <c r="C90" s="2"/>
      <c r="D90" s="2"/>
      <c r="E90" s="2"/>
    </row>
    <row r="91" spans="2:5">
      <c r="C91" s="2"/>
      <c r="D91" s="2"/>
      <c r="E91" s="2"/>
    </row>
    <row r="92" spans="2:5">
      <c r="B92" s="27"/>
      <c r="C92" s="28"/>
      <c r="D92" s="28"/>
      <c r="E92" s="28"/>
    </row>
    <row r="93" spans="2:5">
      <c r="B93" s="27"/>
      <c r="C93" s="28"/>
      <c r="D93" s="28"/>
      <c r="E93" s="28"/>
    </row>
    <row r="94" spans="2:5">
      <c r="B94" s="27"/>
      <c r="C94" s="28"/>
      <c r="D94" s="28"/>
      <c r="E94" s="28"/>
    </row>
  </sheetData>
  <mergeCells count="3">
    <mergeCell ref="A31:D31"/>
    <mergeCell ref="A1:I1"/>
    <mergeCell ref="A2:I2"/>
  </mergeCells>
  <printOptions horizontalCentered="1" verticalCentered="1"/>
  <pageMargins left="0" right="0" top="0" bottom="0" header="0" footer="0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26BB-062E-47E2-9540-F08E00F53791}">
  <dimension ref="A1:K33"/>
  <sheetViews>
    <sheetView topLeftCell="A13" zoomScale="115" zoomScaleNormal="115" workbookViewId="0">
      <selection activeCell="H28" sqref="H28"/>
    </sheetView>
  </sheetViews>
  <sheetFormatPr defaultRowHeight="16.5"/>
  <cols>
    <col min="1" max="1" width="9.28515625" style="14" bestFit="1" customWidth="1"/>
    <col min="2" max="4" width="9.140625" style="14"/>
    <col min="5" max="5" width="9.28515625" style="14" bestFit="1" customWidth="1"/>
    <col min="6" max="6" width="9.140625" style="14"/>
    <col min="7" max="7" width="11.85546875" style="14" bestFit="1" customWidth="1"/>
    <col min="8" max="8" width="9.28515625" style="14" bestFit="1" customWidth="1"/>
    <col min="9" max="16384" width="9.140625" style="14"/>
  </cols>
  <sheetData>
    <row r="1" spans="1:11" s="2" customFormat="1" ht="30" customHeight="1">
      <c r="A1" s="1" t="s">
        <v>88</v>
      </c>
      <c r="B1" s="1"/>
      <c r="C1" s="1"/>
      <c r="D1" s="1"/>
      <c r="E1" s="1"/>
      <c r="F1" s="1"/>
      <c r="G1" s="1"/>
      <c r="H1" s="1"/>
      <c r="I1" s="1"/>
    </row>
    <row r="2" spans="1:11" s="2" customFormat="1" ht="30" customHeight="1">
      <c r="A2" s="3" t="s">
        <v>87</v>
      </c>
      <c r="B2" s="4"/>
      <c r="C2" s="4"/>
      <c r="D2" s="4"/>
      <c r="E2" s="4"/>
      <c r="F2" s="4"/>
      <c r="G2" s="4"/>
      <c r="H2" s="4"/>
      <c r="I2" s="4"/>
    </row>
    <row r="3" spans="1:11" s="8" customFormat="1" ht="47.25" customHeight="1">
      <c r="A3" s="5" t="s">
        <v>81</v>
      </c>
      <c r="B3" s="5" t="s">
        <v>78</v>
      </c>
      <c r="C3" s="5" t="s">
        <v>79</v>
      </c>
      <c r="D3" s="5" t="s">
        <v>0</v>
      </c>
      <c r="E3" s="5" t="s">
        <v>82</v>
      </c>
      <c r="F3" s="5" t="s">
        <v>83</v>
      </c>
      <c r="G3" s="6" t="s">
        <v>84</v>
      </c>
      <c r="H3" s="7" t="s">
        <v>86</v>
      </c>
      <c r="I3" s="7" t="s">
        <v>85</v>
      </c>
    </row>
    <row r="4" spans="1:11" s="90" customFormat="1">
      <c r="A4" s="86">
        <v>1</v>
      </c>
      <c r="B4" s="87" t="s">
        <v>2</v>
      </c>
      <c r="C4" s="87" t="s">
        <v>80</v>
      </c>
      <c r="D4" s="87" t="s">
        <v>1</v>
      </c>
      <c r="E4" s="88">
        <v>518</v>
      </c>
      <c r="F4" s="88"/>
      <c r="G4" s="89"/>
      <c r="H4" s="89"/>
      <c r="I4" s="89"/>
    </row>
    <row r="5" spans="1:11" s="90" customFormat="1">
      <c r="A5" s="86">
        <v>2</v>
      </c>
      <c r="B5" s="87" t="s">
        <v>3</v>
      </c>
      <c r="C5" s="87" t="s">
        <v>80</v>
      </c>
      <c r="D5" s="87" t="s">
        <v>1</v>
      </c>
      <c r="E5" s="88">
        <v>711</v>
      </c>
      <c r="F5" s="88"/>
      <c r="G5" s="89"/>
      <c r="H5" s="89"/>
      <c r="I5" s="89"/>
    </row>
    <row r="6" spans="1:11" s="90" customFormat="1">
      <c r="A6" s="86">
        <v>3</v>
      </c>
      <c r="B6" s="87" t="s">
        <v>4</v>
      </c>
      <c r="C6" s="87" t="s">
        <v>80</v>
      </c>
      <c r="D6" s="87" t="s">
        <v>1</v>
      </c>
      <c r="E6" s="88">
        <v>707</v>
      </c>
      <c r="F6" s="88"/>
      <c r="G6" s="89"/>
      <c r="H6" s="89"/>
      <c r="I6" s="89"/>
    </row>
    <row r="7" spans="1:11" s="95" customFormat="1">
      <c r="A7" s="59">
        <v>4</v>
      </c>
      <c r="B7" s="94" t="s">
        <v>64</v>
      </c>
      <c r="C7" s="60" t="s">
        <v>80</v>
      </c>
      <c r="D7" s="61" t="s">
        <v>77</v>
      </c>
      <c r="E7" s="62">
        <v>705</v>
      </c>
      <c r="F7" s="62"/>
      <c r="G7" s="65"/>
      <c r="H7" s="65"/>
      <c r="I7" s="65"/>
    </row>
    <row r="8" spans="1:11" s="95" customFormat="1">
      <c r="A8" s="59">
        <v>5</v>
      </c>
      <c r="B8" s="60" t="s">
        <v>6</v>
      </c>
      <c r="C8" s="60" t="s">
        <v>80</v>
      </c>
      <c r="D8" s="60" t="s">
        <v>1</v>
      </c>
      <c r="E8" s="67">
        <v>711</v>
      </c>
      <c r="F8" s="67"/>
      <c r="G8" s="64"/>
      <c r="H8" s="64"/>
      <c r="I8" s="64"/>
    </row>
    <row r="9" spans="1:11" s="95" customFormat="1">
      <c r="A9" s="59">
        <v>6</v>
      </c>
      <c r="B9" s="60" t="s">
        <v>7</v>
      </c>
      <c r="C9" s="60" t="s">
        <v>80</v>
      </c>
      <c r="D9" s="60" t="s">
        <v>1</v>
      </c>
      <c r="E9" s="67">
        <v>707</v>
      </c>
      <c r="F9" s="67"/>
      <c r="G9" s="64"/>
      <c r="H9" s="64"/>
      <c r="I9" s="64"/>
    </row>
    <row r="10" spans="1:11" s="110" customFormat="1">
      <c r="A10" s="106">
        <v>7</v>
      </c>
      <c r="B10" s="107" t="s">
        <v>9</v>
      </c>
      <c r="C10" s="107" t="s">
        <v>80</v>
      </c>
      <c r="D10" s="107" t="s">
        <v>1</v>
      </c>
      <c r="E10" s="108">
        <v>705</v>
      </c>
      <c r="F10" s="108"/>
      <c r="G10" s="109"/>
      <c r="H10" s="109"/>
      <c r="I10" s="109"/>
    </row>
    <row r="11" spans="1:11" s="110" customFormat="1">
      <c r="A11" s="106">
        <v>8</v>
      </c>
      <c r="B11" s="107" t="s">
        <v>10</v>
      </c>
      <c r="C11" s="107" t="s">
        <v>80</v>
      </c>
      <c r="D11" s="107" t="s">
        <v>1</v>
      </c>
      <c r="E11" s="108">
        <v>711</v>
      </c>
      <c r="F11" s="108"/>
      <c r="G11" s="109"/>
      <c r="H11" s="109"/>
      <c r="I11" s="109"/>
    </row>
    <row r="12" spans="1:11" s="110" customFormat="1">
      <c r="A12" s="106">
        <v>9</v>
      </c>
      <c r="B12" s="111" t="s">
        <v>65</v>
      </c>
      <c r="C12" s="107" t="s">
        <v>80</v>
      </c>
      <c r="D12" s="112" t="s">
        <v>77</v>
      </c>
      <c r="E12" s="113">
        <v>707</v>
      </c>
      <c r="F12" s="113"/>
      <c r="G12" s="114"/>
      <c r="H12" s="114"/>
      <c r="I12" s="114"/>
    </row>
    <row r="13" spans="1:11" s="121" customFormat="1">
      <c r="A13" s="115">
        <v>10</v>
      </c>
      <c r="B13" s="116" t="s">
        <v>66</v>
      </c>
      <c r="C13" s="117" t="s">
        <v>80</v>
      </c>
      <c r="D13" s="118" t="s">
        <v>77</v>
      </c>
      <c r="E13" s="119">
        <v>705</v>
      </c>
      <c r="F13" s="119"/>
      <c r="G13" s="120"/>
      <c r="H13" s="120"/>
      <c r="I13" s="120"/>
    </row>
    <row r="14" spans="1:11" s="121" customFormat="1">
      <c r="A14" s="115">
        <v>11</v>
      </c>
      <c r="B14" s="117" t="s">
        <v>14</v>
      </c>
      <c r="C14" s="117" t="s">
        <v>80</v>
      </c>
      <c r="D14" s="117" t="s">
        <v>1</v>
      </c>
      <c r="E14" s="122">
        <v>711</v>
      </c>
      <c r="F14" s="122"/>
      <c r="G14" s="123"/>
      <c r="H14" s="123"/>
      <c r="I14" s="123"/>
    </row>
    <row r="15" spans="1:11" s="121" customFormat="1">
      <c r="A15" s="115">
        <v>12</v>
      </c>
      <c r="B15" s="116" t="s">
        <v>67</v>
      </c>
      <c r="C15" s="117" t="s">
        <v>80</v>
      </c>
      <c r="D15" s="118" t="s">
        <v>77</v>
      </c>
      <c r="E15" s="119">
        <v>707</v>
      </c>
      <c r="F15" s="119"/>
      <c r="G15" s="120"/>
      <c r="H15" s="120"/>
      <c r="I15" s="120"/>
    </row>
    <row r="16" spans="1:11">
      <c r="A16" s="9">
        <v>13</v>
      </c>
      <c r="B16" s="15" t="s">
        <v>68</v>
      </c>
      <c r="C16" s="10" t="s">
        <v>80</v>
      </c>
      <c r="D16" s="16" t="s">
        <v>77</v>
      </c>
      <c r="E16" s="17">
        <v>705</v>
      </c>
      <c r="F16" s="17"/>
      <c r="G16" s="18"/>
      <c r="H16" s="19"/>
      <c r="I16" s="19"/>
      <c r="K16" s="105"/>
    </row>
    <row r="17" spans="1:9">
      <c r="A17" s="9">
        <v>14</v>
      </c>
      <c r="B17" s="10" t="s">
        <v>16</v>
      </c>
      <c r="C17" s="10" t="s">
        <v>80</v>
      </c>
      <c r="D17" s="10" t="s">
        <v>1</v>
      </c>
      <c r="E17" s="11">
        <v>711</v>
      </c>
      <c r="F17" s="11"/>
      <c r="G17" s="12"/>
      <c r="H17" s="13"/>
      <c r="I17" s="13"/>
    </row>
    <row r="18" spans="1:9">
      <c r="A18" s="9">
        <v>15</v>
      </c>
      <c r="B18" s="15" t="s">
        <v>69</v>
      </c>
      <c r="C18" s="10" t="s">
        <v>80</v>
      </c>
      <c r="D18" s="16" t="s">
        <v>77</v>
      </c>
      <c r="E18" s="17">
        <v>707</v>
      </c>
      <c r="F18" s="17"/>
      <c r="G18" s="18"/>
      <c r="H18" s="19"/>
      <c r="I18" s="19"/>
    </row>
    <row r="19" spans="1:9" s="85" customFormat="1">
      <c r="A19" s="76">
        <v>16</v>
      </c>
      <c r="B19" s="77" t="s">
        <v>48</v>
      </c>
      <c r="C19" s="77" t="s">
        <v>80</v>
      </c>
      <c r="D19" s="78" t="s">
        <v>77</v>
      </c>
      <c r="E19" s="79">
        <v>1237</v>
      </c>
      <c r="F19" s="79">
        <v>494</v>
      </c>
      <c r="G19" s="80">
        <v>11131302</v>
      </c>
      <c r="H19" s="81">
        <f>ROUND((+G19*5%),0)</f>
        <v>556565</v>
      </c>
      <c r="I19" s="82">
        <f>+G19+H19</f>
        <v>11687867</v>
      </c>
    </row>
    <row r="20" spans="1:9" s="85" customFormat="1">
      <c r="A20" s="76">
        <v>17</v>
      </c>
      <c r="B20" s="77" t="s">
        <v>49</v>
      </c>
      <c r="C20" s="77" t="s">
        <v>80</v>
      </c>
      <c r="D20" s="78" t="s">
        <v>77</v>
      </c>
      <c r="E20" s="79">
        <v>919</v>
      </c>
      <c r="F20" s="79">
        <v>205</v>
      </c>
      <c r="G20" s="80">
        <v>5649800</v>
      </c>
      <c r="H20" s="81">
        <f>ROUND((+G20*5%),0)</f>
        <v>282490</v>
      </c>
      <c r="I20" s="82">
        <f>+G20+H20</f>
        <v>5932290</v>
      </c>
    </row>
    <row r="21" spans="1:9" s="90" customFormat="1">
      <c r="A21" s="86">
        <v>18</v>
      </c>
      <c r="B21" s="87" t="s">
        <v>23</v>
      </c>
      <c r="C21" s="87" t="s">
        <v>80</v>
      </c>
      <c r="D21" s="87" t="s">
        <v>1</v>
      </c>
      <c r="E21" s="88">
        <v>705</v>
      </c>
      <c r="F21" s="88"/>
      <c r="G21" s="89"/>
      <c r="H21" s="89"/>
      <c r="I21" s="89"/>
    </row>
    <row r="22" spans="1:9" s="90" customFormat="1">
      <c r="A22" s="86">
        <v>19</v>
      </c>
      <c r="B22" s="87" t="s">
        <v>76</v>
      </c>
      <c r="C22" s="87" t="s">
        <v>80</v>
      </c>
      <c r="D22" s="87" t="s">
        <v>1</v>
      </c>
      <c r="E22" s="88">
        <v>525</v>
      </c>
      <c r="F22" s="88"/>
      <c r="G22" s="89"/>
      <c r="H22" s="89"/>
      <c r="I22" s="89"/>
    </row>
    <row r="23" spans="1:9" s="90" customFormat="1">
      <c r="A23" s="86">
        <v>20</v>
      </c>
      <c r="B23" s="91" t="s">
        <v>70</v>
      </c>
      <c r="C23" s="87" t="s">
        <v>80</v>
      </c>
      <c r="D23" s="92" t="s">
        <v>77</v>
      </c>
      <c r="E23" s="93">
        <v>919</v>
      </c>
      <c r="F23" s="88"/>
      <c r="G23" s="89"/>
      <c r="H23" s="89"/>
      <c r="I23" s="89"/>
    </row>
    <row r="24" spans="1:9" s="95" customFormat="1">
      <c r="A24" s="59">
        <v>21</v>
      </c>
      <c r="B24" s="94" t="s">
        <v>71</v>
      </c>
      <c r="C24" s="60" t="s">
        <v>80</v>
      </c>
      <c r="D24" s="61" t="s">
        <v>77</v>
      </c>
      <c r="E24" s="62">
        <v>705</v>
      </c>
      <c r="F24" s="62"/>
      <c r="G24" s="65"/>
      <c r="H24" s="65"/>
      <c r="I24" s="65"/>
    </row>
    <row r="25" spans="1:9" s="95" customFormat="1">
      <c r="A25" s="59">
        <v>22</v>
      </c>
      <c r="B25" s="60" t="s">
        <v>27</v>
      </c>
      <c r="C25" s="60" t="s">
        <v>80</v>
      </c>
      <c r="D25" s="60" t="s">
        <v>1</v>
      </c>
      <c r="E25" s="67">
        <v>525</v>
      </c>
      <c r="F25" s="67"/>
      <c r="G25" s="64"/>
      <c r="H25" s="64"/>
      <c r="I25" s="64"/>
    </row>
    <row r="26" spans="1:9" s="95" customFormat="1">
      <c r="A26" s="59">
        <v>23</v>
      </c>
      <c r="B26" s="60" t="s">
        <v>53</v>
      </c>
      <c r="C26" s="60" t="s">
        <v>80</v>
      </c>
      <c r="D26" s="61" t="s">
        <v>77</v>
      </c>
      <c r="E26" s="62">
        <v>919</v>
      </c>
      <c r="F26" s="62">
        <v>185</v>
      </c>
      <c r="G26" s="63">
        <v>5098600</v>
      </c>
      <c r="H26" s="64">
        <f>ROUND((+G26*5%),0)</f>
        <v>254930</v>
      </c>
      <c r="I26" s="65">
        <f>+G26+H26</f>
        <v>5353530</v>
      </c>
    </row>
    <row r="27" spans="1:9" s="103" customFormat="1">
      <c r="A27" s="96">
        <v>24</v>
      </c>
      <c r="B27" s="97" t="s">
        <v>55</v>
      </c>
      <c r="C27" s="97" t="s">
        <v>80</v>
      </c>
      <c r="D27" s="98" t="s">
        <v>77</v>
      </c>
      <c r="E27" s="99">
        <v>724</v>
      </c>
      <c r="F27" s="99">
        <v>9</v>
      </c>
      <c r="G27" s="100">
        <v>248040</v>
      </c>
      <c r="H27" s="101">
        <f>ROUND((+G27*5%),0)</f>
        <v>12402</v>
      </c>
      <c r="I27" s="102">
        <f>+G27+H27</f>
        <v>260442</v>
      </c>
    </row>
    <row r="28" spans="1:9" s="103" customFormat="1">
      <c r="A28" s="96">
        <v>25</v>
      </c>
      <c r="B28" s="97" t="s">
        <v>31</v>
      </c>
      <c r="C28" s="97" t="s">
        <v>80</v>
      </c>
      <c r="D28" s="97" t="s">
        <v>1</v>
      </c>
      <c r="E28" s="104">
        <v>505</v>
      </c>
      <c r="F28" s="104"/>
      <c r="G28" s="101"/>
      <c r="H28" s="101"/>
      <c r="I28" s="101"/>
    </row>
    <row r="29" spans="1:9" s="103" customFormat="1">
      <c r="A29" s="96">
        <v>26</v>
      </c>
      <c r="B29" s="97" t="s">
        <v>32</v>
      </c>
      <c r="C29" s="97" t="s">
        <v>80</v>
      </c>
      <c r="D29" s="97" t="s">
        <v>1</v>
      </c>
      <c r="E29" s="104">
        <v>920</v>
      </c>
      <c r="F29" s="104"/>
      <c r="G29" s="101"/>
      <c r="H29" s="101"/>
      <c r="I29" s="101"/>
    </row>
    <row r="30" spans="1:9" s="85" customFormat="1">
      <c r="A30" s="76">
        <v>27</v>
      </c>
      <c r="B30" s="77" t="s">
        <v>37</v>
      </c>
      <c r="C30" s="77" t="s">
        <v>80</v>
      </c>
      <c r="D30" s="77" t="s">
        <v>1</v>
      </c>
      <c r="E30" s="84">
        <v>917</v>
      </c>
      <c r="F30" s="84"/>
      <c r="G30" s="81"/>
      <c r="H30" s="81"/>
      <c r="I30" s="81"/>
    </row>
    <row r="31" spans="1:9" s="85" customFormat="1">
      <c r="A31" s="76">
        <v>28</v>
      </c>
      <c r="B31" s="77" t="s">
        <v>38</v>
      </c>
      <c r="C31" s="77" t="s">
        <v>80</v>
      </c>
      <c r="D31" s="77" t="s">
        <v>1</v>
      </c>
      <c r="E31" s="84">
        <v>315</v>
      </c>
      <c r="F31" s="84"/>
      <c r="G31" s="81"/>
      <c r="H31" s="81"/>
      <c r="I31" s="81"/>
    </row>
    <row r="32" spans="1:9" s="85" customFormat="1">
      <c r="A32" s="76">
        <v>29</v>
      </c>
      <c r="B32" s="77" t="s">
        <v>39</v>
      </c>
      <c r="C32" s="77" t="s">
        <v>80</v>
      </c>
      <c r="D32" s="77" t="s">
        <v>1</v>
      </c>
      <c r="E32" s="84">
        <v>920</v>
      </c>
      <c r="F32" s="84"/>
      <c r="G32" s="81"/>
      <c r="H32" s="81"/>
      <c r="I32" s="81"/>
    </row>
    <row r="33" spans="1:9">
      <c r="A33" s="32" t="s">
        <v>85</v>
      </c>
      <c r="B33" s="32"/>
      <c r="C33" s="32"/>
      <c r="D33" s="32"/>
      <c r="E33" s="34">
        <f>SUM(E4:E32)</f>
        <v>21183</v>
      </c>
      <c r="F33" s="35"/>
      <c r="G33" s="35"/>
      <c r="H33" s="35"/>
      <c r="I33" s="35"/>
    </row>
  </sheetData>
  <mergeCells count="3">
    <mergeCell ref="A1:I1"/>
    <mergeCell ref="A2:I2"/>
    <mergeCell ref="A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CED7-AE7B-43E6-A1A3-7C348D7A69D9}">
  <dimension ref="A1:K25"/>
  <sheetViews>
    <sheetView workbookViewId="0">
      <selection activeCell="C24" sqref="C24"/>
    </sheetView>
  </sheetViews>
  <sheetFormatPr defaultRowHeight="16.5"/>
  <cols>
    <col min="1" max="1" width="9.28515625" style="30" bestFit="1" customWidth="1"/>
    <col min="2" max="4" width="9.140625" style="30"/>
    <col min="5" max="5" width="9.28515625" style="30" bestFit="1" customWidth="1"/>
    <col min="6" max="6" width="9.140625" style="30"/>
    <col min="7" max="7" width="10.28515625" style="30" bestFit="1" customWidth="1"/>
    <col min="8" max="8" width="9.28515625" style="30" bestFit="1" customWidth="1"/>
    <col min="9" max="16384" width="9.140625" style="30"/>
  </cols>
  <sheetData>
    <row r="1" spans="1:9" s="24" customFormat="1" ht="30" customHeight="1">
      <c r="A1" s="1" t="s">
        <v>88</v>
      </c>
      <c r="B1" s="1"/>
      <c r="C1" s="1"/>
      <c r="D1" s="1"/>
      <c r="E1" s="1"/>
      <c r="F1" s="1"/>
      <c r="G1" s="1"/>
      <c r="H1" s="1"/>
      <c r="I1" s="1"/>
    </row>
    <row r="2" spans="1:9" s="24" customFormat="1" ht="30" customHeight="1">
      <c r="A2" s="3" t="s">
        <v>87</v>
      </c>
      <c r="B2" s="4"/>
      <c r="C2" s="4"/>
      <c r="D2" s="4"/>
      <c r="E2" s="4"/>
      <c r="F2" s="4"/>
      <c r="G2" s="4"/>
      <c r="H2" s="4"/>
      <c r="I2" s="4"/>
    </row>
    <row r="3" spans="1:9" s="8" customFormat="1" ht="47.25" customHeight="1">
      <c r="A3" s="5" t="s">
        <v>81</v>
      </c>
      <c r="B3" s="5" t="s">
        <v>78</v>
      </c>
      <c r="C3" s="5" t="s">
        <v>79</v>
      </c>
      <c r="D3" s="5" t="s">
        <v>0</v>
      </c>
      <c r="E3" s="5" t="s">
        <v>82</v>
      </c>
      <c r="F3" s="5" t="s">
        <v>83</v>
      </c>
      <c r="G3" s="6" t="s">
        <v>84</v>
      </c>
      <c r="H3" s="7" t="s">
        <v>86</v>
      </c>
      <c r="I3" s="7" t="s">
        <v>85</v>
      </c>
    </row>
    <row r="4" spans="1:9" s="126" customFormat="1">
      <c r="A4" s="115">
        <v>1</v>
      </c>
      <c r="B4" s="116" t="s">
        <v>72</v>
      </c>
      <c r="C4" s="117" t="s">
        <v>80</v>
      </c>
      <c r="D4" s="118" t="s">
        <v>77</v>
      </c>
      <c r="E4" s="119">
        <v>309</v>
      </c>
      <c r="F4" s="119"/>
      <c r="G4" s="120"/>
      <c r="H4" s="120"/>
      <c r="I4" s="120"/>
    </row>
    <row r="5" spans="1:9" s="126" customFormat="1">
      <c r="A5" s="115">
        <v>2</v>
      </c>
      <c r="B5" s="116" t="s">
        <v>73</v>
      </c>
      <c r="C5" s="117" t="s">
        <v>80</v>
      </c>
      <c r="D5" s="118" t="s">
        <v>77</v>
      </c>
      <c r="E5" s="119">
        <v>255</v>
      </c>
      <c r="F5" s="119"/>
      <c r="G5" s="120"/>
      <c r="H5" s="120"/>
      <c r="I5" s="120"/>
    </row>
    <row r="6" spans="1:9" s="126" customFormat="1">
      <c r="A6" s="115">
        <v>3</v>
      </c>
      <c r="B6" s="116" t="s">
        <v>74</v>
      </c>
      <c r="C6" s="117" t="s">
        <v>80</v>
      </c>
      <c r="D6" s="118" t="s">
        <v>77</v>
      </c>
      <c r="E6" s="119">
        <v>252</v>
      </c>
      <c r="F6" s="119"/>
      <c r="G6" s="120"/>
      <c r="H6" s="120"/>
      <c r="I6" s="120"/>
    </row>
    <row r="7" spans="1:9">
      <c r="A7" s="128">
        <v>4</v>
      </c>
      <c r="B7" s="10" t="s">
        <v>11</v>
      </c>
      <c r="C7" s="10" t="s">
        <v>80</v>
      </c>
      <c r="D7" s="10" t="s">
        <v>1</v>
      </c>
      <c r="E7" s="11">
        <v>708</v>
      </c>
      <c r="F7" s="11"/>
      <c r="G7" s="12"/>
      <c r="H7" s="13"/>
      <c r="I7" s="13"/>
    </row>
    <row r="8" spans="1:9">
      <c r="A8" s="128">
        <v>5</v>
      </c>
      <c r="B8" s="10" t="s">
        <v>12</v>
      </c>
      <c r="C8" s="10" t="s">
        <v>80</v>
      </c>
      <c r="D8" s="10" t="s">
        <v>1</v>
      </c>
      <c r="E8" s="11">
        <v>546</v>
      </c>
      <c r="F8" s="11"/>
      <c r="G8" s="12"/>
      <c r="H8" s="13"/>
      <c r="I8" s="13"/>
    </row>
    <row r="9" spans="1:9" s="126" customFormat="1">
      <c r="A9" s="115">
        <v>6</v>
      </c>
      <c r="B9" s="117" t="s">
        <v>45</v>
      </c>
      <c r="C9" s="117" t="s">
        <v>80</v>
      </c>
      <c r="D9" s="118" t="s">
        <v>77</v>
      </c>
      <c r="E9" s="119">
        <v>708</v>
      </c>
      <c r="F9" s="119">
        <v>185</v>
      </c>
      <c r="G9" s="127">
        <v>4168605</v>
      </c>
      <c r="H9" s="123">
        <f>ROUND((+G9*5%),0)</f>
        <v>208430</v>
      </c>
      <c r="I9" s="120">
        <f>+G9+H9</f>
        <v>4377035</v>
      </c>
    </row>
    <row r="10" spans="1:9" s="126" customFormat="1">
      <c r="A10" s="115">
        <v>7</v>
      </c>
      <c r="B10" s="117" t="s">
        <v>15</v>
      </c>
      <c r="C10" s="117" t="s">
        <v>80</v>
      </c>
      <c r="D10" s="117" t="s">
        <v>1</v>
      </c>
      <c r="E10" s="122">
        <v>546</v>
      </c>
      <c r="F10" s="122"/>
      <c r="G10" s="123"/>
      <c r="H10" s="123"/>
      <c r="I10" s="123"/>
    </row>
    <row r="11" spans="1:9">
      <c r="A11" s="128">
        <v>8</v>
      </c>
      <c r="B11" s="15" t="s">
        <v>75</v>
      </c>
      <c r="C11" s="10" t="s">
        <v>80</v>
      </c>
      <c r="D11" s="16" t="s">
        <v>77</v>
      </c>
      <c r="E11" s="17">
        <v>708</v>
      </c>
      <c r="F11" s="17"/>
      <c r="G11" s="18"/>
      <c r="H11" s="19"/>
      <c r="I11" s="19"/>
    </row>
    <row r="12" spans="1:9">
      <c r="A12" s="128">
        <v>9</v>
      </c>
      <c r="B12" s="10" t="s">
        <v>17</v>
      </c>
      <c r="C12" s="10" t="s">
        <v>80</v>
      </c>
      <c r="D12" s="10" t="s">
        <v>1</v>
      </c>
      <c r="E12" s="11">
        <v>546</v>
      </c>
      <c r="F12" s="11"/>
      <c r="G12" s="12"/>
      <c r="H12" s="13"/>
      <c r="I12" s="13"/>
    </row>
    <row r="13" spans="1:9" s="126" customFormat="1">
      <c r="A13" s="115">
        <v>10</v>
      </c>
      <c r="B13" s="117" t="s">
        <v>19</v>
      </c>
      <c r="C13" s="117" t="s">
        <v>80</v>
      </c>
      <c r="D13" s="117" t="s">
        <v>1</v>
      </c>
      <c r="E13" s="122">
        <v>708</v>
      </c>
      <c r="F13" s="122"/>
      <c r="G13" s="123"/>
      <c r="H13" s="123"/>
      <c r="I13" s="123"/>
    </row>
    <row r="14" spans="1:9" s="126" customFormat="1">
      <c r="A14" s="115">
        <v>11</v>
      </c>
      <c r="B14" s="117" t="s">
        <v>20</v>
      </c>
      <c r="C14" s="117" t="s">
        <v>80</v>
      </c>
      <c r="D14" s="117" t="s">
        <v>1</v>
      </c>
      <c r="E14" s="122">
        <v>546</v>
      </c>
      <c r="F14" s="122"/>
      <c r="G14" s="123"/>
      <c r="H14" s="123"/>
      <c r="I14" s="123"/>
    </row>
    <row r="15" spans="1:9">
      <c r="A15" s="128">
        <v>12</v>
      </c>
      <c r="B15" s="10" t="s">
        <v>24</v>
      </c>
      <c r="C15" s="10" t="s">
        <v>80</v>
      </c>
      <c r="D15" s="10" t="s">
        <v>1</v>
      </c>
      <c r="E15" s="11">
        <v>721</v>
      </c>
      <c r="F15" s="11"/>
      <c r="G15" s="12"/>
      <c r="H15" s="13"/>
      <c r="I15" s="13"/>
    </row>
    <row r="16" spans="1:9">
      <c r="A16" s="128">
        <v>13</v>
      </c>
      <c r="B16" s="10" t="s">
        <v>25</v>
      </c>
      <c r="C16" s="10" t="s">
        <v>80</v>
      </c>
      <c r="D16" s="10" t="s">
        <v>1</v>
      </c>
      <c r="E16" s="11">
        <v>546</v>
      </c>
      <c r="F16" s="11"/>
      <c r="G16" s="12"/>
      <c r="H16" s="13"/>
      <c r="I16" s="13"/>
    </row>
    <row r="17" spans="1:11" s="126" customFormat="1">
      <c r="A17" s="115">
        <v>14</v>
      </c>
      <c r="B17" s="117" t="s">
        <v>28</v>
      </c>
      <c r="C17" s="117" t="s">
        <v>80</v>
      </c>
      <c r="D17" s="117" t="s">
        <v>1</v>
      </c>
      <c r="E17" s="122">
        <v>721</v>
      </c>
      <c r="F17" s="122"/>
      <c r="G17" s="123"/>
      <c r="H17" s="123"/>
      <c r="I17" s="123"/>
    </row>
    <row r="18" spans="1:11" s="126" customFormat="1">
      <c r="A18" s="115">
        <v>15</v>
      </c>
      <c r="B18" s="117" t="s">
        <v>29</v>
      </c>
      <c r="C18" s="117" t="s">
        <v>80</v>
      </c>
      <c r="D18" s="117" t="s">
        <v>1</v>
      </c>
      <c r="E18" s="122">
        <v>546</v>
      </c>
      <c r="F18" s="122"/>
      <c r="G18" s="123"/>
      <c r="H18" s="123"/>
      <c r="I18" s="123"/>
    </row>
    <row r="19" spans="1:11">
      <c r="A19" s="128">
        <v>16</v>
      </c>
      <c r="B19" s="10" t="s">
        <v>33</v>
      </c>
      <c r="C19" s="10" t="s">
        <v>80</v>
      </c>
      <c r="D19" s="10" t="s">
        <v>1</v>
      </c>
      <c r="E19" s="11">
        <v>721</v>
      </c>
      <c r="F19" s="11"/>
      <c r="G19" s="12"/>
      <c r="H19" s="13"/>
      <c r="I19" s="13"/>
    </row>
    <row r="20" spans="1:11">
      <c r="A20" s="128">
        <v>17</v>
      </c>
      <c r="B20" s="10" t="s">
        <v>34</v>
      </c>
      <c r="C20" s="10" t="s">
        <v>80</v>
      </c>
      <c r="D20" s="10" t="s">
        <v>1</v>
      </c>
      <c r="E20" s="11">
        <v>546</v>
      </c>
      <c r="F20" s="11"/>
      <c r="G20" s="12"/>
      <c r="H20" s="13"/>
      <c r="I20" s="13"/>
    </row>
    <row r="21" spans="1:11" s="126" customFormat="1">
      <c r="A21" s="115">
        <v>18</v>
      </c>
      <c r="B21" s="117" t="s">
        <v>40</v>
      </c>
      <c r="C21" s="117" t="s">
        <v>80</v>
      </c>
      <c r="D21" s="117" t="s">
        <v>1</v>
      </c>
      <c r="E21" s="122">
        <v>721</v>
      </c>
      <c r="F21" s="122"/>
      <c r="G21" s="123"/>
      <c r="H21" s="123"/>
      <c r="I21" s="123"/>
    </row>
    <row r="22" spans="1:11" s="126" customFormat="1">
      <c r="A22" s="115">
        <v>19</v>
      </c>
      <c r="B22" s="117" t="s">
        <v>41</v>
      </c>
      <c r="C22" s="117" t="s">
        <v>80</v>
      </c>
      <c r="D22" s="117" t="s">
        <v>1</v>
      </c>
      <c r="E22" s="122">
        <v>546</v>
      </c>
      <c r="F22" s="122"/>
      <c r="G22" s="123"/>
      <c r="H22" s="123"/>
      <c r="I22" s="123"/>
    </row>
    <row r="23" spans="1:11">
      <c r="A23" s="32" t="s">
        <v>85</v>
      </c>
      <c r="B23" s="32"/>
      <c r="C23" s="32"/>
      <c r="D23" s="32"/>
      <c r="E23" s="33">
        <f>SUM(E4:E22)</f>
        <v>10900</v>
      </c>
      <c r="F23" s="31"/>
      <c r="G23" s="31"/>
      <c r="H23" s="31"/>
      <c r="I23" s="31"/>
    </row>
    <row r="25" spans="1:11">
      <c r="K25" s="30">
        <f>27+29+19</f>
        <v>75</v>
      </c>
    </row>
  </sheetData>
  <mergeCells count="3">
    <mergeCell ref="A1:I1"/>
    <mergeCell ref="A2:I2"/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A8251-6777-461D-9C9A-6A0A0546DF1F}">
  <dimension ref="A1:AQ104"/>
  <sheetViews>
    <sheetView topLeftCell="A25" zoomScale="115" zoomScaleNormal="115" workbookViewId="0">
      <selection activeCell="O14" sqref="O14:O15"/>
    </sheetView>
  </sheetViews>
  <sheetFormatPr defaultRowHeight="15"/>
  <cols>
    <col min="1" max="1" width="9.42578125" style="129" bestFit="1" customWidth="1"/>
    <col min="2" max="2" width="5.85546875" style="130" customWidth="1"/>
    <col min="3" max="3" width="5.42578125" style="130" bestFit="1" customWidth="1"/>
    <col min="4" max="4" width="5.85546875" style="131" customWidth="1"/>
    <col min="5" max="5" width="5.28515625" style="130" bestFit="1" customWidth="1"/>
    <col min="6" max="6" width="5.28515625" style="130" customWidth="1"/>
    <col min="7" max="7" width="9.42578125" style="129" bestFit="1" customWidth="1"/>
    <col min="8" max="8" width="4.5703125" style="130" customWidth="1"/>
    <col min="9" max="9" width="6.85546875" style="130" customWidth="1"/>
    <col min="10" max="10" width="5.7109375" style="130" customWidth="1"/>
    <col min="11" max="11" width="5.85546875" style="130" customWidth="1"/>
    <col min="12" max="12" width="8.42578125" style="130" customWidth="1"/>
    <col min="13" max="13" width="9.42578125" style="129" bestFit="1" customWidth="1"/>
    <col min="14" max="14" width="5" style="130" customWidth="1"/>
    <col min="15" max="15" width="5.42578125" style="130" bestFit="1" customWidth="1"/>
    <col min="16" max="17" width="5.28515625" style="130" bestFit="1" customWidth="1"/>
    <col min="18" max="18" width="11.28515625" style="130" customWidth="1"/>
    <col min="19" max="19" width="14.5703125" style="132" customWidth="1"/>
    <col min="20" max="20" width="3.5703125" style="132" customWidth="1"/>
    <col min="21" max="21" width="8" style="132" customWidth="1"/>
    <col min="22" max="22" width="7.28515625" style="132" customWidth="1"/>
    <col min="23" max="23" width="6.7109375" style="132" customWidth="1"/>
    <col min="24" max="24" width="9.140625" style="130" customWidth="1"/>
    <col min="25" max="25" width="14.85546875" style="132" customWidth="1"/>
    <col min="26" max="26" width="4.42578125" style="132" customWidth="1"/>
    <col min="27" max="27" width="7" style="132" customWidth="1"/>
    <col min="28" max="28" width="5.5703125" style="132" customWidth="1"/>
    <col min="29" max="29" width="7" style="132" customWidth="1"/>
    <col min="30" max="30" width="10.140625" style="130" customWidth="1"/>
    <col min="31" max="31" width="14.7109375" style="132" customWidth="1"/>
    <col min="32" max="32" width="4.140625" style="132" customWidth="1"/>
    <col min="33" max="33" width="6.28515625" style="132" customWidth="1"/>
    <col min="34" max="34" width="5.85546875" style="132" customWidth="1"/>
    <col min="35" max="35" width="7" style="132" customWidth="1"/>
    <col min="36" max="36" width="9.140625" style="130"/>
    <col min="37" max="43" width="9.140625" style="132"/>
    <col min="44" max="16384" width="9.140625" style="29"/>
  </cols>
  <sheetData>
    <row r="1" spans="1:36">
      <c r="S1" s="129"/>
      <c r="T1" s="130"/>
      <c r="U1" s="130"/>
      <c r="V1" s="130"/>
      <c r="W1" s="130"/>
      <c r="Y1" s="129"/>
      <c r="Z1" s="130"/>
      <c r="AA1" s="130"/>
      <c r="AB1" s="130"/>
      <c r="AC1" s="130"/>
      <c r="AE1" s="129"/>
      <c r="AF1" s="130"/>
      <c r="AG1" s="130"/>
      <c r="AH1" s="130"/>
      <c r="AI1" s="130"/>
    </row>
    <row r="2" spans="1:36">
      <c r="A2" s="133" t="s">
        <v>89</v>
      </c>
      <c r="B2" s="129"/>
      <c r="G2" s="134" t="s">
        <v>90</v>
      </c>
      <c r="J2" s="135"/>
      <c r="M2" s="136" t="s">
        <v>91</v>
      </c>
      <c r="S2" s="137"/>
      <c r="T2" s="130"/>
      <c r="U2" s="130"/>
      <c r="V2" s="130"/>
      <c r="W2" s="130"/>
      <c r="Y2" s="129"/>
      <c r="Z2" s="130"/>
      <c r="AA2" s="130"/>
      <c r="AB2" s="135"/>
      <c r="AC2" s="130"/>
      <c r="AE2" s="137"/>
      <c r="AF2" s="130"/>
      <c r="AG2" s="130"/>
      <c r="AH2" s="130"/>
      <c r="AI2" s="130"/>
    </row>
    <row r="3" spans="1:36">
      <c r="G3" s="138" t="s">
        <v>92</v>
      </c>
      <c r="H3" s="139"/>
      <c r="I3" s="139"/>
      <c r="J3" s="139"/>
      <c r="K3" s="139"/>
      <c r="L3" s="139"/>
      <c r="M3" s="137"/>
      <c r="N3" s="140"/>
      <c r="O3" s="140"/>
      <c r="Q3" s="131"/>
      <c r="R3" s="140"/>
      <c r="S3" s="140"/>
      <c r="T3" s="140"/>
      <c r="U3" s="140"/>
      <c r="V3" s="130"/>
      <c r="W3" s="131"/>
      <c r="X3" s="140"/>
      <c r="Y3" s="130"/>
      <c r="Z3" s="130"/>
      <c r="AA3" s="130"/>
      <c r="AB3" s="130"/>
      <c r="AC3" s="131"/>
      <c r="AE3" s="140"/>
      <c r="AF3" s="140"/>
      <c r="AG3" s="140"/>
      <c r="AH3" s="130"/>
      <c r="AI3" s="131"/>
      <c r="AJ3" s="140"/>
    </row>
    <row r="4" spans="1:36">
      <c r="G4" s="138" t="s">
        <v>93</v>
      </c>
      <c r="H4" s="139">
        <v>1</v>
      </c>
      <c r="I4" s="139" t="s">
        <v>94</v>
      </c>
      <c r="J4" s="139">
        <v>48.17</v>
      </c>
      <c r="K4" s="141">
        <f>J4*10.764</f>
        <v>518.50188000000003</v>
      </c>
      <c r="L4" s="139"/>
      <c r="Q4" s="131"/>
      <c r="R4" s="140"/>
      <c r="S4" s="130"/>
      <c r="T4" s="130"/>
      <c r="U4" s="140"/>
      <c r="V4" s="130"/>
      <c r="W4" s="131"/>
      <c r="X4" s="140"/>
      <c r="Y4" s="130"/>
      <c r="Z4" s="130"/>
      <c r="AA4" s="130"/>
      <c r="AB4" s="130"/>
      <c r="AC4" s="131"/>
      <c r="AE4" s="130"/>
      <c r="AF4" s="130"/>
      <c r="AG4" s="130"/>
      <c r="AH4" s="130"/>
      <c r="AI4" s="131"/>
      <c r="AJ4" s="140"/>
    </row>
    <row r="5" spans="1:36">
      <c r="G5" s="138"/>
      <c r="H5" s="139">
        <v>2</v>
      </c>
      <c r="I5" s="139" t="s">
        <v>95</v>
      </c>
      <c r="J5" s="139">
        <v>66.02</v>
      </c>
      <c r="K5" s="141">
        <f t="shared" ref="K5:K6" si="0">J5*10.764</f>
        <v>710.63927999999987</v>
      </c>
      <c r="L5" s="139"/>
      <c r="Q5" s="131"/>
      <c r="R5" s="140"/>
      <c r="S5" s="130"/>
      <c r="T5" s="130"/>
      <c r="U5" s="140"/>
      <c r="V5" s="130"/>
      <c r="W5" s="131"/>
      <c r="X5" s="140"/>
      <c r="Y5" s="130"/>
      <c r="Z5" s="130"/>
      <c r="AA5" s="130"/>
      <c r="AB5" s="130"/>
      <c r="AC5" s="131"/>
      <c r="AE5" s="130"/>
      <c r="AF5" s="130"/>
      <c r="AG5" s="130"/>
      <c r="AH5" s="130"/>
      <c r="AI5" s="131"/>
      <c r="AJ5" s="140"/>
    </row>
    <row r="6" spans="1:36">
      <c r="G6" s="138"/>
      <c r="H6" s="139">
        <v>3</v>
      </c>
      <c r="I6" s="139" t="s">
        <v>95</v>
      </c>
      <c r="J6" s="139">
        <v>65.7</v>
      </c>
      <c r="K6" s="141">
        <f t="shared" si="0"/>
        <v>707.19479999999999</v>
      </c>
      <c r="L6" s="139"/>
      <c r="O6" s="140"/>
      <c r="Q6" s="131"/>
      <c r="R6" s="140"/>
      <c r="S6" s="130"/>
      <c r="T6" s="130"/>
      <c r="U6" s="140"/>
      <c r="V6" s="130"/>
      <c r="W6" s="131"/>
      <c r="X6" s="140"/>
      <c r="Y6" s="130"/>
      <c r="Z6" s="130"/>
      <c r="AA6" s="130"/>
      <c r="AB6" s="130"/>
      <c r="AC6" s="131"/>
      <c r="AE6" s="130"/>
      <c r="AF6" s="130"/>
      <c r="AG6" s="140"/>
      <c r="AH6" s="130"/>
      <c r="AI6" s="131"/>
      <c r="AJ6" s="140"/>
    </row>
    <row r="7" spans="1:36">
      <c r="A7" s="142"/>
      <c r="M7" s="137"/>
      <c r="N7" s="140"/>
      <c r="O7" s="140"/>
      <c r="Q7" s="131"/>
      <c r="R7" s="140"/>
      <c r="S7" s="137"/>
      <c r="T7" s="140"/>
      <c r="U7" s="140"/>
      <c r="V7" s="130"/>
      <c r="W7" s="131"/>
      <c r="X7" s="140"/>
      <c r="Y7" s="129"/>
      <c r="Z7" s="130"/>
      <c r="AA7" s="130"/>
      <c r="AB7" s="130"/>
      <c r="AC7" s="131"/>
      <c r="AE7" s="137"/>
      <c r="AF7" s="140"/>
      <c r="AG7" s="140"/>
      <c r="AH7" s="130"/>
      <c r="AI7" s="131"/>
      <c r="AJ7" s="140"/>
    </row>
    <row r="8" spans="1:36">
      <c r="A8" s="138" t="s">
        <v>96</v>
      </c>
      <c r="B8" s="139"/>
      <c r="C8" s="139"/>
      <c r="D8" s="143"/>
      <c r="E8" s="139"/>
      <c r="F8" s="139"/>
      <c r="G8" s="138" t="s">
        <v>96</v>
      </c>
      <c r="H8" s="139"/>
      <c r="I8" s="139"/>
      <c r="J8" s="139"/>
      <c r="K8" s="138"/>
      <c r="L8" s="139"/>
      <c r="M8" s="138" t="s">
        <v>96</v>
      </c>
      <c r="N8" s="139"/>
      <c r="O8" s="139"/>
      <c r="P8" s="139"/>
      <c r="Q8" s="138"/>
      <c r="R8" s="141"/>
      <c r="S8" s="137"/>
      <c r="T8" s="140"/>
      <c r="U8" s="140"/>
      <c r="V8" s="130"/>
      <c r="W8" s="131"/>
      <c r="X8" s="140"/>
      <c r="AE8" s="137"/>
      <c r="AF8" s="140"/>
      <c r="AG8" s="140"/>
      <c r="AH8" s="130"/>
      <c r="AI8" s="131"/>
      <c r="AJ8" s="140"/>
    </row>
    <row r="9" spans="1:36">
      <c r="A9" s="138" t="s">
        <v>93</v>
      </c>
      <c r="B9" s="139">
        <v>1</v>
      </c>
      <c r="C9" s="139" t="s">
        <v>97</v>
      </c>
      <c r="D9" s="143">
        <v>89.94</v>
      </c>
      <c r="E9" s="141">
        <f>D9*10.764</f>
        <v>968.11415999999997</v>
      </c>
      <c r="F9" s="139">
        <v>968</v>
      </c>
      <c r="G9" s="138" t="s">
        <v>93</v>
      </c>
      <c r="H9" s="139">
        <v>1</v>
      </c>
      <c r="I9" s="139" t="s">
        <v>95</v>
      </c>
      <c r="J9" s="139">
        <v>65.53</v>
      </c>
      <c r="K9" s="141">
        <f>J9*10.764</f>
        <v>705.36491999999998</v>
      </c>
      <c r="L9" s="139"/>
      <c r="M9" s="138" t="s">
        <v>93</v>
      </c>
      <c r="N9" s="139">
        <v>1</v>
      </c>
      <c r="O9" s="139" t="s">
        <v>98</v>
      </c>
      <c r="P9" s="139">
        <v>28.73</v>
      </c>
      <c r="Q9" s="141">
        <f>P9*10.764</f>
        <v>309.24971999999997</v>
      </c>
      <c r="R9" s="141"/>
      <c r="S9" s="137"/>
      <c r="T9" s="140"/>
      <c r="U9" s="140"/>
      <c r="V9" s="130"/>
      <c r="W9" s="131"/>
      <c r="X9" s="140"/>
      <c r="AE9" s="137"/>
      <c r="AF9" s="140"/>
      <c r="AG9" s="140"/>
      <c r="AH9" s="130"/>
      <c r="AI9" s="131"/>
    </row>
    <row r="10" spans="1:36">
      <c r="A10" s="138"/>
      <c r="B10" s="139">
        <v>2</v>
      </c>
      <c r="C10" s="139" t="s">
        <v>95</v>
      </c>
      <c r="D10" s="143">
        <v>61.39</v>
      </c>
      <c r="E10" s="141">
        <f t="shared" ref="E10" si="1">D10*10.764</f>
        <v>660.80196000000001</v>
      </c>
      <c r="F10" s="139">
        <v>661</v>
      </c>
      <c r="G10" s="138"/>
      <c r="H10" s="139">
        <v>2</v>
      </c>
      <c r="I10" s="139" t="s">
        <v>95</v>
      </c>
      <c r="J10" s="139">
        <v>66.02</v>
      </c>
      <c r="K10" s="141">
        <f t="shared" ref="K10:K11" si="2">J10*10.764</f>
        <v>710.63927999999987</v>
      </c>
      <c r="L10" s="139"/>
      <c r="M10" s="138"/>
      <c r="N10" s="139">
        <v>2</v>
      </c>
      <c r="O10" s="139" t="s">
        <v>98</v>
      </c>
      <c r="P10" s="139">
        <v>23.72</v>
      </c>
      <c r="Q10" s="141">
        <f t="shared" ref="Q10:Q11" si="3">P10*10.764</f>
        <v>255.32207999999997</v>
      </c>
      <c r="R10" s="141"/>
      <c r="S10" s="137"/>
      <c r="T10" s="140"/>
      <c r="U10" s="140"/>
      <c r="V10" s="130"/>
      <c r="W10" s="131"/>
      <c r="X10" s="140"/>
      <c r="AE10" s="137"/>
      <c r="AF10" s="140"/>
      <c r="AG10" s="140"/>
      <c r="AH10" s="130"/>
      <c r="AI10" s="131"/>
    </row>
    <row r="11" spans="1:36">
      <c r="A11" s="138"/>
      <c r="B11" s="139">
        <v>3</v>
      </c>
      <c r="C11" s="139" t="s">
        <v>94</v>
      </c>
      <c r="D11" s="143">
        <v>45.59</v>
      </c>
      <c r="E11" s="141">
        <v>490</v>
      </c>
      <c r="F11" s="139">
        <v>490</v>
      </c>
      <c r="G11" s="138"/>
      <c r="H11" s="139">
        <v>3</v>
      </c>
      <c r="I11" s="139" t="s">
        <v>95</v>
      </c>
      <c r="J11" s="139">
        <v>65.7</v>
      </c>
      <c r="K11" s="141">
        <f t="shared" si="2"/>
        <v>707.19479999999999</v>
      </c>
      <c r="L11" s="139"/>
      <c r="M11" s="138"/>
      <c r="N11" s="139">
        <v>3</v>
      </c>
      <c r="O11" s="139" t="s">
        <v>98</v>
      </c>
      <c r="P11" s="139">
        <v>23.46</v>
      </c>
      <c r="Q11" s="141">
        <f t="shared" si="3"/>
        <v>252.52343999999999</v>
      </c>
      <c r="R11" s="139"/>
    </row>
    <row r="12" spans="1:36">
      <c r="A12" s="142"/>
      <c r="G12" s="142"/>
      <c r="I12" s="129"/>
      <c r="J12" s="129"/>
      <c r="K12" s="137"/>
      <c r="M12" s="142"/>
      <c r="N12" s="140"/>
      <c r="O12" s="140"/>
      <c r="S12" s="142"/>
      <c r="Y12" s="142"/>
      <c r="AE12" s="142"/>
    </row>
    <row r="13" spans="1:36">
      <c r="A13" s="138" t="s">
        <v>99</v>
      </c>
      <c r="B13" s="139"/>
      <c r="C13" s="139"/>
      <c r="D13" s="143"/>
      <c r="E13" s="139"/>
      <c r="F13" s="139"/>
      <c r="G13" s="138" t="s">
        <v>100</v>
      </c>
      <c r="H13" s="139"/>
      <c r="I13" s="139"/>
      <c r="J13" s="139"/>
      <c r="K13" s="138"/>
      <c r="L13" s="139"/>
      <c r="M13" s="138" t="s">
        <v>99</v>
      </c>
      <c r="N13" s="139"/>
      <c r="O13" s="139"/>
      <c r="P13" s="139"/>
      <c r="Q13" s="139"/>
      <c r="R13" s="139"/>
      <c r="T13" s="140"/>
      <c r="U13" s="140"/>
      <c r="V13" s="130"/>
      <c r="W13" s="131"/>
      <c r="X13" s="140"/>
      <c r="AF13" s="140"/>
      <c r="AG13" s="140"/>
      <c r="AH13" s="130"/>
      <c r="AI13" s="131"/>
    </row>
    <row r="14" spans="1:36">
      <c r="A14" s="138" t="s">
        <v>93</v>
      </c>
      <c r="B14" s="139">
        <v>1</v>
      </c>
      <c r="C14" s="139" t="s">
        <v>97</v>
      </c>
      <c r="D14" s="143">
        <v>89.94</v>
      </c>
      <c r="E14" s="141">
        <f>D14*10.764</f>
        <v>968.11415999999997</v>
      </c>
      <c r="F14" s="139">
        <v>968</v>
      </c>
      <c r="G14" s="138" t="s">
        <v>93</v>
      </c>
      <c r="H14" s="139">
        <v>1</v>
      </c>
      <c r="I14" s="139" t="s">
        <v>95</v>
      </c>
      <c r="J14" s="139">
        <v>65.53</v>
      </c>
      <c r="K14" s="141">
        <f>J14*10.764</f>
        <v>705.36491999999998</v>
      </c>
      <c r="L14" s="139"/>
      <c r="M14" s="138" t="s">
        <v>101</v>
      </c>
      <c r="N14" s="139">
        <v>1</v>
      </c>
      <c r="O14" s="139" t="s">
        <v>97</v>
      </c>
      <c r="P14" s="139">
        <v>65.819999999999993</v>
      </c>
      <c r="Q14" s="141">
        <f>P14*10.764</f>
        <v>708.48647999999991</v>
      </c>
      <c r="R14" s="139"/>
      <c r="T14" s="140"/>
      <c r="U14" s="140"/>
      <c r="V14" s="130"/>
      <c r="W14" s="131"/>
      <c r="X14" s="140"/>
    </row>
    <row r="15" spans="1:36">
      <c r="A15" s="138"/>
      <c r="B15" s="139">
        <v>2</v>
      </c>
      <c r="C15" s="139" t="s">
        <v>95</v>
      </c>
      <c r="D15" s="143">
        <v>48.21</v>
      </c>
      <c r="E15" s="141">
        <v>518</v>
      </c>
      <c r="F15" s="139">
        <v>518</v>
      </c>
      <c r="G15" s="138"/>
      <c r="H15" s="139">
        <v>2</v>
      </c>
      <c r="I15" s="139" t="s">
        <v>95</v>
      </c>
      <c r="J15" s="139">
        <v>66.02</v>
      </c>
      <c r="K15" s="141">
        <f t="shared" ref="K15:K16" si="4">J15*10.764</f>
        <v>710.63927999999987</v>
      </c>
      <c r="L15" s="139"/>
      <c r="M15" s="138"/>
      <c r="N15" s="139">
        <v>2</v>
      </c>
      <c r="O15" s="139" t="s">
        <v>94</v>
      </c>
      <c r="P15" s="139">
        <v>50.75</v>
      </c>
      <c r="Q15" s="141">
        <f t="shared" ref="Q15" si="5">P15*10.764</f>
        <v>546.27299999999991</v>
      </c>
      <c r="R15" s="139"/>
      <c r="T15" s="140"/>
      <c r="U15" s="140"/>
      <c r="V15" s="130"/>
      <c r="W15" s="131"/>
      <c r="X15" s="140"/>
    </row>
    <row r="16" spans="1:36">
      <c r="A16" s="138"/>
      <c r="B16" s="139">
        <v>3</v>
      </c>
      <c r="C16" s="139" t="s">
        <v>95</v>
      </c>
      <c r="D16" s="143">
        <v>66.06</v>
      </c>
      <c r="E16" s="141">
        <f t="shared" ref="E16" si="6">D16*10.764</f>
        <v>711.06984</v>
      </c>
      <c r="F16" s="139">
        <v>711</v>
      </c>
      <c r="G16" s="138"/>
      <c r="H16" s="139">
        <v>3</v>
      </c>
      <c r="I16" s="139" t="s">
        <v>95</v>
      </c>
      <c r="J16" s="139">
        <v>65.7</v>
      </c>
      <c r="K16" s="141">
        <f t="shared" si="4"/>
        <v>707.19479999999999</v>
      </c>
      <c r="L16" s="139"/>
      <c r="M16" s="138"/>
      <c r="N16" s="139"/>
      <c r="O16" s="139"/>
      <c r="P16" s="139"/>
      <c r="Q16" s="139"/>
      <c r="R16" s="139"/>
    </row>
    <row r="17" spans="1:36">
      <c r="A17" s="142"/>
      <c r="G17" s="142"/>
      <c r="M17" s="142"/>
      <c r="S17" s="142"/>
      <c r="Y17" s="142"/>
      <c r="AE17" s="142"/>
    </row>
    <row r="18" spans="1:36">
      <c r="A18" s="138" t="s">
        <v>102</v>
      </c>
      <c r="B18" s="139"/>
      <c r="C18" s="139"/>
      <c r="D18" s="143"/>
      <c r="E18" s="139"/>
      <c r="F18" s="139"/>
      <c r="G18" s="138" t="s">
        <v>102</v>
      </c>
      <c r="H18" s="139"/>
      <c r="I18" s="139"/>
      <c r="J18" s="139"/>
      <c r="K18" s="138"/>
      <c r="L18" s="139"/>
      <c r="M18" s="138" t="s">
        <v>102</v>
      </c>
      <c r="N18" s="139"/>
      <c r="O18" s="139"/>
      <c r="P18" s="139"/>
      <c r="Q18" s="139"/>
      <c r="R18" s="141"/>
      <c r="S18" s="130"/>
      <c r="T18" s="140"/>
      <c r="U18" s="140"/>
      <c r="V18" s="130"/>
      <c r="W18" s="131"/>
      <c r="X18" s="140"/>
      <c r="Y18" s="130"/>
      <c r="Z18" s="130"/>
      <c r="AA18" s="130"/>
      <c r="AB18" s="130"/>
      <c r="AC18" s="131"/>
      <c r="AE18" s="130"/>
      <c r="AF18" s="140"/>
      <c r="AG18" s="140"/>
      <c r="AH18" s="130"/>
      <c r="AI18" s="131"/>
      <c r="AJ18" s="140"/>
    </row>
    <row r="19" spans="1:36">
      <c r="A19" s="138" t="s">
        <v>93</v>
      </c>
      <c r="B19" s="139">
        <v>1</v>
      </c>
      <c r="C19" s="139" t="s">
        <v>97</v>
      </c>
      <c r="D19" s="143">
        <v>89.94</v>
      </c>
      <c r="E19" s="141">
        <f>D19*10.764</f>
        <v>968.11415999999997</v>
      </c>
      <c r="F19" s="139">
        <v>968</v>
      </c>
      <c r="G19" s="138" t="s">
        <v>93</v>
      </c>
      <c r="H19" s="139">
        <v>1</v>
      </c>
      <c r="I19" s="139" t="s">
        <v>95</v>
      </c>
      <c r="J19" s="139">
        <v>65.53</v>
      </c>
      <c r="K19" s="141">
        <f>J19*10.764</f>
        <v>705.36491999999998</v>
      </c>
      <c r="L19" s="139"/>
      <c r="M19" s="138" t="s">
        <v>101</v>
      </c>
      <c r="N19" s="139">
        <v>1</v>
      </c>
      <c r="O19" s="139" t="s">
        <v>97</v>
      </c>
      <c r="P19" s="139">
        <v>65.819999999999993</v>
      </c>
      <c r="Q19" s="141">
        <f>P19*10.764</f>
        <v>708.48647999999991</v>
      </c>
      <c r="R19" s="141"/>
      <c r="T19" s="130"/>
      <c r="U19" s="140"/>
      <c r="V19" s="130"/>
      <c r="W19" s="131"/>
      <c r="X19" s="140"/>
      <c r="Z19" s="130"/>
      <c r="AA19" s="130"/>
      <c r="AB19" s="130"/>
      <c r="AC19" s="131"/>
      <c r="AF19" s="130"/>
      <c r="AG19" s="130"/>
      <c r="AH19" s="130"/>
      <c r="AI19" s="131"/>
      <c r="AJ19" s="140"/>
    </row>
    <row r="20" spans="1:36">
      <c r="A20" s="138"/>
      <c r="B20" s="139">
        <v>2</v>
      </c>
      <c r="C20" s="139" t="s">
        <v>95</v>
      </c>
      <c r="D20" s="143">
        <v>48.21</v>
      </c>
      <c r="E20" s="141">
        <v>518</v>
      </c>
      <c r="F20" s="139">
        <v>518</v>
      </c>
      <c r="G20" s="138"/>
      <c r="H20" s="139">
        <v>2</v>
      </c>
      <c r="I20" s="139" t="s">
        <v>95</v>
      </c>
      <c r="J20" s="139">
        <v>66.02</v>
      </c>
      <c r="K20" s="141">
        <f t="shared" ref="K20:K21" si="7">J20*10.764</f>
        <v>710.63927999999987</v>
      </c>
      <c r="L20" s="139"/>
      <c r="M20" s="138"/>
      <c r="N20" s="139">
        <v>2</v>
      </c>
      <c r="O20" s="139" t="s">
        <v>94</v>
      </c>
      <c r="P20" s="139">
        <v>50.75</v>
      </c>
      <c r="Q20" s="141">
        <f t="shared" ref="Q20" si="8">P20*10.764</f>
        <v>546.27299999999991</v>
      </c>
      <c r="R20" s="141"/>
      <c r="T20" s="130"/>
      <c r="U20" s="140"/>
      <c r="V20" s="130"/>
      <c r="W20" s="131"/>
      <c r="X20" s="140"/>
      <c r="Z20" s="130"/>
      <c r="AA20" s="130"/>
      <c r="AB20" s="130"/>
      <c r="AC20" s="131"/>
      <c r="AF20" s="130"/>
      <c r="AG20" s="130"/>
      <c r="AH20" s="130"/>
      <c r="AI20" s="131"/>
      <c r="AJ20" s="140"/>
    </row>
    <row r="21" spans="1:36">
      <c r="A21" s="138"/>
      <c r="B21" s="139">
        <v>3</v>
      </c>
      <c r="C21" s="139" t="s">
        <v>95</v>
      </c>
      <c r="D21" s="143">
        <v>66.06</v>
      </c>
      <c r="E21" s="141">
        <f t="shared" ref="E21" si="9">D21*10.764</f>
        <v>711.06984</v>
      </c>
      <c r="F21" s="139">
        <v>711</v>
      </c>
      <c r="G21" s="138"/>
      <c r="H21" s="139">
        <v>3</v>
      </c>
      <c r="I21" s="139" t="s">
        <v>95</v>
      </c>
      <c r="J21" s="139">
        <v>65.7</v>
      </c>
      <c r="K21" s="141">
        <f t="shared" si="7"/>
        <v>707.19479999999999</v>
      </c>
      <c r="L21" s="139"/>
      <c r="M21" s="138"/>
      <c r="N21" s="139"/>
      <c r="O21" s="144"/>
      <c r="P21" s="144"/>
      <c r="Q21" s="144"/>
      <c r="R21" s="145"/>
      <c r="T21" s="130"/>
      <c r="U21" s="140"/>
      <c r="V21" s="130"/>
      <c r="W21" s="131"/>
      <c r="X21" s="140"/>
      <c r="Z21" s="130"/>
      <c r="AA21" s="130"/>
      <c r="AB21" s="130"/>
      <c r="AC21" s="131"/>
      <c r="AF21" s="130"/>
      <c r="AG21" s="140"/>
      <c r="AH21" s="130"/>
      <c r="AI21" s="131"/>
      <c r="AJ21" s="140"/>
    </row>
    <row r="22" spans="1:36">
      <c r="B22" s="129"/>
      <c r="C22" s="146"/>
      <c r="D22" s="147"/>
      <c r="E22" s="146"/>
      <c r="N22" s="140"/>
      <c r="O22" s="140"/>
      <c r="Q22" s="131"/>
      <c r="R22" s="140"/>
      <c r="T22" s="137"/>
      <c r="U22" s="148"/>
      <c r="V22" s="148"/>
      <c r="W22" s="148"/>
      <c r="X22" s="140"/>
      <c r="Z22" s="130"/>
      <c r="AA22" s="130"/>
      <c r="AB22" s="130"/>
      <c r="AC22" s="131"/>
      <c r="AF22" s="140"/>
      <c r="AG22" s="140"/>
      <c r="AH22" s="130"/>
      <c r="AI22" s="131"/>
      <c r="AJ22" s="140"/>
    </row>
    <row r="23" spans="1:36">
      <c r="A23" s="138" t="s">
        <v>103</v>
      </c>
      <c r="B23" s="139"/>
      <c r="C23" s="139"/>
      <c r="D23" s="143"/>
      <c r="E23" s="139"/>
      <c r="F23" s="139"/>
      <c r="G23" s="138" t="s">
        <v>103</v>
      </c>
      <c r="H23" s="139"/>
      <c r="I23" s="139"/>
      <c r="J23" s="139"/>
      <c r="K23" s="138"/>
      <c r="L23" s="139"/>
      <c r="M23" s="138" t="s">
        <v>103</v>
      </c>
      <c r="N23" s="139"/>
      <c r="O23" s="139"/>
      <c r="P23" s="139"/>
      <c r="Q23" s="139"/>
      <c r="R23" s="141"/>
      <c r="T23" s="140"/>
      <c r="U23" s="140"/>
      <c r="V23" s="130"/>
      <c r="W23" s="131"/>
      <c r="X23" s="140"/>
      <c r="AF23" s="140"/>
      <c r="AG23" s="140"/>
      <c r="AH23" s="130"/>
      <c r="AI23" s="131"/>
      <c r="AJ23" s="140"/>
    </row>
    <row r="24" spans="1:36">
      <c r="A24" s="138" t="s">
        <v>93</v>
      </c>
      <c r="B24" s="139">
        <v>1</v>
      </c>
      <c r="C24" s="139" t="s">
        <v>97</v>
      </c>
      <c r="D24" s="143">
        <v>89.94</v>
      </c>
      <c r="E24" s="141">
        <f>D24*10.764</f>
        <v>968.11415999999997</v>
      </c>
      <c r="F24" s="139">
        <v>968</v>
      </c>
      <c r="G24" s="138" t="s">
        <v>93</v>
      </c>
      <c r="H24" s="139">
        <v>1</v>
      </c>
      <c r="I24" s="139" t="s">
        <v>95</v>
      </c>
      <c r="J24" s="139">
        <v>65.53</v>
      </c>
      <c r="K24" s="141">
        <f>J24*10.764</f>
        <v>705.36491999999998</v>
      </c>
      <c r="L24" s="139"/>
      <c r="M24" s="138" t="s">
        <v>101</v>
      </c>
      <c r="N24" s="139">
        <v>1</v>
      </c>
      <c r="O24" s="139" t="s">
        <v>97</v>
      </c>
      <c r="P24" s="139">
        <v>65.819999999999993</v>
      </c>
      <c r="Q24" s="141">
        <f>P24*10.764</f>
        <v>708.48647999999991</v>
      </c>
      <c r="R24" s="141"/>
      <c r="T24" s="140"/>
      <c r="U24" s="140"/>
      <c r="V24" s="130"/>
      <c r="W24" s="131"/>
      <c r="X24" s="140"/>
    </row>
    <row r="25" spans="1:36">
      <c r="A25" s="138"/>
      <c r="B25" s="139">
        <v>2</v>
      </c>
      <c r="C25" s="139" t="s">
        <v>95</v>
      </c>
      <c r="D25" s="143">
        <v>50.22</v>
      </c>
      <c r="E25" s="141">
        <v>540</v>
      </c>
      <c r="F25" s="139">
        <v>540</v>
      </c>
      <c r="G25" s="138"/>
      <c r="H25" s="139">
        <v>2</v>
      </c>
      <c r="I25" s="139" t="s">
        <v>95</v>
      </c>
      <c r="J25" s="139">
        <v>66.02</v>
      </c>
      <c r="K25" s="141">
        <f t="shared" ref="K25:K26" si="10">J25*10.764</f>
        <v>710.63927999999987</v>
      </c>
      <c r="L25" s="139"/>
      <c r="M25" s="138"/>
      <c r="N25" s="139">
        <v>2</v>
      </c>
      <c r="O25" s="139" t="s">
        <v>94</v>
      </c>
      <c r="P25" s="139">
        <v>50.75</v>
      </c>
      <c r="Q25" s="141">
        <f t="shared" ref="Q25" si="11">P25*10.764</f>
        <v>546.27299999999991</v>
      </c>
      <c r="R25" s="141"/>
      <c r="T25" s="140"/>
      <c r="U25" s="140"/>
      <c r="V25" s="130"/>
      <c r="W25" s="131"/>
      <c r="X25" s="140"/>
    </row>
    <row r="26" spans="1:36">
      <c r="A26" s="138"/>
      <c r="B26" s="139">
        <v>3</v>
      </c>
      <c r="C26" s="139" t="s">
        <v>95</v>
      </c>
      <c r="D26" s="143">
        <v>66.06</v>
      </c>
      <c r="E26" s="141">
        <f t="shared" ref="E26" si="12">D26*10.764</f>
        <v>711.06984</v>
      </c>
      <c r="F26" s="139">
        <v>711</v>
      </c>
      <c r="G26" s="138"/>
      <c r="H26" s="139">
        <v>3</v>
      </c>
      <c r="I26" s="139" t="s">
        <v>95</v>
      </c>
      <c r="J26" s="139">
        <v>65.7</v>
      </c>
      <c r="K26" s="141">
        <f t="shared" si="10"/>
        <v>707.19479999999999</v>
      </c>
      <c r="L26" s="139"/>
      <c r="M26" s="138"/>
      <c r="N26" s="139"/>
      <c r="O26" s="139"/>
      <c r="P26" s="139"/>
      <c r="Q26" s="139"/>
      <c r="R26" s="139"/>
    </row>
    <row r="27" spans="1:36">
      <c r="E27" s="140"/>
      <c r="K27" s="140"/>
    </row>
    <row r="28" spans="1:36">
      <c r="A28" s="138" t="s">
        <v>104</v>
      </c>
      <c r="B28" s="139"/>
      <c r="C28" s="139"/>
      <c r="D28" s="143"/>
      <c r="E28" s="139"/>
      <c r="F28" s="139"/>
      <c r="G28" s="138" t="s">
        <v>104</v>
      </c>
      <c r="H28" s="139"/>
      <c r="I28" s="139"/>
      <c r="J28" s="139"/>
      <c r="K28" s="138"/>
      <c r="L28" s="139"/>
      <c r="M28" s="138" t="s">
        <v>104</v>
      </c>
      <c r="N28" s="139"/>
      <c r="O28" s="139"/>
      <c r="P28" s="139"/>
      <c r="Q28" s="139"/>
      <c r="R28" s="139"/>
    </row>
    <row r="29" spans="1:36">
      <c r="A29" s="138" t="s">
        <v>93</v>
      </c>
      <c r="B29" s="139">
        <v>1</v>
      </c>
      <c r="C29" s="139" t="s">
        <v>97</v>
      </c>
      <c r="D29" s="143">
        <v>89.94</v>
      </c>
      <c r="E29" s="141">
        <f>D29*10.764</f>
        <v>968.11415999999997</v>
      </c>
      <c r="F29" s="139">
        <v>968</v>
      </c>
      <c r="G29" s="138" t="s">
        <v>93</v>
      </c>
      <c r="H29" s="139">
        <v>1</v>
      </c>
      <c r="I29" s="139" t="s">
        <v>95</v>
      </c>
      <c r="J29" s="139">
        <f>K29/10.764</f>
        <v>114.92010405053884</v>
      </c>
      <c r="K29" s="149">
        <v>1237</v>
      </c>
      <c r="L29" s="139"/>
      <c r="M29" s="138" t="s">
        <v>101</v>
      </c>
      <c r="N29" s="139">
        <v>1</v>
      </c>
      <c r="O29" s="139" t="s">
        <v>97</v>
      </c>
      <c r="P29" s="139">
        <v>65.819999999999993</v>
      </c>
      <c r="Q29" s="141">
        <f>P29*10.764</f>
        <v>708.48647999999991</v>
      </c>
      <c r="R29" s="139"/>
    </row>
    <row r="30" spans="1:36">
      <c r="A30" s="138"/>
      <c r="B30" s="139">
        <v>2</v>
      </c>
      <c r="C30" s="139" t="s">
        <v>95</v>
      </c>
      <c r="D30" s="143">
        <f>E30/10.764</f>
        <v>57.599405425492385</v>
      </c>
      <c r="E30" s="141">
        <v>620</v>
      </c>
      <c r="F30" s="139">
        <v>620</v>
      </c>
      <c r="G30" s="138"/>
      <c r="H30" s="139">
        <v>2</v>
      </c>
      <c r="I30" s="139" t="s">
        <v>95</v>
      </c>
      <c r="J30" s="139">
        <f>K30/10.764</f>
        <v>85.377183203270164</v>
      </c>
      <c r="K30" s="149">
        <v>919</v>
      </c>
      <c r="L30" s="139"/>
      <c r="M30" s="138"/>
      <c r="N30" s="139">
        <v>2</v>
      </c>
      <c r="O30" s="139" t="s">
        <v>94</v>
      </c>
      <c r="P30" s="139">
        <v>50.75</v>
      </c>
      <c r="Q30" s="141">
        <f t="shared" ref="Q30" si="13">P30*10.764</f>
        <v>546.27299999999991</v>
      </c>
      <c r="R30" s="139"/>
    </row>
    <row r="31" spans="1:36">
      <c r="A31" s="138"/>
      <c r="B31" s="139">
        <v>3</v>
      </c>
      <c r="C31" s="139" t="s">
        <v>95</v>
      </c>
      <c r="D31" s="143">
        <v>66.06</v>
      </c>
      <c r="E31" s="141">
        <f t="shared" ref="E31" si="14">D31*10.764</f>
        <v>711.06984</v>
      </c>
      <c r="F31" s="139">
        <v>711</v>
      </c>
      <c r="I31" s="129"/>
      <c r="K31" s="129"/>
      <c r="M31" s="137"/>
      <c r="N31" s="140"/>
      <c r="O31" s="140"/>
    </row>
    <row r="33" spans="1:18">
      <c r="A33" s="138" t="s">
        <v>105</v>
      </c>
      <c r="B33" s="139"/>
      <c r="C33" s="139"/>
      <c r="D33" s="143"/>
      <c r="E33" s="139"/>
      <c r="F33" s="139"/>
      <c r="G33" s="138" t="s">
        <v>105</v>
      </c>
      <c r="H33" s="139"/>
      <c r="I33" s="139"/>
      <c r="J33" s="139"/>
      <c r="K33" s="138"/>
      <c r="L33" s="139"/>
      <c r="M33" s="138" t="s">
        <v>105</v>
      </c>
      <c r="N33" s="139"/>
      <c r="O33" s="139"/>
      <c r="P33" s="139"/>
      <c r="Q33" s="139"/>
      <c r="R33" s="139"/>
    </row>
    <row r="34" spans="1:18">
      <c r="A34" s="138" t="s">
        <v>93</v>
      </c>
      <c r="B34" s="139">
        <v>1</v>
      </c>
      <c r="C34" s="139" t="s">
        <v>97</v>
      </c>
      <c r="D34" s="143">
        <f>E34/10.764</f>
        <v>104.97956150130064</v>
      </c>
      <c r="E34" s="141">
        <v>1130</v>
      </c>
      <c r="F34" s="139">
        <v>1130</v>
      </c>
      <c r="G34" s="138" t="s">
        <v>93</v>
      </c>
      <c r="H34" s="139">
        <v>1</v>
      </c>
      <c r="I34" s="139" t="s">
        <v>95</v>
      </c>
      <c r="J34" s="139">
        <f t="shared" ref="J34:J36" si="15">K34/10.764</f>
        <v>65.496098104793759</v>
      </c>
      <c r="K34" s="150">
        <v>705</v>
      </c>
      <c r="L34" s="139"/>
      <c r="M34" s="138" t="s">
        <v>101</v>
      </c>
      <c r="N34" s="139">
        <v>1</v>
      </c>
      <c r="O34" s="139" t="s">
        <v>97</v>
      </c>
      <c r="P34" s="139">
        <f>Q34/10.764</f>
        <v>66.982534373838732</v>
      </c>
      <c r="Q34" s="141">
        <v>721</v>
      </c>
      <c r="R34" s="139"/>
    </row>
    <row r="35" spans="1:18">
      <c r="A35" s="138"/>
      <c r="B35" s="139">
        <v>2</v>
      </c>
      <c r="C35" s="139" t="s">
        <v>95</v>
      </c>
      <c r="D35" s="143">
        <f>E35/10.764</f>
        <v>42.827945001858048</v>
      </c>
      <c r="E35" s="141">
        <v>461</v>
      </c>
      <c r="F35" s="139">
        <v>461</v>
      </c>
      <c r="G35" s="138"/>
      <c r="H35" s="139">
        <v>2</v>
      </c>
      <c r="I35" s="139" t="s">
        <v>95</v>
      </c>
      <c r="J35" s="139">
        <f t="shared" si="15"/>
        <v>48.773690078037909</v>
      </c>
      <c r="K35" s="150">
        <v>525</v>
      </c>
      <c r="L35" s="139"/>
      <c r="M35" s="138"/>
      <c r="N35" s="139">
        <v>2</v>
      </c>
      <c r="O35" s="139" t="s">
        <v>94</v>
      </c>
      <c r="P35" s="139">
        <f>Q35/10.764</f>
        <v>50.724637681159422</v>
      </c>
      <c r="Q35" s="141">
        <v>546</v>
      </c>
      <c r="R35" s="139"/>
    </row>
    <row r="36" spans="1:18">
      <c r="A36" s="138"/>
      <c r="B36" s="139">
        <v>3</v>
      </c>
      <c r="C36" s="139" t="s">
        <v>95</v>
      </c>
      <c r="D36" s="143">
        <f>E36/10.764</f>
        <v>66.053511705685622</v>
      </c>
      <c r="E36" s="141">
        <v>711</v>
      </c>
      <c r="F36" s="139">
        <v>711</v>
      </c>
      <c r="G36" s="138"/>
      <c r="H36" s="139">
        <v>3</v>
      </c>
      <c r="I36" s="139" t="s">
        <v>95</v>
      </c>
      <c r="J36" s="139">
        <f t="shared" si="15"/>
        <v>85.377183203270164</v>
      </c>
      <c r="K36" s="149">
        <v>919</v>
      </c>
      <c r="L36" s="139"/>
      <c r="M36" s="138"/>
      <c r="N36" s="139"/>
      <c r="O36" s="139"/>
      <c r="P36" s="139"/>
      <c r="Q36" s="139"/>
      <c r="R36" s="139"/>
    </row>
    <row r="37" spans="1:18">
      <c r="I37" s="129"/>
      <c r="J37" s="129"/>
      <c r="K37" s="129"/>
      <c r="M37" s="137"/>
      <c r="N37" s="140"/>
      <c r="O37" s="140"/>
    </row>
    <row r="38" spans="1:18">
      <c r="A38" s="138" t="s">
        <v>106</v>
      </c>
      <c r="B38" s="139"/>
      <c r="C38" s="139"/>
      <c r="D38" s="143"/>
      <c r="E38" s="139"/>
      <c r="F38" s="139"/>
      <c r="G38" s="138" t="s">
        <v>106</v>
      </c>
      <c r="H38" s="139"/>
      <c r="I38" s="139"/>
      <c r="J38" s="139"/>
      <c r="K38" s="138"/>
      <c r="L38" s="139"/>
      <c r="M38" s="138" t="s">
        <v>106</v>
      </c>
      <c r="N38" s="139"/>
      <c r="O38" s="139"/>
      <c r="P38" s="139"/>
      <c r="Q38" s="139"/>
      <c r="R38" s="139"/>
    </row>
    <row r="39" spans="1:18">
      <c r="A39" s="138" t="s">
        <v>93</v>
      </c>
      <c r="B39" s="139">
        <v>1</v>
      </c>
      <c r="C39" s="139" t="s">
        <v>97</v>
      </c>
      <c r="D39" s="143">
        <v>89.94</v>
      </c>
      <c r="E39" s="141">
        <f>D39*10.764</f>
        <v>968.11415999999997</v>
      </c>
      <c r="F39" s="139">
        <v>968</v>
      </c>
      <c r="G39" s="138" t="s">
        <v>93</v>
      </c>
      <c r="H39" s="139">
        <v>1</v>
      </c>
      <c r="I39" s="139" t="s">
        <v>95</v>
      </c>
      <c r="J39" s="139">
        <f t="shared" ref="J39:J41" si="16">K39/10.764</f>
        <v>65.496098104793759</v>
      </c>
      <c r="K39" s="150">
        <v>705</v>
      </c>
      <c r="L39" s="139"/>
      <c r="M39" s="138" t="s">
        <v>101</v>
      </c>
      <c r="N39" s="139">
        <v>1</v>
      </c>
      <c r="O39" s="139" t="s">
        <v>97</v>
      </c>
      <c r="P39" s="139">
        <f>Q39/10.764</f>
        <v>66.982534373838732</v>
      </c>
      <c r="Q39" s="141">
        <v>721</v>
      </c>
      <c r="R39" s="139"/>
    </row>
    <row r="40" spans="1:18">
      <c r="A40" s="138"/>
      <c r="B40" s="139">
        <v>2</v>
      </c>
      <c r="C40" s="139" t="s">
        <v>95</v>
      </c>
      <c r="D40" s="143">
        <f>E40/10.764</f>
        <v>57.599405425492385</v>
      </c>
      <c r="E40" s="141">
        <v>620</v>
      </c>
      <c r="F40" s="139">
        <v>620</v>
      </c>
      <c r="G40" s="138"/>
      <c r="H40" s="139">
        <v>2</v>
      </c>
      <c r="I40" s="139" t="s">
        <v>95</v>
      </c>
      <c r="J40" s="139">
        <f t="shared" si="16"/>
        <v>48.773690078037909</v>
      </c>
      <c r="K40" s="150">
        <v>525</v>
      </c>
      <c r="L40" s="139"/>
      <c r="M40" s="138"/>
      <c r="N40" s="139">
        <v>2</v>
      </c>
      <c r="O40" s="139" t="s">
        <v>94</v>
      </c>
      <c r="P40" s="139">
        <f>Q40/10.764</f>
        <v>50.724637681159422</v>
      </c>
      <c r="Q40" s="141">
        <v>546</v>
      </c>
      <c r="R40" s="139"/>
    </row>
    <row r="41" spans="1:18">
      <c r="A41" s="138"/>
      <c r="B41" s="139">
        <v>3</v>
      </c>
      <c r="C41" s="139" t="s">
        <v>95</v>
      </c>
      <c r="D41" s="143">
        <f>E41/10.764</f>
        <v>66.053511705685622</v>
      </c>
      <c r="E41" s="141">
        <v>711</v>
      </c>
      <c r="F41" s="139">
        <v>711</v>
      </c>
      <c r="G41" s="138"/>
      <c r="H41" s="139">
        <v>3</v>
      </c>
      <c r="I41" s="139" t="s">
        <v>95</v>
      </c>
      <c r="J41" s="139">
        <f t="shared" si="16"/>
        <v>85.377183203270164</v>
      </c>
      <c r="K41" s="149">
        <v>919</v>
      </c>
      <c r="L41" s="139"/>
      <c r="M41" s="138"/>
      <c r="N41" s="139"/>
      <c r="O41" s="139"/>
      <c r="P41" s="139"/>
      <c r="Q41" s="139"/>
      <c r="R41" s="139"/>
    </row>
    <row r="42" spans="1:18">
      <c r="I42" s="129"/>
      <c r="J42" s="129"/>
      <c r="K42" s="129"/>
      <c r="M42" s="137"/>
      <c r="N42" s="140"/>
      <c r="O42" s="140"/>
    </row>
    <row r="43" spans="1:18">
      <c r="A43" s="138" t="s">
        <v>107</v>
      </c>
      <c r="B43" s="139"/>
      <c r="C43" s="139"/>
      <c r="D43" s="143"/>
      <c r="E43" s="139"/>
      <c r="F43" s="139"/>
      <c r="G43" s="138" t="s">
        <v>107</v>
      </c>
      <c r="H43" s="139"/>
      <c r="I43" s="139"/>
      <c r="J43" s="139"/>
      <c r="K43" s="138"/>
      <c r="L43" s="139"/>
      <c r="M43" s="138" t="s">
        <v>107</v>
      </c>
      <c r="N43" s="139"/>
      <c r="O43" s="139"/>
      <c r="P43" s="139"/>
      <c r="Q43" s="139"/>
      <c r="R43" s="139"/>
    </row>
    <row r="44" spans="1:18">
      <c r="A44" s="138" t="s">
        <v>93</v>
      </c>
      <c r="B44" s="139">
        <v>1</v>
      </c>
      <c r="C44" s="139" t="s">
        <v>97</v>
      </c>
      <c r="D44" s="143">
        <v>89.94</v>
      </c>
      <c r="E44" s="141">
        <f>D44*10.764</f>
        <v>968.11415999999997</v>
      </c>
      <c r="F44" s="139">
        <v>968</v>
      </c>
      <c r="G44" s="138" t="s">
        <v>93</v>
      </c>
      <c r="H44" s="139">
        <v>1</v>
      </c>
      <c r="I44" s="139" t="s">
        <v>95</v>
      </c>
      <c r="J44" s="139">
        <f t="shared" ref="J44:J46" si="17">K44/10.764</f>
        <v>67.261241174284663</v>
      </c>
      <c r="K44" s="150">
        <v>724</v>
      </c>
      <c r="L44" s="139"/>
      <c r="M44" s="138" t="s">
        <v>101</v>
      </c>
      <c r="N44" s="139">
        <v>1</v>
      </c>
      <c r="O44" s="139" t="s">
        <v>97</v>
      </c>
      <c r="P44" s="139">
        <f>Q44/10.764</f>
        <v>66.982534373838732</v>
      </c>
      <c r="Q44" s="141">
        <v>721</v>
      </c>
      <c r="R44" s="139"/>
    </row>
    <row r="45" spans="1:18">
      <c r="A45" s="138"/>
      <c r="B45" s="139">
        <v>2</v>
      </c>
      <c r="C45" s="139" t="s">
        <v>95</v>
      </c>
      <c r="D45" s="143">
        <f>E45/10.764</f>
        <v>57.599405425492385</v>
      </c>
      <c r="E45" s="141">
        <v>620</v>
      </c>
      <c r="F45" s="139">
        <v>620</v>
      </c>
      <c r="G45" s="138"/>
      <c r="H45" s="139">
        <v>2</v>
      </c>
      <c r="I45" s="139" t="s">
        <v>95</v>
      </c>
      <c r="J45" s="139">
        <f t="shared" si="17"/>
        <v>46.915644741731704</v>
      </c>
      <c r="K45" s="150">
        <v>505</v>
      </c>
      <c r="L45" s="139"/>
      <c r="M45" s="138"/>
      <c r="N45" s="139">
        <v>2</v>
      </c>
      <c r="O45" s="139" t="s">
        <v>94</v>
      </c>
      <c r="P45" s="139">
        <f>Q45/10.764</f>
        <v>50.724637681159422</v>
      </c>
      <c r="Q45" s="141">
        <v>546</v>
      </c>
      <c r="R45" s="139"/>
    </row>
    <row r="46" spans="1:18">
      <c r="A46" s="138"/>
      <c r="B46" s="139">
        <v>3</v>
      </c>
      <c r="C46" s="139" t="s">
        <v>95</v>
      </c>
      <c r="D46" s="143">
        <f>E46/10.764</f>
        <v>66.053511705685622</v>
      </c>
      <c r="E46" s="141">
        <v>711</v>
      </c>
      <c r="F46" s="139">
        <v>711</v>
      </c>
      <c r="G46" s="138"/>
      <c r="H46" s="139">
        <v>3</v>
      </c>
      <c r="I46" s="139" t="s">
        <v>95</v>
      </c>
      <c r="J46" s="139">
        <f t="shared" si="17"/>
        <v>85.470085470085479</v>
      </c>
      <c r="K46" s="149">
        <v>920</v>
      </c>
      <c r="L46" s="139"/>
      <c r="M46" s="138"/>
      <c r="N46" s="139"/>
      <c r="O46" s="139"/>
      <c r="P46" s="139"/>
      <c r="Q46" s="139"/>
      <c r="R46" s="139"/>
    </row>
    <row r="48" spans="1:18">
      <c r="A48" s="138" t="s">
        <v>108</v>
      </c>
      <c r="B48" s="139"/>
      <c r="C48" s="139"/>
      <c r="D48" s="143"/>
      <c r="E48" s="139"/>
      <c r="F48" s="139"/>
      <c r="G48" s="138" t="s">
        <v>108</v>
      </c>
      <c r="H48" s="139"/>
      <c r="I48" s="139"/>
      <c r="J48" s="139"/>
      <c r="K48" s="138"/>
      <c r="L48" s="139"/>
      <c r="M48" s="138" t="s">
        <v>108</v>
      </c>
      <c r="N48" s="139"/>
      <c r="O48" s="139"/>
      <c r="P48" s="139"/>
      <c r="Q48" s="139"/>
      <c r="R48" s="139"/>
    </row>
    <row r="49" spans="1:18">
      <c r="A49" s="138" t="s">
        <v>93</v>
      </c>
      <c r="B49" s="139">
        <v>1</v>
      </c>
      <c r="C49" s="139" t="s">
        <v>97</v>
      </c>
      <c r="D49" s="143">
        <v>89.94</v>
      </c>
      <c r="E49" s="141">
        <f>D49*10.764</f>
        <v>968.11415999999997</v>
      </c>
      <c r="F49" s="139">
        <v>968</v>
      </c>
      <c r="G49" s="138" t="s">
        <v>93</v>
      </c>
      <c r="H49" s="139">
        <v>1</v>
      </c>
      <c r="I49" s="139" t="s">
        <v>95</v>
      </c>
      <c r="J49" s="139">
        <v>65.53</v>
      </c>
      <c r="K49" s="141">
        <v>917</v>
      </c>
      <c r="L49" s="139"/>
      <c r="M49" s="138" t="s">
        <v>101</v>
      </c>
      <c r="N49" s="139">
        <v>1</v>
      </c>
      <c r="O49" s="139" t="s">
        <v>97</v>
      </c>
      <c r="P49" s="139">
        <f>Q49/10.764</f>
        <v>66.982534373838732</v>
      </c>
      <c r="Q49" s="141">
        <v>721</v>
      </c>
      <c r="R49" s="139"/>
    </row>
    <row r="50" spans="1:18">
      <c r="A50" s="138"/>
      <c r="B50" s="139">
        <v>2</v>
      </c>
      <c r="C50" s="139" t="s">
        <v>95</v>
      </c>
      <c r="D50" s="143">
        <f>E50/10.764</f>
        <v>57.599405425492385</v>
      </c>
      <c r="E50" s="141">
        <v>620</v>
      </c>
      <c r="F50" s="139">
        <v>620</v>
      </c>
      <c r="G50" s="138"/>
      <c r="H50" s="139">
        <v>2</v>
      </c>
      <c r="I50" s="139" t="s">
        <v>95</v>
      </c>
      <c r="J50" s="139">
        <v>66.02</v>
      </c>
      <c r="K50" s="141">
        <v>315</v>
      </c>
      <c r="L50" s="139"/>
      <c r="M50" s="138"/>
      <c r="N50" s="139">
        <v>2</v>
      </c>
      <c r="O50" s="139" t="s">
        <v>94</v>
      </c>
      <c r="P50" s="139">
        <f>Q50/10.764</f>
        <v>50.724637681159422</v>
      </c>
      <c r="Q50" s="141">
        <v>546</v>
      </c>
      <c r="R50" s="139"/>
    </row>
    <row r="51" spans="1:18">
      <c r="A51" s="138"/>
      <c r="B51" s="139">
        <v>3</v>
      </c>
      <c r="C51" s="139" t="s">
        <v>95</v>
      </c>
      <c r="D51" s="143">
        <f>E51/10.764</f>
        <v>66.053511705685622</v>
      </c>
      <c r="E51" s="141">
        <v>711</v>
      </c>
      <c r="F51" s="139">
        <v>711</v>
      </c>
      <c r="G51" s="138"/>
      <c r="H51" s="139">
        <v>3</v>
      </c>
      <c r="I51" s="139" t="s">
        <v>95</v>
      </c>
      <c r="J51" s="139">
        <v>65.7</v>
      </c>
      <c r="K51" s="141">
        <v>920</v>
      </c>
      <c r="L51" s="139"/>
      <c r="M51" s="138"/>
      <c r="N51" s="139"/>
      <c r="O51" s="139"/>
      <c r="P51" s="139"/>
      <c r="Q51" s="139"/>
      <c r="R51" s="139"/>
    </row>
    <row r="52" spans="1:18">
      <c r="A52" s="151" t="s">
        <v>109</v>
      </c>
      <c r="B52" s="151"/>
      <c r="C52" s="151"/>
      <c r="D52" s="151"/>
      <c r="E52" s="152">
        <f>SUM(E9:E51)</f>
        <v>20230.994599999998</v>
      </c>
      <c r="F52" s="153"/>
      <c r="G52" s="151" t="s">
        <v>109</v>
      </c>
      <c r="H52" s="151"/>
      <c r="I52" s="151"/>
      <c r="J52" s="151"/>
      <c r="K52" s="152">
        <f>SUM(K4:K51)</f>
        <v>21184.131959999999</v>
      </c>
      <c r="L52" s="153"/>
      <c r="M52" s="151" t="s">
        <v>109</v>
      </c>
      <c r="N52" s="151"/>
      <c r="O52" s="151"/>
      <c r="P52" s="151"/>
      <c r="Q52" s="152">
        <f>SUM(Q9:Q51)</f>
        <v>10904.133159999998</v>
      </c>
      <c r="R52" s="153"/>
    </row>
    <row r="104" spans="2:2">
      <c r="B104" s="135"/>
    </row>
  </sheetData>
  <mergeCells count="3">
    <mergeCell ref="A52:D52"/>
    <mergeCell ref="G52:J52"/>
    <mergeCell ref="M52:P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Wing A</vt:lpstr>
      <vt:lpstr>Wing B</vt:lpstr>
      <vt:lpstr>Wing C</vt:lpstr>
      <vt:lpstr>Typical Floor</vt:lpstr>
      <vt:lpstr>'Wing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2024-07-05T05:38:52Z</dcterms:modified>
</cp:coreProperties>
</file>