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Mira Road\MRS KAVITA KRISHNA KARPE\"/>
    </mc:Choice>
  </mc:AlternateContent>
  <xr:revisionPtr revIDLastSave="0" documentId="13_ncr:1_{CECC8032-6B12-4F53-830C-AAC48221A5B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23" i="4" l="1"/>
  <c r="R21" i="4"/>
  <c r="Q22" i="4"/>
  <c r="Q21" i="4"/>
  <c r="P7" i="4" l="1"/>
  <c r="P6" i="4"/>
  <c r="I21" i="4"/>
  <c r="I19" i="4"/>
  <c r="H21" i="4"/>
  <c r="Q12" i="4" l="1"/>
  <c r="P12" i="4"/>
  <c r="P11" i="4"/>
  <c r="Q11" i="4" s="1"/>
  <c r="Q10" i="4"/>
  <c r="P10" i="4"/>
  <c r="P9" i="4"/>
  <c r="Q9" i="4" s="1"/>
  <c r="P8" i="4"/>
  <c r="Q7" i="4"/>
  <c r="Q6" i="4"/>
  <c r="P5" i="4"/>
  <c r="Q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<sst xmlns="http://schemas.openxmlformats.org/spreadsheetml/2006/main" count="27" uniqueCount="24">
  <si>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</si>
  <si>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</si>
  <si>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</si>
  <si>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</si>
  <si>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</si>
  <si>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</si>
  <si>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</si>
  <si>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</si>
  <si>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</si>
  <si>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</si>
  <si>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</si>
  <si>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</si>
  <si>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</si>
  <si>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003, Ground Floor, MALVANI SHREE CO.OPERATIVE HOUSING SOCIETY LIMITED, Plot No. 38, Sector RSC-II, MHADA COMPLEX, MALVANI, MALAD </t>
  </si>
  <si>
    <t>bua</t>
  </si>
  <si>
    <t>draft - 1.25 cr</t>
  </si>
  <si>
    <t>rate</t>
  </si>
  <si>
    <t>fmv</t>
  </si>
  <si>
    <t>04.06.24</t>
  </si>
  <si>
    <t>12.06.24</t>
  </si>
  <si>
    <t>14.06.24</t>
  </si>
  <si>
    <t>mca</t>
  </si>
  <si>
    <t>1 bedroom was locked</t>
  </si>
  <si>
    <t xml:space="preserve">approx including bedroom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</si>
</sst>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58434</xdr:colOff>
      <xdr:row>48</xdr:row>
      <xdr:rowOff>20265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D4D343-7CA0-4BC1-85F6-16D984620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02434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191803</xdr:colOff>
      <xdr:row>51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B66AEB-DCED-46A0-BCDA-9DE7D57D7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35803" cy="8697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334698</xdr:colOff>
      <xdr:row>45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082399-AF9C-4044-85AD-0FD5924E5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78698" cy="8545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163224</xdr:colOff>
      <xdr:row>46</xdr:row>
      <xdr:rowOff>77361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4041D5-478E-4DF3-92E1-CCC6BA555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07224" cy="8316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285750</xdr:colOff>
      <xdr:row>50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9A6769-54DC-408D-A78B-0B0C8DB4D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82772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285750</xdr:colOff>
      <xdr:row>43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FC4A6B-48E6-4EA4-913B-739741FF9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429750" cy="82486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285750</xdr:colOff>
      <xdr:row>48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75F739-D052-4D00-88DD-B269D0C73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29750" cy="9086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E21" sqref="E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541.66666666666674</v>
      </c>
      <c r="C2" s="4">
        <f>B2*1.2</f>
        <v>650.00000000000011</v>
      </c>
      <c r="D2" s="4">
        <f t="shared" ref="D2:D13" si="2">C2*1.2</f>
        <v>780.00000000000011</v>
      </c>
      <c r="E2" s="5">
        <f t="shared" ref="E2:E13" si="3">R2</f>
        <v>6500000</v>
      </c>
      <c r="F2" s="10">
        <f t="shared" ref="F2:F13" si="4">ROUND((E2/B2),0)</f>
        <v>12000</v>
      </c>
      <c r="G2" s="10">
        <f t="shared" ref="G2:G13" si="5">ROUND((E2/C2),0)</f>
        <v>10000</v>
      </c>
      <c r="H2" s="10">
        <f t="shared" ref="H2:H13" si="6">ROUND((E2/D2),0)</f>
        <v>8333</v>
      </c>
      <c r="I2" s="4" t="e">
        <f>#REF!</f>
        <v>#REF!</v>
      </c>
      <c r="J2" s="4">
        <f t="shared" ref="J2:J13" si="7">S2</f>
        <v>0</v>
      </c>
      <c r="O2">
        <v>0</v>
      </c>
      <c r="P2">
        <v>650</v>
      </c>
      <c r="Q2">
        <f t="shared" ref="Q2:Q12" si="8">P2/1.2</f>
        <v>541.66666666666674</v>
      </c>
      <c r="R2" s="2">
        <v>6500000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400</v>
      </c>
      <c r="C3" s="4">
        <f t="shared" ref="C3:C15" si="9">B3*1.2</f>
        <v>480</v>
      </c>
      <c r="D3" s="4">
        <f t="shared" si="2"/>
        <v>576</v>
      </c>
      <c r="E3" s="5">
        <f t="shared" si="3"/>
        <v>6500000</v>
      </c>
      <c r="F3" s="10">
        <f t="shared" si="4"/>
        <v>16250</v>
      </c>
      <c r="G3" s="15">
        <f t="shared" si="5"/>
        <v>13542</v>
      </c>
      <c r="H3" s="10">
        <f t="shared" si="6"/>
        <v>11285</v>
      </c>
      <c r="I3" s="4" t="e">
        <f>#REF!</f>
        <v>#REF!</v>
      </c>
      <c r="J3" s="4">
        <f t="shared" si="7"/>
        <v>0</v>
      </c>
      <c r="O3">
        <v>0</v>
      </c>
      <c r="P3">
        <f t="shared" ref="P3:P12" si="10">O3/1.2</f>
        <v>0</v>
      </c>
      <c r="Q3">
        <v>400</v>
      </c>
      <c r="R3" s="2">
        <v>6500000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416.66666666666669</v>
      </c>
      <c r="C4" s="4">
        <f t="shared" si="9"/>
        <v>500</v>
      </c>
      <c r="D4" s="4">
        <f t="shared" si="2"/>
        <v>600</v>
      </c>
      <c r="E4" s="5">
        <f t="shared" si="3"/>
        <v>6500000</v>
      </c>
      <c r="F4" s="10">
        <f t="shared" si="4"/>
        <v>15600</v>
      </c>
      <c r="G4" s="10">
        <f t="shared" si="5"/>
        <v>13000</v>
      </c>
      <c r="H4" s="10">
        <f t="shared" si="6"/>
        <v>10833</v>
      </c>
      <c r="I4" s="4" t="e">
        <f>#REF!</f>
        <v>#REF!</v>
      </c>
      <c r="J4" s="4">
        <f t="shared" si="7"/>
        <v>0</v>
      </c>
      <c r="O4">
        <v>0</v>
      </c>
      <c r="P4">
        <v>500</v>
      </c>
      <c r="Q4">
        <f t="shared" si="8"/>
        <v>416.66666666666669</v>
      </c>
      <c r="R4" s="2">
        <v>6500000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550</v>
      </c>
      <c r="C5" s="4">
        <f t="shared" si="9"/>
        <v>660</v>
      </c>
      <c r="D5" s="4">
        <f t="shared" si="2"/>
        <v>792</v>
      </c>
      <c r="E5" s="5">
        <f t="shared" si="3"/>
        <v>7000000</v>
      </c>
      <c r="F5" s="10">
        <f t="shared" si="4"/>
        <v>12727</v>
      </c>
      <c r="G5" s="10">
        <f t="shared" si="5"/>
        <v>10606</v>
      </c>
      <c r="H5" s="10">
        <f t="shared" si="6"/>
        <v>8838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550</v>
      </c>
      <c r="R5" s="2">
        <v>7000000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715.89570000000003</v>
      </c>
      <c r="C6" s="4">
        <f t="shared" si="9"/>
        <v>859.07483999999999</v>
      </c>
      <c r="D6" s="4">
        <f t="shared" si="2"/>
        <v>1030.8898079999999</v>
      </c>
      <c r="E6" s="5">
        <f t="shared" si="3"/>
        <v>13300000</v>
      </c>
      <c r="F6" s="10">
        <f t="shared" si="4"/>
        <v>18578</v>
      </c>
      <c r="G6" s="15">
        <f t="shared" si="5"/>
        <v>15482</v>
      </c>
      <c r="H6" s="10">
        <f t="shared" si="6"/>
        <v>12901</v>
      </c>
      <c r="I6" s="4" t="e">
        <f>#REF!</f>
        <v>#REF!</v>
      </c>
      <c r="J6" s="4" t="str">
        <f t="shared" si="7"/>
        <v>14.06.24</v>
      </c>
      <c r="O6">
        <v>0</v>
      </c>
      <c r="P6">
        <f>79.81*10.764</f>
        <v>859.07483999999999</v>
      </c>
      <c r="Q6">
        <f t="shared" si="8"/>
        <v>715.89570000000003</v>
      </c>
      <c r="R6" s="2">
        <v>13300000</v>
      </c>
      <c r="S6" s="8" t="s">
        <v>20</v>
      </c>
      <c r="T6" s="8"/>
    </row>
    <row r="7" spans="1:20" x14ac:dyDescent="0.25">
      <c r="A7" s="4">
        <f t="shared" si="0"/>
        <v>0</v>
      </c>
      <c r="B7" s="4">
        <f t="shared" si="1"/>
        <v>639.38160000000005</v>
      </c>
      <c r="C7" s="4">
        <f t="shared" si="9"/>
        <v>767.25792000000001</v>
      </c>
      <c r="D7" s="4">
        <f t="shared" si="2"/>
        <v>920.70950400000004</v>
      </c>
      <c r="E7" s="5">
        <f t="shared" si="3"/>
        <v>7300000</v>
      </c>
      <c r="F7" s="10">
        <f t="shared" si="4"/>
        <v>11417</v>
      </c>
      <c r="G7" s="10">
        <f t="shared" si="5"/>
        <v>9514</v>
      </c>
      <c r="H7" s="10">
        <f t="shared" si="6"/>
        <v>7929</v>
      </c>
      <c r="I7" s="4" t="e">
        <f>#REF!</f>
        <v>#REF!</v>
      </c>
      <c r="J7" s="4" t="str">
        <f t="shared" si="7"/>
        <v>12.06.24</v>
      </c>
      <c r="O7">
        <v>0</v>
      </c>
      <c r="P7">
        <f>71.28*10.764</f>
        <v>767.25792000000001</v>
      </c>
      <c r="Q7">
        <f t="shared" si="8"/>
        <v>639.38160000000005</v>
      </c>
      <c r="R7" s="2">
        <v>7300000</v>
      </c>
      <c r="S7" s="8" t="s">
        <v>19</v>
      </c>
      <c r="T7" s="8"/>
    </row>
    <row r="8" spans="1:20" x14ac:dyDescent="0.25">
      <c r="A8" s="4">
        <f t="shared" si="0"/>
        <v>0</v>
      </c>
      <c r="B8" s="4">
        <f t="shared" si="1"/>
        <v>180</v>
      </c>
      <c r="C8" s="4">
        <f t="shared" si="9"/>
        <v>216</v>
      </c>
      <c r="D8" s="4">
        <f t="shared" si="2"/>
        <v>259.2</v>
      </c>
      <c r="E8" s="5">
        <f t="shared" si="3"/>
        <v>3175000</v>
      </c>
      <c r="F8" s="10">
        <f t="shared" si="4"/>
        <v>17639</v>
      </c>
      <c r="G8" s="10">
        <f t="shared" si="5"/>
        <v>14699</v>
      </c>
      <c r="H8" s="15">
        <f t="shared" si="6"/>
        <v>12249</v>
      </c>
      <c r="I8" s="4" t="e">
        <f>#REF!</f>
        <v>#REF!</v>
      </c>
      <c r="J8" s="4" t="str">
        <f t="shared" si="7"/>
        <v>04.06.24</v>
      </c>
      <c r="O8">
        <v>0</v>
      </c>
      <c r="P8">
        <f t="shared" si="10"/>
        <v>0</v>
      </c>
      <c r="Q8">
        <v>180</v>
      </c>
      <c r="R8" s="2">
        <v>3175000</v>
      </c>
      <c r="S8" s="8" t="s">
        <v>18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14</v>
      </c>
      <c r="H19">
        <v>620</v>
      </c>
      <c r="I19">
        <f>H19/1.2</f>
        <v>516.66666666666674</v>
      </c>
    </row>
    <row r="20" spans="7:24" x14ac:dyDescent="0.25">
      <c r="G20" t="s">
        <v>16</v>
      </c>
      <c r="H20">
        <v>15000</v>
      </c>
      <c r="I20">
        <v>18000</v>
      </c>
      <c r="N20" t="s">
        <v>21</v>
      </c>
      <c r="O20">
        <v>346</v>
      </c>
      <c r="Q20" t="s">
        <v>23</v>
      </c>
    </row>
    <row r="21" spans="7:24" x14ac:dyDescent="0.25">
      <c r="G21" t="s">
        <v>17</v>
      </c>
      <c r="H21">
        <f>H20*H19</f>
        <v>9300000</v>
      </c>
      <c r="I21">
        <f>I20*I19</f>
        <v>9300000.0000000019</v>
      </c>
      <c r="N21" t="s">
        <v>22</v>
      </c>
      <c r="Q21">
        <f>346+160</f>
        <v>506</v>
      </c>
      <c r="R21">
        <f>Q21*1.4</f>
        <v>708.4</v>
      </c>
    </row>
    <row r="22" spans="7:24" x14ac:dyDescent="0.25">
      <c r="G22" s="6"/>
      <c r="H22" s="6"/>
      <c r="Q22">
        <f>H19/Q21</f>
        <v>1.2252964426877471</v>
      </c>
      <c r="R22">
        <v>11000</v>
      </c>
    </row>
    <row r="23" spans="7:24" x14ac:dyDescent="0.25">
      <c r="R23">
        <f>R22*R21</f>
        <v>7792400</v>
      </c>
    </row>
    <row r="24" spans="7:24" x14ac:dyDescent="0.25">
      <c r="H24" t="s">
        <v>15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Z22" sqref="Z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2024-06-27T05:43:17Z</dcterms:modified>
</cp:coreProperties>
</file>