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MIHIR SHANKAR VIRKAR\"/>
    </mc:Choice>
  </mc:AlternateContent>
  <xr:revisionPtr revIDLastSave="0" documentId="13_ncr:1_{1AB26191-70D5-4411-AD4F-1C3FAD7FACC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Q10" i="4"/>
  <c r="Q11" i="4"/>
  <c r="Q12" i="4"/>
  <c r="Q13" i="4"/>
  <c r="Q14" i="4"/>
  <c r="Q15" i="4"/>
  <c r="C3" i="4"/>
  <c r="C4" i="4"/>
  <c r="C5" i="4"/>
  <c r="C6" i="4"/>
  <c r="C7" i="4"/>
  <c r="C8" i="4"/>
  <c r="C9" i="4"/>
  <c r="C2" i="4"/>
  <c r="Q9" i="4"/>
  <c r="P9" i="4"/>
  <c r="O20" i="4" l="1"/>
  <c r="J20" i="4"/>
  <c r="H28" i="4"/>
  <c r="P12" i="4" l="1"/>
  <c r="P11" i="4"/>
  <c r="P10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<sst xmlns="http://schemas.openxmlformats.org/spreadsheetml/2006/main" count="27" uniqueCount="24">
  <si>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</si>
  <si>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</si>
  <si>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</si>
  <si>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</si>
  <si>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</si>
  <si>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</si>
  <si>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</si>
  <si>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</si>
  <si>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</si>
  <si>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Saleable area (20 + 20%)</t>
  </si>
  <si>
    <t>Flat No. 1004, 10th Floor, Building No 8, Oakwood, Village - Nile More, Nalasopara West,</t>
  </si>
  <si>
    <t>agreemetn  - 16.03.24</t>
  </si>
  <si>
    <t>av</t>
  </si>
  <si>
    <t>sd</t>
  </si>
  <si>
    <t>rd</t>
  </si>
  <si>
    <t>bv</t>
  </si>
  <si>
    <t>ca</t>
  </si>
  <si>
    <t>rate</t>
  </si>
  <si>
    <t>fmv</t>
  </si>
  <si>
    <t>bua</t>
  </si>
  <si>
    <t>usable ca</t>
  </si>
  <si>
    <t>Built up area (10%)</t>
  </si>
  <si>
    <t>Saleable area (10 + 20%)</t>
  </si>
  <si>
    <t>Rate on Built up 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</si>
</sst>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46E78-5552-4B10-AC5F-5318AF3E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258487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BFF84-10E3-4625-9090-88DB2474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02487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153698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DA000-856A-4DDB-A70E-2F666A76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97698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2B601-601A-4C5D-BBB8-4F93D7EA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277540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E9F9A-586D-46EE-A8C0-7EBE37619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1540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87183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B8239-3830-4D3D-B4DF-9E843535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450383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BFCE66-FC32-43E8-B114-36AE1545D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249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33" sqref="R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21</v>
      </c>
      <c r="D1" s="3" t="s">
        <v>22</v>
      </c>
      <c r="E1" s="3" t="s">
        <v>1</v>
      </c>
      <c r="F1" s="9" t="s">
        <v>8</v>
      </c>
      <c r="G1" s="9" t="s">
        <v>23</v>
      </c>
      <c r="H1" s="9" t="s">
        <v>9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375</v>
      </c>
      <c r="C2" s="4">
        <f>B2*1.1</f>
        <v>412.50000000000006</v>
      </c>
      <c r="D2" s="4">
        <f t="shared" ref="D2:D13" si="2">C2*1.2</f>
        <v>495.00000000000006</v>
      </c>
      <c r="E2" s="5">
        <f t="shared" ref="E2:E13" si="3">R2</f>
        <v>3003000</v>
      </c>
      <c r="F2" s="10">
        <f t="shared" ref="F2:F13" si="4">ROUND((E2/B2),0)</f>
        <v>8008</v>
      </c>
      <c r="G2" s="10">
        <f t="shared" ref="G2:G13" si="5">ROUND((E2/C2),0)</f>
        <v>7280</v>
      </c>
      <c r="H2" s="10">
        <f t="shared" ref="H2:H13" si="6">ROUND((E2/D2),0)</f>
        <v>6067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375</v>
      </c>
      <c r="R2" s="2">
        <v>3003000</v>
      </c>
      <c r="S2" s="8"/>
      <c r="T2" s="8"/>
    </row>
    <row r="3" spans="1:20" x14ac:dyDescent="0.25">
      <c r="A3" s="4">
        <f t="shared" si="0"/>
        <v>0</v>
      </c>
      <c r="B3" s="4">
        <f t="shared" si="1"/>
        <v>690</v>
      </c>
      <c r="C3" s="4">
        <f t="shared" ref="C3:C15" si="9">B3*1.1</f>
        <v>759.00000000000011</v>
      </c>
      <c r="D3" s="4">
        <f t="shared" si="2"/>
        <v>910.80000000000007</v>
      </c>
      <c r="E3" s="5">
        <f t="shared" si="3"/>
        <v>5658000</v>
      </c>
      <c r="F3" s="15">
        <f t="shared" si="4"/>
        <v>8200</v>
      </c>
      <c r="G3" s="10">
        <f t="shared" si="5"/>
        <v>7455</v>
      </c>
      <c r="H3" s="10">
        <f t="shared" si="6"/>
        <v>6212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690</v>
      </c>
      <c r="R3" s="2">
        <v>5658000</v>
      </c>
      <c r="S3" s="8"/>
      <c r="T3" s="8"/>
    </row>
    <row r="4" spans="1:20" x14ac:dyDescent="0.25">
      <c r="A4" s="4">
        <f t="shared" si="0"/>
        <v>0</v>
      </c>
      <c r="B4" s="4">
        <f t="shared" si="1"/>
        <v>525</v>
      </c>
      <c r="C4" s="4">
        <f t="shared" si="9"/>
        <v>577.5</v>
      </c>
      <c r="D4" s="4">
        <f t="shared" si="2"/>
        <v>693</v>
      </c>
      <c r="E4" s="5">
        <f t="shared" si="3"/>
        <v>5500000</v>
      </c>
      <c r="F4" s="15">
        <f t="shared" si="4"/>
        <v>10476</v>
      </c>
      <c r="G4" s="10">
        <f t="shared" si="5"/>
        <v>9524</v>
      </c>
      <c r="H4" s="10">
        <f t="shared" si="6"/>
        <v>7937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525</v>
      </c>
      <c r="R4" s="2">
        <v>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527</v>
      </c>
      <c r="C5" s="4">
        <f t="shared" si="9"/>
        <v>579.70000000000005</v>
      </c>
      <c r="D5" s="4">
        <f t="shared" si="2"/>
        <v>695.64</v>
      </c>
      <c r="E5" s="5">
        <f t="shared" si="3"/>
        <v>4321000</v>
      </c>
      <c r="F5" s="10">
        <f t="shared" si="4"/>
        <v>8199</v>
      </c>
      <c r="G5" s="10">
        <f t="shared" si="5"/>
        <v>7454</v>
      </c>
      <c r="H5" s="10">
        <f t="shared" si="6"/>
        <v>6212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527</v>
      </c>
      <c r="R5" s="2">
        <v>4321000</v>
      </c>
      <c r="S5" s="8"/>
      <c r="T5" s="8"/>
    </row>
    <row r="6" spans="1:20" x14ac:dyDescent="0.25">
      <c r="A6" s="4">
        <f t="shared" si="0"/>
        <v>0</v>
      </c>
      <c r="B6" s="4">
        <f t="shared" si="1"/>
        <v>790</v>
      </c>
      <c r="C6" s="4">
        <f t="shared" si="9"/>
        <v>869.00000000000011</v>
      </c>
      <c r="D6" s="4">
        <f t="shared" si="2"/>
        <v>1042.8000000000002</v>
      </c>
      <c r="E6" s="5">
        <f t="shared" si="3"/>
        <v>6478000</v>
      </c>
      <c r="F6" s="10">
        <f t="shared" si="4"/>
        <v>8200</v>
      </c>
      <c r="G6" s="10">
        <f t="shared" si="5"/>
        <v>7455</v>
      </c>
      <c r="H6" s="10">
        <f t="shared" si="6"/>
        <v>6212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790</v>
      </c>
      <c r="R6" s="2">
        <v>6478000</v>
      </c>
      <c r="S6" s="8"/>
      <c r="T6" s="8"/>
    </row>
    <row r="7" spans="1:20" x14ac:dyDescent="0.25">
      <c r="A7" s="4">
        <f t="shared" si="0"/>
        <v>0</v>
      </c>
      <c r="B7" s="4">
        <f t="shared" si="1"/>
        <v>493.45</v>
      </c>
      <c r="C7" s="4">
        <f t="shared" si="9"/>
        <v>542.79500000000007</v>
      </c>
      <c r="D7" s="4">
        <f t="shared" si="2"/>
        <v>651.35400000000004</v>
      </c>
      <c r="E7" s="5">
        <f t="shared" si="3"/>
        <v>7700000</v>
      </c>
      <c r="F7" s="10">
        <f t="shared" si="4"/>
        <v>15604</v>
      </c>
      <c r="G7" s="10">
        <f t="shared" si="5"/>
        <v>14186</v>
      </c>
      <c r="H7" s="10">
        <f t="shared" si="6"/>
        <v>11822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493.45</v>
      </c>
      <c r="R7" s="2">
        <v>7700000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679</v>
      </c>
      <c r="C8" s="4">
        <f t="shared" si="9"/>
        <v>746.90000000000009</v>
      </c>
      <c r="D8" s="4">
        <f t="shared" si="2"/>
        <v>896.28000000000009</v>
      </c>
      <c r="E8" s="5">
        <f t="shared" si="3"/>
        <v>7591000</v>
      </c>
      <c r="F8" s="10">
        <f t="shared" si="4"/>
        <v>11180</v>
      </c>
      <c r="G8" s="10">
        <f t="shared" si="5"/>
        <v>10163</v>
      </c>
      <c r="H8" s="10">
        <f t="shared" si="6"/>
        <v>8469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679</v>
      </c>
      <c r="R8" s="2">
        <v>7591000</v>
      </c>
      <c r="S8" s="8"/>
      <c r="T8" s="8"/>
    </row>
    <row r="9" spans="1:20" x14ac:dyDescent="0.25">
      <c r="A9" s="4">
        <f t="shared" si="0"/>
        <v>0</v>
      </c>
      <c r="B9" s="4">
        <f t="shared" si="1"/>
        <v>544.46269090909084</v>
      </c>
      <c r="C9" s="4">
        <f t="shared" si="9"/>
        <v>598.90895999999998</v>
      </c>
      <c r="D9" s="4">
        <f t="shared" si="2"/>
        <v>718.69075199999997</v>
      </c>
      <c r="E9" s="5">
        <f t="shared" si="3"/>
        <v>4500000</v>
      </c>
      <c r="F9" s="15">
        <f t="shared" si="4"/>
        <v>8265</v>
      </c>
      <c r="G9" s="10">
        <f t="shared" si="5"/>
        <v>7514</v>
      </c>
      <c r="H9" s="10">
        <f t="shared" si="6"/>
        <v>6261</v>
      </c>
      <c r="I9" s="4" t="e">
        <f>#REF!</f>
        <v>#REF!</v>
      </c>
      <c r="J9" s="4">
        <f t="shared" si="7"/>
        <v>0</v>
      </c>
      <c r="O9">
        <v>0</v>
      </c>
      <c r="P9">
        <f>55.64*10.764</f>
        <v>598.90895999999998</v>
      </c>
      <c r="Q9">
        <f>P9/1.1</f>
        <v>544.46269090909084</v>
      </c>
      <c r="R9" s="2">
        <v>4500000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5" si="10">P10/1.1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8" spans="7:24" x14ac:dyDescent="0.25">
      <c r="G18" t="s">
        <v>10</v>
      </c>
    </row>
    <row r="19" spans="7:24" x14ac:dyDescent="0.25">
      <c r="G19" t="s">
        <v>16</v>
      </c>
      <c r="H19">
        <v>533</v>
      </c>
    </row>
    <row r="20" spans="7:24" x14ac:dyDescent="0.25">
      <c r="G20" t="s">
        <v>20</v>
      </c>
      <c r="H20">
        <v>690</v>
      </c>
      <c r="I20" t="s">
        <v>19</v>
      </c>
      <c r="J20">
        <f>54.472*10.764</f>
        <v>586.33660799999996</v>
      </c>
      <c r="O20">
        <f>J20/H20</f>
        <v>0.84976319999999994</v>
      </c>
    </row>
    <row r="21" spans="7:24" x14ac:dyDescent="0.25">
      <c r="G21" t="s">
        <v>17</v>
      </c>
      <c r="H21">
        <v>8300</v>
      </c>
    </row>
    <row r="22" spans="7:24" x14ac:dyDescent="0.25">
      <c r="G22" s="6" t="s">
        <v>18</v>
      </c>
      <c r="H22" s="6">
        <f>H21*H20</f>
        <v>5727000</v>
      </c>
    </row>
    <row r="24" spans="7:24" x14ac:dyDescent="0.25">
      <c r="G24" t="s">
        <v>11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12</v>
      </c>
      <c r="H25">
        <v>4800000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13</v>
      </c>
      <c r="H26">
        <v>336000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14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f>SUM(H25:H27)</f>
        <v>5166000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2024-06-20T05:46:20Z</dcterms:modified>
</cp:coreProperties>
</file>