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SARB Churchgate\Hitesh B Shah\"/>
    </mc:Choice>
  </mc:AlternateContent>
  <xr:revisionPtr revIDLastSave="0" documentId="13_ncr:1_{8DAEBD07-0B33-4C18-8D78-57868A5FB859}" xr6:coauthVersionLast="36" xr6:coauthVersionMax="36" xr10:uidLastSave="{00000000-0000-0000-0000-000000000000}"/>
  <bookViews>
    <workbookView xWindow="0" yWindow="0" windowWidth="28800" windowHeight="12105" activeTab="8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6" i="4" l="1"/>
  <c r="O19" i="4"/>
  <c r="I21" i="4"/>
  <c r="I29" i="4"/>
  <c r="P12" i="4" l="1"/>
  <c r="Q12" i="4" s="1"/>
  <c r="P11" i="4"/>
  <c r="Q11" i="4" s="1"/>
  <c r="Q10" i="4"/>
  <c r="P10" i="4"/>
  <c r="P9" i="4"/>
  <c r="P8" i="4"/>
  <c r="Q7" i="4"/>
  <c r="P6" i="4"/>
  <c r="Q5" i="4"/>
  <c r="P4" i="4"/>
  <c r="Q3" i="4"/>
  <c r="Q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<sst xmlns="http://schemas.openxmlformats.org/spreadsheetml/2006/main" count="33" uniqueCount="30">
  <si>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</si>
  <si>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</si>
  <si>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</si>
  <si>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</si>
  <si>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</si>
  <si>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</si>
  <si>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</si>
  <si>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</si>
  <si>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</si>
  <si>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</si>
  <si>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</si>
  <si>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</si>
  <si>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</si>
  <si>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 Flat No. 102, 1st Floor, Wing - B, Heramb Shrushti Apartment CHSL, Village - Manjarli, Badlapur</t>
  </si>
  <si>
    <t>agreement - 23.11.20</t>
  </si>
  <si>
    <t>av</t>
  </si>
  <si>
    <t>sd</t>
  </si>
  <si>
    <t>rd</t>
  </si>
  <si>
    <t>bv</t>
  </si>
  <si>
    <t>bua</t>
  </si>
  <si>
    <t>rate</t>
  </si>
  <si>
    <t>fmv</t>
  </si>
  <si>
    <t>oc - 2002</t>
  </si>
  <si>
    <t>ls - 23 lakhs</t>
  </si>
  <si>
    <t>mca</t>
  </si>
  <si>
    <t>notice pasted on door 19.06.24 - 30.26 lakhs</t>
  </si>
  <si>
    <t>sold out</t>
  </si>
  <si>
    <t>09.05.24</t>
  </si>
  <si>
    <t>market value</t>
  </si>
  <si>
    <t>19.06.23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</si>
</sst>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0" fillId="2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19</xdr:col>
      <xdr:colOff>468322</xdr:colOff>
      <xdr:row>46</xdr:row>
      <xdr:rowOff>58317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47E6D12-E257-4CED-869F-6A279519A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1441122" cy="836411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16</xdr:col>
      <xdr:colOff>239434</xdr:colOff>
      <xdr:row>51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CBFFE9-07A9-4631-BEC7-C8225B6E6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383434" cy="863085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210856</xdr:colOff>
      <xdr:row>43</xdr:row>
      <xdr:rowOff>86854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684484-E9F2-4F32-8703-4943C79D8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354856" cy="808785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210856</xdr:colOff>
      <xdr:row>47</xdr:row>
      <xdr:rowOff>77387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C00AD56-A2A5-47B1-BAB1-480E192461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354856" cy="850701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419100</xdr:colOff>
      <xdr:row>47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B86C6ED-6A07-4C73-A60A-919707299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097500" cy="77628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419100</xdr:colOff>
      <xdr:row>39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144F99-DD30-47E6-BFCD-43AB167DD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097500" cy="76009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23</xdr:col>
      <xdr:colOff>335293</xdr:colOff>
      <xdr:row>41</xdr:row>
      <xdr:rowOff>115380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AE2728-F39A-4E96-AFEE-59EE83B3E8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3746493" cy="773538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17</xdr:col>
      <xdr:colOff>582467</xdr:colOff>
      <xdr:row>43</xdr:row>
      <xdr:rowOff>86854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BF6B4E-B803-421C-A7BF-4527C2703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0336067" cy="808785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7"/>
  <sheetViews>
    <sheetView topLeftCell="C1" zoomScaleNormal="100" workbookViewId="0">
      <selection activeCell="Q10" sqref="Q1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  <c r="U1" s="1" t="s">
        <v>28</v>
      </c>
    </row>
    <row r="2" spans="1:21" x14ac:dyDescent="0.25">
      <c r="A2" s="4">
        <f t="shared" ref="A2:A15" si="0">N2</f>
        <v>0</v>
      </c>
      <c r="B2" s="4">
        <f t="shared" ref="B2:B15" si="1">Q2</f>
        <v>429.16666666666669</v>
      </c>
      <c r="C2" s="4">
        <f>B2*1.2</f>
        <v>515</v>
      </c>
      <c r="D2" s="4">
        <f t="shared" ref="D2:D13" si="2">C2*1.2</f>
        <v>618</v>
      </c>
      <c r="E2" s="5">
        <f t="shared" ref="E2:E13" si="3">R2</f>
        <v>2000000</v>
      </c>
      <c r="F2" s="10">
        <f t="shared" ref="F2:F13" si="4">ROUND((E2/B2),0)</f>
        <v>4660</v>
      </c>
      <c r="G2" s="10">
        <f t="shared" ref="G2:G13" si="5">ROUND((E2/C2),0)</f>
        <v>3883</v>
      </c>
      <c r="H2" s="10">
        <f t="shared" ref="H2:H13" si="6">ROUND((E2/D2),0)</f>
        <v>3236</v>
      </c>
      <c r="I2" s="4" t="e">
        <f>#REF!</f>
        <v>#REF!</v>
      </c>
      <c r="J2" s="4" t="str">
        <f t="shared" ref="J2:J13" si="7">S2</f>
        <v>sold out</v>
      </c>
      <c r="O2">
        <v>0</v>
      </c>
      <c r="P2">
        <v>515</v>
      </c>
      <c r="Q2" s="11">
        <f t="shared" ref="Q2:Q12" si="8">P2/1.2</f>
        <v>429.16666666666669</v>
      </c>
      <c r="R2" s="16">
        <v>2000000</v>
      </c>
      <c r="S2" s="11" t="s">
        <v>26</v>
      </c>
      <c r="T2" s="8"/>
    </row>
    <row r="3" spans="1:21" x14ac:dyDescent="0.25">
      <c r="A3" s="4">
        <f t="shared" si="0"/>
        <v>0</v>
      </c>
      <c r="B3" s="4">
        <f t="shared" si="1"/>
        <v>783.33333333333337</v>
      </c>
      <c r="C3" s="4">
        <f t="shared" ref="C3:C15" si="9">B3*1.2</f>
        <v>940</v>
      </c>
      <c r="D3" s="4">
        <f t="shared" si="2"/>
        <v>1128</v>
      </c>
      <c r="E3" s="5">
        <f t="shared" si="3"/>
        <v>3800000</v>
      </c>
      <c r="F3" s="10">
        <f t="shared" si="4"/>
        <v>4851</v>
      </c>
      <c r="G3" s="10">
        <f t="shared" si="5"/>
        <v>4043</v>
      </c>
      <c r="H3" s="10">
        <f t="shared" si="6"/>
        <v>3369</v>
      </c>
      <c r="I3" s="4" t="e">
        <f>#REF!</f>
        <v>#REF!</v>
      </c>
      <c r="J3" s="4">
        <f t="shared" si="7"/>
        <v>0</v>
      </c>
      <c r="O3">
        <v>0</v>
      </c>
      <c r="P3">
        <v>940</v>
      </c>
      <c r="Q3">
        <f t="shared" si="8"/>
        <v>783.33333333333337</v>
      </c>
      <c r="R3" s="2">
        <v>3800000</v>
      </c>
      <c r="S3" s="8"/>
      <c r="T3" s="8"/>
    </row>
    <row r="4" spans="1:21" x14ac:dyDescent="0.25">
      <c r="A4" s="4">
        <f t="shared" si="0"/>
        <v>0</v>
      </c>
      <c r="B4" s="4">
        <f t="shared" si="1"/>
        <v>437</v>
      </c>
      <c r="C4" s="4">
        <f t="shared" si="9"/>
        <v>524.4</v>
      </c>
      <c r="D4" s="4">
        <f t="shared" si="2"/>
        <v>629.28</v>
      </c>
      <c r="E4" s="5">
        <f t="shared" si="3"/>
        <v>2500000</v>
      </c>
      <c r="F4" s="10">
        <f t="shared" si="4"/>
        <v>5721</v>
      </c>
      <c r="G4" s="15">
        <f t="shared" si="5"/>
        <v>4767</v>
      </c>
      <c r="H4" s="10">
        <f t="shared" si="6"/>
        <v>3973</v>
      </c>
      <c r="I4" s="4" t="e">
        <f>#REF!</f>
        <v>#REF!</v>
      </c>
      <c r="J4" s="4">
        <f t="shared" si="7"/>
        <v>0</v>
      </c>
      <c r="O4">
        <v>0</v>
      </c>
      <c r="P4">
        <f t="shared" ref="P4:P12" si="10">O4/1.2</f>
        <v>0</v>
      </c>
      <c r="Q4">
        <v>437</v>
      </c>
      <c r="R4" s="2">
        <v>2500000</v>
      </c>
      <c r="S4" s="8"/>
      <c r="T4" s="8"/>
    </row>
    <row r="5" spans="1:21" x14ac:dyDescent="0.25">
      <c r="A5" s="4">
        <f t="shared" si="0"/>
        <v>0</v>
      </c>
      <c r="B5" s="4">
        <f t="shared" si="1"/>
        <v>625</v>
      </c>
      <c r="C5" s="4">
        <f t="shared" si="9"/>
        <v>750</v>
      </c>
      <c r="D5" s="4">
        <f t="shared" si="2"/>
        <v>900</v>
      </c>
      <c r="E5" s="5">
        <f t="shared" si="3"/>
        <v>3000000</v>
      </c>
      <c r="F5" s="15">
        <f t="shared" si="4"/>
        <v>4800</v>
      </c>
      <c r="G5" s="15">
        <f t="shared" si="5"/>
        <v>4000</v>
      </c>
      <c r="H5" s="10">
        <f t="shared" si="6"/>
        <v>3333</v>
      </c>
      <c r="I5" s="4" t="e">
        <f>#REF!</f>
        <v>#REF!</v>
      </c>
      <c r="J5" s="4">
        <f t="shared" si="7"/>
        <v>0</v>
      </c>
      <c r="O5">
        <v>0</v>
      </c>
      <c r="P5">
        <v>750</v>
      </c>
      <c r="Q5">
        <f t="shared" si="8"/>
        <v>625</v>
      </c>
      <c r="R5" s="2">
        <v>3000000</v>
      </c>
      <c r="S5" s="8"/>
      <c r="T5" s="8"/>
    </row>
    <row r="6" spans="1:21" x14ac:dyDescent="0.25">
      <c r="A6" s="4">
        <f t="shared" si="0"/>
        <v>0</v>
      </c>
      <c r="B6" s="4">
        <f t="shared" si="1"/>
        <v>288.58283999999998</v>
      </c>
      <c r="C6" s="4">
        <f t="shared" si="9"/>
        <v>346.29940799999997</v>
      </c>
      <c r="D6" s="4">
        <f t="shared" si="2"/>
        <v>415.55928959999994</v>
      </c>
      <c r="E6" s="5">
        <f t="shared" si="3"/>
        <v>1150000</v>
      </c>
      <c r="F6" s="15">
        <f t="shared" si="4"/>
        <v>3985</v>
      </c>
      <c r="G6" s="15">
        <f t="shared" si="5"/>
        <v>3321</v>
      </c>
      <c r="H6" s="10">
        <f t="shared" si="6"/>
        <v>2767</v>
      </c>
      <c r="I6" s="4" t="e">
        <f>#REF!</f>
        <v>#REF!</v>
      </c>
      <c r="J6" s="4" t="str">
        <f t="shared" si="7"/>
        <v>09.05.24</v>
      </c>
      <c r="O6">
        <v>0</v>
      </c>
      <c r="P6">
        <f t="shared" si="10"/>
        <v>0</v>
      </c>
      <c r="Q6">
        <f>26.81*10.764</f>
        <v>288.58283999999998</v>
      </c>
      <c r="R6" s="2">
        <v>1150000</v>
      </c>
      <c r="S6" s="8" t="s">
        <v>27</v>
      </c>
      <c r="T6" s="8"/>
      <c r="U6">
        <v>1313500</v>
      </c>
    </row>
    <row r="7" spans="1:21" x14ac:dyDescent="0.25">
      <c r="A7" s="4">
        <f t="shared" si="0"/>
        <v>0</v>
      </c>
      <c r="B7" s="4">
        <f t="shared" si="1"/>
        <v>320.83333333333337</v>
      </c>
      <c r="C7" s="4">
        <f t="shared" si="9"/>
        <v>385.00000000000006</v>
      </c>
      <c r="D7" s="4">
        <f t="shared" si="2"/>
        <v>462.00000000000006</v>
      </c>
      <c r="E7" s="5">
        <f t="shared" si="3"/>
        <v>1810000</v>
      </c>
      <c r="F7" s="10">
        <f t="shared" si="4"/>
        <v>5642</v>
      </c>
      <c r="G7" s="10">
        <f t="shared" si="5"/>
        <v>4701</v>
      </c>
      <c r="H7" s="10">
        <f t="shared" si="6"/>
        <v>3918</v>
      </c>
      <c r="I7" s="4" t="e">
        <f>#REF!</f>
        <v>#REF!</v>
      </c>
      <c r="J7" s="4" t="str">
        <f t="shared" si="7"/>
        <v>19.06.23</v>
      </c>
      <c r="O7">
        <v>0</v>
      </c>
      <c r="P7">
        <v>385</v>
      </c>
      <c r="Q7">
        <f t="shared" si="8"/>
        <v>320.83333333333337</v>
      </c>
      <c r="R7" s="2">
        <v>1810000</v>
      </c>
      <c r="S7" s="8" t="s">
        <v>29</v>
      </c>
      <c r="T7" s="8"/>
    </row>
    <row r="8" spans="1:21" x14ac:dyDescent="0.25">
      <c r="A8" s="4">
        <f t="shared" si="0"/>
        <v>0</v>
      </c>
      <c r="B8" s="4">
        <f t="shared" si="1"/>
        <v>387</v>
      </c>
      <c r="C8" s="4">
        <f t="shared" si="9"/>
        <v>464.4</v>
      </c>
      <c r="D8" s="4">
        <f t="shared" si="2"/>
        <v>557.28</v>
      </c>
      <c r="E8" s="5">
        <f t="shared" si="3"/>
        <v>2700000</v>
      </c>
      <c r="F8" s="15">
        <f t="shared" si="4"/>
        <v>6977</v>
      </c>
      <c r="G8" s="15">
        <f t="shared" si="5"/>
        <v>5814</v>
      </c>
      <c r="H8" s="10">
        <f t="shared" si="6"/>
        <v>4845</v>
      </c>
      <c r="I8" s="4" t="e">
        <f>#REF!</f>
        <v>#REF!</v>
      </c>
      <c r="J8" s="4">
        <f t="shared" si="7"/>
        <v>0</v>
      </c>
      <c r="O8">
        <v>0</v>
      </c>
      <c r="P8">
        <f t="shared" si="10"/>
        <v>0</v>
      </c>
      <c r="Q8">
        <v>387</v>
      </c>
      <c r="R8" s="2">
        <v>2700000</v>
      </c>
      <c r="S8" s="8"/>
      <c r="T8" s="8"/>
    </row>
    <row r="9" spans="1:21" x14ac:dyDescent="0.25">
      <c r="A9" s="4">
        <f t="shared" si="0"/>
        <v>0</v>
      </c>
      <c r="B9" s="4">
        <f t="shared" si="1"/>
        <v>337</v>
      </c>
      <c r="C9" s="4">
        <f t="shared" si="9"/>
        <v>404.4</v>
      </c>
      <c r="D9" s="4">
        <f t="shared" si="2"/>
        <v>485.28</v>
      </c>
      <c r="E9" s="5">
        <f t="shared" si="3"/>
        <v>2200000</v>
      </c>
      <c r="F9" s="10">
        <f t="shared" si="4"/>
        <v>6528</v>
      </c>
      <c r="G9" s="10">
        <f t="shared" si="5"/>
        <v>5440</v>
      </c>
      <c r="H9" s="10">
        <f t="shared" si="6"/>
        <v>4533</v>
      </c>
      <c r="I9" s="4" t="e">
        <f>#REF!</f>
        <v>#REF!</v>
      </c>
      <c r="J9" s="4">
        <f t="shared" si="7"/>
        <v>0</v>
      </c>
      <c r="O9">
        <v>0</v>
      </c>
      <c r="P9">
        <f t="shared" si="10"/>
        <v>0</v>
      </c>
      <c r="Q9">
        <v>337</v>
      </c>
      <c r="R9" s="2">
        <v>2200000</v>
      </c>
      <c r="S9" s="8"/>
      <c r="T9" s="8"/>
    </row>
    <row r="10" spans="1:21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10"/>
        <v>0</v>
      </c>
      <c r="Q10">
        <f t="shared" si="8"/>
        <v>0</v>
      </c>
      <c r="R10" s="2">
        <v>0</v>
      </c>
      <c r="S10" s="8"/>
      <c r="T10" s="8"/>
    </row>
    <row r="11" spans="1:21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f t="shared" si="8"/>
        <v>0</v>
      </c>
      <c r="R11" s="2">
        <v>0</v>
      </c>
      <c r="S11" s="8"/>
      <c r="T11" s="8"/>
    </row>
    <row r="12" spans="1:21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f t="shared" si="8"/>
        <v>0</v>
      </c>
      <c r="R12" s="2">
        <v>0</v>
      </c>
      <c r="S12" s="8"/>
      <c r="T12" s="8"/>
    </row>
    <row r="13" spans="1:21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H17" t="s">
        <v>13</v>
      </c>
    </row>
    <row r="19" spans="7:24" x14ac:dyDescent="0.25">
      <c r="H19" t="s">
        <v>19</v>
      </c>
      <c r="I19">
        <v>555</v>
      </c>
      <c r="J19" t="s">
        <v>24</v>
      </c>
      <c r="N19">
        <v>414</v>
      </c>
      <c r="O19">
        <f>I19/N19</f>
        <v>1.3405797101449275</v>
      </c>
    </row>
    <row r="20" spans="7:24" x14ac:dyDescent="0.25">
      <c r="H20" t="s">
        <v>20</v>
      </c>
      <c r="I20">
        <v>4200</v>
      </c>
    </row>
    <row r="21" spans="7:24" x14ac:dyDescent="0.25">
      <c r="H21" t="s">
        <v>21</v>
      </c>
      <c r="I21">
        <f>I20*I19</f>
        <v>2331000</v>
      </c>
    </row>
    <row r="22" spans="7:24" x14ac:dyDescent="0.25">
      <c r="G22" s="6"/>
      <c r="H22" s="6"/>
    </row>
    <row r="25" spans="7:24" x14ac:dyDescent="0.25">
      <c r="H25" t="s">
        <v>14</v>
      </c>
      <c r="J25" t="s">
        <v>22</v>
      </c>
      <c r="P25" s="11"/>
      <c r="Q25" s="11"/>
      <c r="R25" s="13"/>
      <c r="T25" s="11"/>
      <c r="U25" s="11"/>
      <c r="V25" s="11"/>
      <c r="W25" s="11"/>
      <c r="X25" s="11"/>
    </row>
    <row r="26" spans="7:24" x14ac:dyDescent="0.25">
      <c r="H26" t="s">
        <v>15</v>
      </c>
      <c r="I26">
        <v>3000000</v>
      </c>
      <c r="J26" t="s">
        <v>23</v>
      </c>
      <c r="P26" s="11"/>
      <c r="Q26" s="14"/>
      <c r="R26" s="14"/>
      <c r="T26" s="14"/>
      <c r="U26" s="14"/>
      <c r="V26" s="11"/>
      <c r="W26" s="11"/>
      <c r="X26" s="11"/>
    </row>
    <row r="27" spans="7:24" x14ac:dyDescent="0.25">
      <c r="H27" t="s">
        <v>16</v>
      </c>
      <c r="I27">
        <v>90000</v>
      </c>
      <c r="J27" t="s">
        <v>25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H28" t="s">
        <v>17</v>
      </c>
      <c r="I28">
        <v>30000</v>
      </c>
      <c r="P28" s="11"/>
      <c r="Q28" s="11"/>
      <c r="R28" s="11"/>
      <c r="T28" s="11"/>
      <c r="U28" s="11"/>
      <c r="V28" s="11"/>
      <c r="W28" s="11"/>
      <c r="X28" s="11"/>
    </row>
    <row r="29" spans="7:24" x14ac:dyDescent="0.25">
      <c r="H29" t="s">
        <v>18</v>
      </c>
      <c r="I29">
        <f>SUM(I26:I28)</f>
        <v>3120000</v>
      </c>
      <c r="P29" s="11"/>
      <c r="Q29" s="11"/>
      <c r="R29" s="12"/>
      <c r="T29" s="12"/>
      <c r="U29" s="12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P34" s="11"/>
      <c r="Q34" s="11"/>
      <c r="R34" s="11"/>
      <c r="S34" s="6"/>
      <c r="T34" s="11"/>
      <c r="U34" s="11"/>
      <c r="V34" s="11"/>
      <c r="W34" s="11"/>
      <c r="X34" s="11"/>
    </row>
    <row r="35" spans="16:24" x14ac:dyDescent="0.25">
      <c r="Q35" s="11"/>
      <c r="R35" s="11"/>
    </row>
    <row r="36" spans="16:24" x14ac:dyDescent="0.25">
      <c r="Q36" s="11"/>
      <c r="R36" s="11"/>
      <c r="T36" s="6"/>
    </row>
    <row r="37" spans="16:24" x14ac:dyDescent="0.25">
      <c r="P37" s="11"/>
      <c r="Q37" s="11"/>
      <c r="R37" s="11"/>
      <c r="S37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abSelected="1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2024-07-01T06:00:33Z</dcterms:modified>
</cp:coreProperties>
</file>