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jendra  Ushir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8" l="1"/>
  <c r="C18" i="25"/>
  <c r="C15" i="25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s="1"/>
  <c r="C10" i="25" s="1"/>
  <c r="E10" i="25" s="1"/>
  <c r="C17" i="25" s="1"/>
  <c r="E5" i="25"/>
  <c r="C5" i="25"/>
  <c r="D2" i="25"/>
  <c r="E2" i="25" s="1"/>
  <c r="C84" i="23"/>
  <c r="D29" i="23"/>
  <c r="D28" i="23"/>
  <c r="D30" i="23" s="1"/>
  <c r="E30" i="23" s="1"/>
  <c r="D23" i="23"/>
  <c r="C23" i="23"/>
  <c r="C11" i="23"/>
  <c r="C10" i="23"/>
  <c r="C8" i="23"/>
  <c r="C6" i="23"/>
  <c r="C5" i="23"/>
  <c r="C14" i="23" s="1"/>
  <c r="C12" i="23" l="1"/>
  <c r="C13" i="23" s="1"/>
  <c r="C16" i="23" s="1"/>
  <c r="C19" i="23" s="1"/>
  <c r="G18" i="38"/>
  <c r="G19" i="38"/>
  <c r="G17" i="38"/>
  <c r="G6" i="38"/>
  <c r="G7" i="38"/>
  <c r="G8" i="38"/>
  <c r="G9" i="38"/>
  <c r="G10" i="38"/>
  <c r="G11" i="38"/>
  <c r="G5" i="38"/>
  <c r="G13" i="38" l="1"/>
  <c r="C32" i="23"/>
  <c r="C34" i="23" s="1"/>
  <c r="C21" i="23"/>
  <c r="C25" i="23"/>
  <c r="C20" i="23"/>
  <c r="B20" i="23" s="1"/>
  <c r="G20" i="38"/>
  <c r="Q10" i="4"/>
  <c r="N8" i="24"/>
  <c r="N7" i="24"/>
  <c r="N6" i="24"/>
  <c r="N5" i="24"/>
  <c r="C36" i="23" l="1"/>
  <c r="C35" i="23"/>
  <c r="I23" i="4"/>
  <c r="O29" i="24"/>
  <c r="P19" i="4" l="1"/>
  <c r="Q19" i="4" s="1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<sst xmlns="http://schemas.openxmlformats.org/spreadsheetml/2006/main" count="134" uniqueCount="100">
  <si>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</si>
  <si>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</si>
  <si>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</si>
  <si>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</si>
  <si>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</si>
  <si>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</si>
  <si>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</si>
  <si>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</si>
  <si>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</si>
  <si>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</si>
  <si>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</si>
  <si>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</si>
  <si>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</si>
  <si>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</si>
  <si>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</si>
  <si>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</si>
  <si>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</si>
  <si>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</si>
  <si>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</si>
  <si>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</si>
  <si>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</si>
  <si>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</si>
  <si>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</si>
  <si>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</si>
  <si>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</si>
  <si>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</si>
  <si>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</si>
  <si>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</si>
  <si>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</si>
  <si>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</si>
  <si>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</si>
  <si>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</si>
  <si>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</si>
  <si>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</si>
  <si>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</si>
  <si>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</si>
  <si>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</si>
  <si>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</si>
  <si>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</si>
  <si>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</si>
  <si>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</si>
  <si>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</si>
  <si>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</si>
  <si>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</si>
  <si>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</si>
  <si>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</si>
  <si>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</si>
  <si>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</si>
  <si>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</si>
  <si>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</si>
  <si>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</si>
  <si>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</si>
  <si>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</si>
  <si>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</si>
  <si>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</si>
  <si>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</si>
  <si>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</si>
  <si>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</si>
  <si>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</si>
  <si>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</si>
  <si>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</si>
  <si>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</si>
  <si>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</si>
  <si>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</si>
  <si>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</si>
  <si>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</si>
  <si>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</si>
  <si>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</si>
  <si>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</si>
  <si>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</si>
  <si>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</si>
  <si>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</si>
  <si>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</si>
  <si>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</si>
  <si>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</si>
  <si>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</si>
  <si>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</si>
  <si>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</si>
  <si>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</si>
  <si>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</si>
  <si>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</si>
  <si>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</si>
  <si>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</si>
  <si>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</si>
  <si>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</si>
  <si>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</si>
  <si>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</si>
  <si>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</si>
  <si>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</si>
  <si>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</si>
  <si>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</si>
  <si>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</si>
  <si>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</si>
  <si>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</si>
  <si>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</si>
  <si>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</si>
  <si>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</si>
  <si>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</si>
  <si>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Flat Cost</t>
  </si>
  <si>
    <t xml:space="preserve">Parking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</si>
</sst>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/>
    <xf numFmtId="43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35725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83509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8291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opLeftCell="B1" zoomScaleNormal="100" workbookViewId="0">
      <selection activeCell="E16" sqref="E16"/>
    </sheetView>
  </sheetViews>
  <sheetFormatPr defaultRowHeight="15"/>
  <cols>
    <col min="1" max="1" width="10.5703125" style="75" customWidth="1"/>
    <col min="2" max="2" width="42.42578125" style="75" bestFit="1" customWidth="1"/>
    <col min="3" max="3" width="12.5703125" style="75" bestFit="1" customWidth="1"/>
    <col min="4" max="4" width="10.28515625" style="75" customWidth="1"/>
    <col min="5" max="5" width="10" style="75" bestFit="1" customWidth="1"/>
    <col min="6" max="6" width="6.42578125" style="75" bestFit="1" customWidth="1"/>
    <col min="7" max="7" width="11.5703125" style="75" bestFit="1" customWidth="1"/>
    <col min="8" max="8" width="12.7109375" style="75" bestFit="1" customWidth="1"/>
    <col min="9" max="9" width="4.5703125" style="75" bestFit="1" customWidth="1"/>
    <col min="10" max="10" width="12.28515625" style="75" bestFit="1" customWidth="1"/>
    <col min="11" max="11" width="12.5703125" style="75" bestFit="1" customWidth="1"/>
    <col min="12" max="12" width="12" style="75" bestFit="1" customWidth="1"/>
    <col min="13" max="16384" width="9.140625" style="75"/>
  </cols>
  <sheetData>
    <row r="1" spans="2:17" ht="15.75" thickBot="1">
      <c r="G1" s="79"/>
      <c r="H1" s="80"/>
      <c r="I1" s="78"/>
    </row>
    <row r="2" spans="2:17" ht="15.75" thickBot="1">
      <c r="D2" s="75">
        <f>40700*0.05</f>
        <v>2035</v>
      </c>
      <c r="E2" s="61">
        <f>C3+D2</f>
        <v>35535</v>
      </c>
      <c r="G2" s="119" t="s">
        <v>76</v>
      </c>
      <c r="H2" s="120"/>
      <c r="I2" s="78"/>
    </row>
    <row r="3" spans="2:17" ht="15.75" thickBot="1">
      <c r="B3" s="41" t="s">
        <v>59</v>
      </c>
      <c r="C3" s="52">
        <v>33500</v>
      </c>
      <c r="D3" s="41"/>
      <c r="E3" s="41"/>
      <c r="F3" s="41"/>
      <c r="G3" s="81" t="s">
        <v>77</v>
      </c>
      <c r="H3" s="82" t="s">
        <v>78</v>
      </c>
      <c r="I3" s="83"/>
      <c r="K3" s="84" t="s">
        <v>79</v>
      </c>
      <c r="L3" s="85"/>
      <c r="N3" s="86" t="s">
        <v>80</v>
      </c>
      <c r="O3" s="87"/>
      <c r="P3" s="87"/>
      <c r="Q3" s="88"/>
    </row>
    <row r="4" spans="2:17" ht="27" thickBot="1"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K4" s="92" t="s">
        <v>39</v>
      </c>
      <c r="L4" s="93" t="s">
        <v>40</v>
      </c>
      <c r="N4" s="81" t="s">
        <v>77</v>
      </c>
      <c r="O4" s="94" t="s">
        <v>78</v>
      </c>
      <c r="P4" s="95"/>
    </row>
    <row r="5" spans="2:17" ht="15.75" thickBot="1">
      <c r="B5" s="41" t="s">
        <v>81</v>
      </c>
      <c r="C5" s="56">
        <f>C3+C4</f>
        <v>33500</v>
      </c>
      <c r="D5" s="57" t="s">
        <v>61</v>
      </c>
      <c r="E5" s="58">
        <f>ROUND(C5/10.764,0)</f>
        <v>3112</v>
      </c>
      <c r="F5" s="57" t="s">
        <v>62</v>
      </c>
      <c r="G5" s="89">
        <v>2</v>
      </c>
      <c r="H5" s="90">
        <v>0</v>
      </c>
      <c r="I5" s="91">
        <v>100</v>
      </c>
      <c r="K5" s="91">
        <v>2554.8123374210331</v>
      </c>
      <c r="L5" s="96">
        <v>2248.2348569305091</v>
      </c>
      <c r="N5" s="89">
        <v>1</v>
      </c>
      <c r="O5" s="97">
        <v>0</v>
      </c>
      <c r="P5" s="91">
        <v>100</v>
      </c>
    </row>
    <row r="6" spans="2:17" ht="15.75" thickBot="1">
      <c r="B6" s="41" t="s">
        <v>82</v>
      </c>
      <c r="C6" s="52">
        <v>11400</v>
      </c>
      <c r="D6" s="41"/>
      <c r="E6" s="41"/>
      <c r="F6" s="41"/>
      <c r="G6" s="89">
        <v>3</v>
      </c>
      <c r="H6" s="90">
        <v>5</v>
      </c>
      <c r="I6" s="91">
        <v>95</v>
      </c>
      <c r="K6" s="98" t="s">
        <v>2</v>
      </c>
      <c r="L6" s="99" t="s">
        <v>42</v>
      </c>
      <c r="N6" s="89">
        <v>2</v>
      </c>
      <c r="O6" s="97">
        <v>0</v>
      </c>
      <c r="P6" s="91">
        <v>100</v>
      </c>
    </row>
    <row r="7" spans="2:17" ht="15.75" thickBot="1">
      <c r="B7" s="41" t="s">
        <v>83</v>
      </c>
      <c r="C7" s="56">
        <f>C5-C6</f>
        <v>22100</v>
      </c>
      <c r="D7" s="41"/>
      <c r="E7" s="41"/>
      <c r="F7" s="41"/>
      <c r="G7" s="89">
        <v>4</v>
      </c>
      <c r="H7" s="90">
        <v>5</v>
      </c>
      <c r="I7" s="100">
        <v>95</v>
      </c>
      <c r="K7" s="91" t="s">
        <v>48</v>
      </c>
      <c r="L7" s="96" t="s">
        <v>49</v>
      </c>
      <c r="N7" s="89">
        <v>3</v>
      </c>
      <c r="O7" s="97">
        <v>5</v>
      </c>
      <c r="P7" s="91">
        <v>95</v>
      </c>
    </row>
    <row r="8" spans="2:17" ht="15.75" thickBot="1"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K8" s="91"/>
      <c r="L8" s="96"/>
      <c r="N8" s="89">
        <v>4</v>
      </c>
      <c r="O8" s="97">
        <v>5</v>
      </c>
      <c r="P8" s="91">
        <v>95</v>
      </c>
    </row>
    <row r="9" spans="2:17" ht="15.75" thickBot="1">
      <c r="B9" s="59" t="s">
        <v>85</v>
      </c>
      <c r="D9" s="56">
        <f>ROUND(C7*D8,0)</f>
        <v>22100</v>
      </c>
      <c r="E9" s="41"/>
      <c r="F9" s="41"/>
      <c r="G9" s="89">
        <v>6</v>
      </c>
      <c r="H9" s="90">
        <v>6</v>
      </c>
      <c r="I9" s="100">
        <v>94</v>
      </c>
      <c r="K9" s="103" t="s">
        <v>46</v>
      </c>
      <c r="L9" s="104">
        <v>0.05</v>
      </c>
      <c r="N9" s="89">
        <v>5</v>
      </c>
      <c r="O9" s="97">
        <v>5</v>
      </c>
      <c r="P9" s="91">
        <v>95</v>
      </c>
    </row>
    <row r="10" spans="2:17" ht="15.75" thickBot="1">
      <c r="B10" s="41" t="s">
        <v>86</v>
      </c>
      <c r="C10" s="56">
        <f>C6+D9</f>
        <v>33500</v>
      </c>
      <c r="D10" s="57" t="s">
        <v>61</v>
      </c>
      <c r="E10" s="58">
        <f>ROUND(C10/10.764,0)</f>
        <v>3112</v>
      </c>
      <c r="F10" s="57" t="s">
        <v>62</v>
      </c>
      <c r="G10" s="89">
        <v>7</v>
      </c>
      <c r="H10" s="90">
        <v>7</v>
      </c>
      <c r="I10" s="100">
        <v>93</v>
      </c>
      <c r="K10" s="105" t="s">
        <v>52</v>
      </c>
      <c r="L10" s="104">
        <v>0.1</v>
      </c>
      <c r="N10" s="89">
        <v>6</v>
      </c>
      <c r="O10" s="97">
        <v>6.5</v>
      </c>
      <c r="P10" s="91">
        <f t="shared" ref="P10:P63" si="0">P9-1.5</f>
        <v>93.5</v>
      </c>
    </row>
    <row r="11" spans="2:17" ht="15.75" thickBot="1">
      <c r="C11" s="60"/>
      <c r="G11" s="89">
        <v>8</v>
      </c>
      <c r="H11" s="90">
        <v>8</v>
      </c>
      <c r="I11" s="100">
        <v>92</v>
      </c>
      <c r="K11" s="91" t="s">
        <v>54</v>
      </c>
      <c r="L11" s="104">
        <v>0.15</v>
      </c>
      <c r="N11" s="89">
        <v>7</v>
      </c>
      <c r="O11" s="97">
        <v>8</v>
      </c>
      <c r="P11" s="91">
        <f t="shared" si="0"/>
        <v>92</v>
      </c>
    </row>
    <row r="12" spans="2:17" ht="15.75" thickBot="1">
      <c r="B12" s="47" t="s">
        <v>63</v>
      </c>
      <c r="C12" s="62">
        <v>2024</v>
      </c>
      <c r="E12" s="61"/>
      <c r="G12" s="89">
        <v>9</v>
      </c>
      <c r="H12" s="90">
        <v>9</v>
      </c>
      <c r="I12" s="100">
        <v>91</v>
      </c>
      <c r="K12" s="106" t="s">
        <v>56</v>
      </c>
      <c r="L12" s="107">
        <v>0.2</v>
      </c>
      <c r="N12" s="89">
        <v>8</v>
      </c>
      <c r="O12" s="97">
        <v>9.5</v>
      </c>
      <c r="P12" s="91">
        <f t="shared" si="0"/>
        <v>90.5</v>
      </c>
    </row>
    <row r="13" spans="2:17" ht="15.75" thickBot="1">
      <c r="B13" s="47" t="s">
        <v>64</v>
      </c>
      <c r="C13" s="62">
        <v>2023</v>
      </c>
      <c r="D13" s="61"/>
      <c r="G13" s="89">
        <v>10</v>
      </c>
      <c r="H13" s="90">
        <v>10</v>
      </c>
      <c r="I13" s="100">
        <v>90</v>
      </c>
      <c r="K13" s="108"/>
      <c r="L13" s="109"/>
      <c r="N13" s="89">
        <v>9</v>
      </c>
      <c r="O13" s="97">
        <v>11</v>
      </c>
      <c r="P13" s="91">
        <f t="shared" si="0"/>
        <v>89</v>
      </c>
    </row>
    <row r="14" spans="2:17" ht="15.75" thickBot="1">
      <c r="B14" s="47" t="s">
        <v>65</v>
      </c>
      <c r="C14" s="62">
        <f>C12-C13</f>
        <v>1</v>
      </c>
      <c r="G14" s="89">
        <v>11</v>
      </c>
      <c r="H14" s="90">
        <v>11</v>
      </c>
      <c r="I14" s="100">
        <v>89</v>
      </c>
      <c r="K14" s="110"/>
      <c r="L14" s="111"/>
      <c r="N14" s="89">
        <v>10</v>
      </c>
      <c r="O14" s="97">
        <v>12.5</v>
      </c>
      <c r="P14" s="91">
        <f t="shared" si="0"/>
        <v>87.5</v>
      </c>
    </row>
    <row r="15" spans="2:17" ht="17.25" thickBot="1">
      <c r="B15" s="112" t="s">
        <v>87</v>
      </c>
      <c r="C15" s="47">
        <f>60-C14</f>
        <v>59</v>
      </c>
      <c r="G15" s="89">
        <v>12</v>
      </c>
      <c r="H15" s="90">
        <v>12</v>
      </c>
      <c r="I15" s="100">
        <v>88</v>
      </c>
      <c r="N15" s="89">
        <v>11</v>
      </c>
      <c r="O15" s="97">
        <v>14</v>
      </c>
      <c r="P15" s="91">
        <f t="shared" si="0"/>
        <v>86</v>
      </c>
    </row>
    <row r="16" spans="2:17" ht="15.75" thickBot="1">
      <c r="C16" s="75">
        <v>1063</v>
      </c>
      <c r="E16" s="61"/>
      <c r="G16" s="89">
        <v>13</v>
      </c>
      <c r="H16" s="90">
        <v>13</v>
      </c>
      <c r="I16" s="100">
        <v>87</v>
      </c>
      <c r="J16" s="61"/>
      <c r="N16" s="89">
        <v>12</v>
      </c>
      <c r="O16" s="97">
        <v>15.5</v>
      </c>
      <c r="P16" s="91">
        <f t="shared" si="0"/>
        <v>84.5</v>
      </c>
    </row>
    <row r="17" spans="1:16" ht="15.75" thickBot="1">
      <c r="C17" s="61">
        <f>E10*C16</f>
        <v>3308056</v>
      </c>
      <c r="G17" s="89">
        <v>14</v>
      </c>
      <c r="H17" s="90">
        <v>14</v>
      </c>
      <c r="I17" s="100">
        <v>86</v>
      </c>
      <c r="K17" s="61"/>
      <c r="L17" s="61"/>
      <c r="N17" s="89">
        <v>13</v>
      </c>
      <c r="O17" s="97">
        <v>17</v>
      </c>
      <c r="P17" s="91">
        <f t="shared" si="0"/>
        <v>83</v>
      </c>
    </row>
    <row r="18" spans="1:16" ht="15.75" thickBot="1">
      <c r="C18" s="75">
        <f>C16*2000</f>
        <v>2126000</v>
      </c>
      <c r="G18" s="89">
        <v>15</v>
      </c>
      <c r="H18" s="90">
        <v>15</v>
      </c>
      <c r="I18" s="100">
        <v>85</v>
      </c>
      <c r="J18" s="61"/>
      <c r="L18" s="61"/>
      <c r="N18" s="89">
        <v>14</v>
      </c>
      <c r="O18" s="97">
        <v>18.5</v>
      </c>
      <c r="P18" s="91">
        <f t="shared" si="0"/>
        <v>81.5</v>
      </c>
    </row>
    <row r="19" spans="1:16" ht="15.75" thickBot="1"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N19" s="89">
        <v>15</v>
      </c>
      <c r="O19" s="97">
        <v>20</v>
      </c>
      <c r="P19" s="91">
        <f t="shared" si="0"/>
        <v>80</v>
      </c>
    </row>
    <row r="20" spans="1:16" ht="15.75" thickBot="1"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N20" s="89">
        <v>16</v>
      </c>
      <c r="O20" s="97">
        <v>21.5</v>
      </c>
      <c r="P20" s="91">
        <f t="shared" si="0"/>
        <v>78.5</v>
      </c>
    </row>
    <row r="21" spans="1:16" ht="15.75" thickBot="1"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N21" s="89">
        <v>17</v>
      </c>
      <c r="O21" s="97">
        <v>23</v>
      </c>
      <c r="P21" s="91">
        <f t="shared" si="0"/>
        <v>77</v>
      </c>
    </row>
    <row r="22" spans="1:16" ht="15.75" thickBot="1"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N22" s="89">
        <v>18</v>
      </c>
      <c r="O22" s="97">
        <v>24.5</v>
      </c>
      <c r="P22" s="91">
        <f t="shared" si="0"/>
        <v>75.5</v>
      </c>
    </row>
    <row r="23" spans="1:16" ht="15.75" thickBot="1"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N23" s="89">
        <v>19</v>
      </c>
      <c r="O23" s="97">
        <v>26</v>
      </c>
      <c r="P23" s="91">
        <f t="shared" si="0"/>
        <v>74</v>
      </c>
    </row>
    <row r="24" spans="1:16" ht="15.75" thickBot="1"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N24" s="89">
        <v>20</v>
      </c>
      <c r="O24" s="97">
        <v>27.5</v>
      </c>
      <c r="P24" s="91">
        <f t="shared" si="0"/>
        <v>72.5</v>
      </c>
    </row>
    <row r="25" spans="1:16" ht="15.75" thickBot="1"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N25" s="89">
        <v>21</v>
      </c>
      <c r="O25" s="97">
        <v>29</v>
      </c>
      <c r="P25" s="91">
        <f t="shared" si="0"/>
        <v>71</v>
      </c>
    </row>
    <row r="26" spans="1:16" ht="15.75" thickBot="1">
      <c r="G26" s="89">
        <v>23</v>
      </c>
      <c r="H26" s="90">
        <v>23</v>
      </c>
      <c r="I26" s="100">
        <v>77</v>
      </c>
      <c r="N26" s="89">
        <v>22</v>
      </c>
      <c r="O26" s="97">
        <v>30.5</v>
      </c>
      <c r="P26" s="91">
        <f t="shared" si="0"/>
        <v>69.5</v>
      </c>
    </row>
    <row r="27" spans="1:16" ht="15.75" thickBot="1">
      <c r="G27" s="89">
        <v>24</v>
      </c>
      <c r="H27" s="90">
        <v>24</v>
      </c>
      <c r="I27" s="100">
        <v>76</v>
      </c>
      <c r="N27" s="89">
        <v>23</v>
      </c>
      <c r="O27" s="97">
        <v>32</v>
      </c>
      <c r="P27" s="91">
        <f t="shared" si="0"/>
        <v>68</v>
      </c>
    </row>
    <row r="28" spans="1:16" ht="15.75" thickBot="1">
      <c r="G28" s="89">
        <v>25</v>
      </c>
      <c r="H28" s="90">
        <v>25</v>
      </c>
      <c r="I28" s="100">
        <v>75</v>
      </c>
      <c r="N28" s="89">
        <v>24</v>
      </c>
      <c r="O28" s="97">
        <v>33.5</v>
      </c>
      <c r="P28" s="91">
        <f t="shared" si="0"/>
        <v>66.5</v>
      </c>
    </row>
    <row r="29" spans="1:16" ht="15.75" thickBot="1">
      <c r="G29" s="89">
        <v>26</v>
      </c>
      <c r="H29" s="90">
        <v>26</v>
      </c>
      <c r="I29" s="100">
        <v>74</v>
      </c>
      <c r="N29" s="89">
        <v>25</v>
      </c>
      <c r="O29" s="97">
        <v>35</v>
      </c>
      <c r="P29" s="91">
        <f t="shared" si="0"/>
        <v>65</v>
      </c>
    </row>
    <row r="30" spans="1:16" ht="15.75" thickBot="1">
      <c r="G30" s="89">
        <v>27</v>
      </c>
      <c r="H30" s="90">
        <v>27</v>
      </c>
      <c r="I30" s="100">
        <v>73</v>
      </c>
      <c r="N30" s="89">
        <v>26</v>
      </c>
      <c r="O30" s="97">
        <v>36.5</v>
      </c>
      <c r="P30" s="91">
        <f t="shared" si="0"/>
        <v>63.5</v>
      </c>
    </row>
    <row r="31" spans="1:16" ht="15.75" thickBot="1">
      <c r="A31" s="41"/>
      <c r="B31" s="70"/>
      <c r="C31" s="41"/>
      <c r="D31" s="41"/>
      <c r="E31" s="41"/>
      <c r="G31" s="89">
        <v>28</v>
      </c>
      <c r="H31" s="90">
        <v>28</v>
      </c>
      <c r="I31" s="100">
        <v>72</v>
      </c>
      <c r="N31" s="89">
        <v>27</v>
      </c>
      <c r="O31" s="97">
        <v>38</v>
      </c>
      <c r="P31" s="91">
        <f t="shared" si="0"/>
        <v>62</v>
      </c>
    </row>
    <row r="32" spans="1:16" ht="15.75" thickBot="1">
      <c r="A32" s="41"/>
      <c r="B32" s="52"/>
      <c r="C32" s="41"/>
      <c r="D32" s="41"/>
      <c r="E32" s="41"/>
      <c r="G32" s="89">
        <v>29</v>
      </c>
      <c r="H32" s="90">
        <v>29</v>
      </c>
      <c r="I32" s="100">
        <v>71</v>
      </c>
      <c r="N32" s="89">
        <v>28</v>
      </c>
      <c r="O32" s="97">
        <v>39.5</v>
      </c>
      <c r="P32" s="91">
        <f t="shared" si="0"/>
        <v>60.5</v>
      </c>
    </row>
    <row r="33" spans="1:16" ht="15.75" thickBot="1">
      <c r="A33" s="41"/>
      <c r="B33" s="56"/>
      <c r="C33" s="57"/>
      <c r="D33" s="113"/>
      <c r="E33" s="57"/>
      <c r="G33" s="89">
        <v>30</v>
      </c>
      <c r="H33" s="90">
        <v>30</v>
      </c>
      <c r="I33" s="100">
        <v>70</v>
      </c>
      <c r="N33" s="89">
        <v>29</v>
      </c>
      <c r="O33" s="97">
        <v>41</v>
      </c>
      <c r="P33" s="91">
        <f t="shared" si="0"/>
        <v>59</v>
      </c>
    </row>
    <row r="34" spans="1:16" ht="15.75" thickBot="1">
      <c r="A34" s="41"/>
      <c r="B34" s="52"/>
      <c r="C34" s="41"/>
      <c r="D34" s="41"/>
      <c r="E34" s="41"/>
      <c r="G34" s="89">
        <v>31</v>
      </c>
      <c r="H34" s="90">
        <v>31</v>
      </c>
      <c r="I34" s="100">
        <v>69</v>
      </c>
      <c r="N34" s="89">
        <v>30</v>
      </c>
      <c r="O34" s="97">
        <v>42.5</v>
      </c>
      <c r="P34" s="91">
        <f t="shared" si="0"/>
        <v>57.5</v>
      </c>
    </row>
    <row r="35" spans="1:16" ht="15.75" thickBot="1">
      <c r="A35" s="41"/>
      <c r="B35" s="70"/>
      <c r="C35" s="41"/>
      <c r="D35" s="41"/>
      <c r="E35" s="41"/>
      <c r="G35" s="89">
        <v>32</v>
      </c>
      <c r="H35" s="90">
        <v>32</v>
      </c>
      <c r="I35" s="100">
        <v>68</v>
      </c>
      <c r="N35" s="89">
        <v>31</v>
      </c>
      <c r="O35" s="97">
        <v>44</v>
      </c>
      <c r="P35" s="91">
        <f t="shared" si="0"/>
        <v>56</v>
      </c>
    </row>
    <row r="36" spans="1:16" ht="15.75" thickBot="1">
      <c r="A36" s="59"/>
      <c r="B36" s="52"/>
      <c r="C36" s="41"/>
      <c r="D36" s="41"/>
      <c r="E36" s="41"/>
      <c r="G36" s="89">
        <v>33</v>
      </c>
      <c r="H36" s="90">
        <v>33</v>
      </c>
      <c r="I36" s="100">
        <v>67</v>
      </c>
      <c r="N36" s="89">
        <v>32</v>
      </c>
      <c r="O36" s="97">
        <v>45.5</v>
      </c>
      <c r="P36" s="91">
        <f t="shared" si="0"/>
        <v>54.5</v>
      </c>
    </row>
    <row r="37" spans="1:16" ht="15.75" thickBot="1">
      <c r="A37" s="41"/>
      <c r="B37" s="56"/>
      <c r="C37" s="57"/>
      <c r="D37" s="58"/>
      <c r="E37" s="57"/>
      <c r="G37" s="89">
        <v>34</v>
      </c>
      <c r="H37" s="90">
        <v>34</v>
      </c>
      <c r="I37" s="100">
        <v>66</v>
      </c>
      <c r="N37" s="89">
        <v>33</v>
      </c>
      <c r="O37" s="97">
        <v>47</v>
      </c>
      <c r="P37" s="91">
        <f t="shared" si="0"/>
        <v>53</v>
      </c>
    </row>
    <row r="38" spans="1:16" ht="15.75" thickBot="1">
      <c r="G38" s="89">
        <v>35</v>
      </c>
      <c r="H38" s="90">
        <v>35</v>
      </c>
      <c r="I38" s="100">
        <v>65</v>
      </c>
      <c r="N38" s="89">
        <v>34</v>
      </c>
      <c r="O38" s="97">
        <v>48.5</v>
      </c>
      <c r="P38" s="91">
        <f t="shared" si="0"/>
        <v>51.5</v>
      </c>
    </row>
    <row r="39" spans="1:16" ht="15.75" thickBot="1">
      <c r="G39" s="89">
        <v>36</v>
      </c>
      <c r="H39" s="90">
        <v>36</v>
      </c>
      <c r="I39" s="100">
        <v>64</v>
      </c>
      <c r="N39" s="89">
        <v>35</v>
      </c>
      <c r="O39" s="97">
        <v>50</v>
      </c>
      <c r="P39" s="91">
        <f t="shared" si="0"/>
        <v>50</v>
      </c>
    </row>
    <row r="40" spans="1:16" ht="15.75" thickBot="1">
      <c r="G40" s="89">
        <v>37</v>
      </c>
      <c r="H40" s="90">
        <v>37</v>
      </c>
      <c r="I40" s="100">
        <v>63</v>
      </c>
      <c r="N40" s="89">
        <v>36</v>
      </c>
      <c r="O40" s="97">
        <v>51.5</v>
      </c>
      <c r="P40" s="91">
        <f t="shared" si="0"/>
        <v>48.5</v>
      </c>
    </row>
    <row r="41" spans="1:16" ht="15.75" thickBot="1">
      <c r="G41" s="89">
        <v>38</v>
      </c>
      <c r="H41" s="90">
        <v>38</v>
      </c>
      <c r="I41" s="100">
        <v>62</v>
      </c>
      <c r="N41" s="89">
        <v>37</v>
      </c>
      <c r="O41" s="97">
        <v>53</v>
      </c>
      <c r="P41" s="91">
        <f t="shared" si="0"/>
        <v>47</v>
      </c>
    </row>
    <row r="42" spans="1:16" ht="15.75" thickBot="1">
      <c r="G42" s="89">
        <v>39</v>
      </c>
      <c r="H42" s="90">
        <v>39</v>
      </c>
      <c r="I42" s="100">
        <v>61</v>
      </c>
      <c r="N42" s="89">
        <v>38</v>
      </c>
      <c r="O42" s="97">
        <v>54.5</v>
      </c>
      <c r="P42" s="91">
        <f t="shared" si="0"/>
        <v>45.5</v>
      </c>
    </row>
    <row r="43" spans="1:16" ht="15.75" thickBot="1">
      <c r="G43" s="89">
        <v>40</v>
      </c>
      <c r="H43" s="90">
        <v>40</v>
      </c>
      <c r="I43" s="100">
        <v>60</v>
      </c>
      <c r="N43" s="89">
        <v>39</v>
      </c>
      <c r="O43" s="97">
        <v>56</v>
      </c>
      <c r="P43" s="91">
        <f t="shared" si="0"/>
        <v>44</v>
      </c>
    </row>
    <row r="44" spans="1:16" ht="15.75" thickBot="1">
      <c r="G44" s="89">
        <v>41</v>
      </c>
      <c r="H44" s="90">
        <v>41</v>
      </c>
      <c r="I44" s="100">
        <v>59</v>
      </c>
      <c r="N44" s="89">
        <v>40</v>
      </c>
      <c r="O44" s="97">
        <v>57.5</v>
      </c>
      <c r="P44" s="91">
        <f t="shared" si="0"/>
        <v>42.5</v>
      </c>
    </row>
    <row r="45" spans="1:16" ht="15.75" thickBot="1">
      <c r="G45" s="89">
        <v>42</v>
      </c>
      <c r="H45" s="90">
        <v>42</v>
      </c>
      <c r="I45" s="100">
        <v>58</v>
      </c>
      <c r="N45" s="89">
        <v>41</v>
      </c>
      <c r="O45" s="97">
        <v>59</v>
      </c>
      <c r="P45" s="91">
        <f t="shared" si="0"/>
        <v>41</v>
      </c>
    </row>
    <row r="46" spans="1:16" ht="15.75" thickBot="1">
      <c r="G46" s="89">
        <v>43</v>
      </c>
      <c r="H46" s="90">
        <v>43</v>
      </c>
      <c r="I46" s="100">
        <v>57</v>
      </c>
      <c r="N46" s="89">
        <v>42</v>
      </c>
      <c r="O46" s="97">
        <v>60.5</v>
      </c>
      <c r="P46" s="91">
        <f t="shared" si="0"/>
        <v>39.5</v>
      </c>
    </row>
    <row r="47" spans="1:16" ht="15.75" thickBot="1">
      <c r="G47" s="89">
        <v>44</v>
      </c>
      <c r="H47" s="90">
        <v>44</v>
      </c>
      <c r="I47" s="100">
        <v>56</v>
      </c>
      <c r="N47" s="89">
        <v>43</v>
      </c>
      <c r="O47" s="97">
        <v>62</v>
      </c>
      <c r="P47" s="91">
        <f t="shared" si="0"/>
        <v>38</v>
      </c>
    </row>
    <row r="48" spans="1:16" ht="15.75" thickBot="1">
      <c r="G48" s="89">
        <v>45</v>
      </c>
      <c r="H48" s="90">
        <v>45</v>
      </c>
      <c r="I48" s="100">
        <v>55</v>
      </c>
      <c r="N48" s="89">
        <v>44</v>
      </c>
      <c r="O48" s="97">
        <v>63.5</v>
      </c>
      <c r="P48" s="91">
        <f t="shared" si="0"/>
        <v>36.5</v>
      </c>
    </row>
    <row r="49" spans="7:16" ht="15.75" thickBot="1">
      <c r="G49" s="89">
        <v>46</v>
      </c>
      <c r="H49" s="90">
        <v>46</v>
      </c>
      <c r="I49" s="100">
        <v>54</v>
      </c>
      <c r="N49" s="89">
        <v>45</v>
      </c>
      <c r="O49" s="97">
        <v>65</v>
      </c>
      <c r="P49" s="91">
        <f t="shared" si="0"/>
        <v>35</v>
      </c>
    </row>
    <row r="50" spans="7:16" ht="15.75" thickBot="1">
      <c r="G50" s="89">
        <v>47</v>
      </c>
      <c r="H50" s="90">
        <v>47</v>
      </c>
      <c r="I50" s="100">
        <v>53</v>
      </c>
      <c r="N50" s="89">
        <v>46</v>
      </c>
      <c r="O50" s="97">
        <v>66.5</v>
      </c>
      <c r="P50" s="91">
        <f t="shared" si="0"/>
        <v>33.5</v>
      </c>
    </row>
    <row r="51" spans="7:16" ht="15.75" thickBot="1">
      <c r="G51" s="89">
        <v>48</v>
      </c>
      <c r="H51" s="90">
        <v>48</v>
      </c>
      <c r="I51" s="100">
        <v>52</v>
      </c>
      <c r="N51" s="89">
        <v>47</v>
      </c>
      <c r="O51" s="97">
        <v>68</v>
      </c>
      <c r="P51" s="91">
        <f t="shared" si="0"/>
        <v>32</v>
      </c>
    </row>
    <row r="52" spans="7:16" ht="15.75" thickBot="1">
      <c r="G52" s="89">
        <v>49</v>
      </c>
      <c r="H52" s="90">
        <v>49</v>
      </c>
      <c r="I52" s="100">
        <v>51</v>
      </c>
      <c r="N52" s="89">
        <v>48</v>
      </c>
      <c r="O52" s="97">
        <v>69.5</v>
      </c>
      <c r="P52" s="91">
        <f t="shared" si="0"/>
        <v>30.5</v>
      </c>
    </row>
    <row r="53" spans="7:16" ht="15.75" thickBot="1">
      <c r="G53" s="89">
        <v>50</v>
      </c>
      <c r="H53" s="90">
        <v>50</v>
      </c>
      <c r="I53" s="100">
        <v>50</v>
      </c>
      <c r="N53" s="89">
        <v>49</v>
      </c>
      <c r="O53" s="97">
        <v>71</v>
      </c>
      <c r="P53" s="91">
        <f t="shared" si="0"/>
        <v>29</v>
      </c>
    </row>
    <row r="54" spans="7:16" ht="15.75" thickBot="1">
      <c r="G54" s="89">
        <v>51</v>
      </c>
      <c r="H54" s="90">
        <v>51</v>
      </c>
      <c r="I54" s="100">
        <v>49</v>
      </c>
      <c r="N54" s="89">
        <v>50</v>
      </c>
      <c r="O54" s="97">
        <v>72.5</v>
      </c>
      <c r="P54" s="91">
        <f t="shared" si="0"/>
        <v>27.5</v>
      </c>
    </row>
    <row r="55" spans="7:16" ht="15.75" thickBot="1">
      <c r="G55" s="89">
        <v>52</v>
      </c>
      <c r="H55" s="90">
        <v>52</v>
      </c>
      <c r="I55" s="100">
        <v>48</v>
      </c>
      <c r="N55" s="89">
        <v>51</v>
      </c>
      <c r="O55" s="97">
        <v>74</v>
      </c>
      <c r="P55" s="91">
        <f t="shared" si="0"/>
        <v>26</v>
      </c>
    </row>
    <row r="56" spans="7:16" ht="15.75" thickBot="1">
      <c r="G56" s="89">
        <v>53</v>
      </c>
      <c r="H56" s="90">
        <v>53</v>
      </c>
      <c r="I56" s="100">
        <v>47</v>
      </c>
      <c r="N56" s="89">
        <v>52</v>
      </c>
      <c r="O56" s="97">
        <v>75.5</v>
      </c>
      <c r="P56" s="91">
        <f t="shared" si="0"/>
        <v>24.5</v>
      </c>
    </row>
    <row r="57" spans="7:16" ht="15.75" thickBot="1">
      <c r="G57" s="89">
        <v>54</v>
      </c>
      <c r="H57" s="90">
        <v>54</v>
      </c>
      <c r="I57" s="100">
        <v>46</v>
      </c>
      <c r="N57" s="89">
        <v>53</v>
      </c>
      <c r="O57" s="97">
        <v>77</v>
      </c>
      <c r="P57" s="91">
        <f t="shared" si="0"/>
        <v>23</v>
      </c>
    </row>
    <row r="58" spans="7:16" ht="15.75" thickBot="1">
      <c r="G58" s="89">
        <v>55</v>
      </c>
      <c r="H58" s="90">
        <v>55</v>
      </c>
      <c r="I58" s="100">
        <v>45</v>
      </c>
      <c r="N58" s="89">
        <v>54</v>
      </c>
      <c r="O58" s="97">
        <v>78.5</v>
      </c>
      <c r="P58" s="91">
        <f t="shared" si="0"/>
        <v>21.5</v>
      </c>
    </row>
    <row r="59" spans="7:16" ht="15.75" thickBot="1">
      <c r="G59" s="89">
        <v>56</v>
      </c>
      <c r="H59" s="90">
        <v>56</v>
      </c>
      <c r="I59" s="100">
        <v>44</v>
      </c>
      <c r="N59" s="89">
        <v>55</v>
      </c>
      <c r="O59" s="97">
        <v>80</v>
      </c>
      <c r="P59" s="91">
        <f t="shared" si="0"/>
        <v>20</v>
      </c>
    </row>
    <row r="60" spans="7:16" ht="15.75" thickBot="1">
      <c r="G60" s="89">
        <v>57</v>
      </c>
      <c r="H60" s="90">
        <v>57</v>
      </c>
      <c r="I60" s="100">
        <v>43</v>
      </c>
      <c r="N60" s="89">
        <v>56</v>
      </c>
      <c r="O60" s="97">
        <v>81.5</v>
      </c>
      <c r="P60" s="91">
        <f t="shared" si="0"/>
        <v>18.5</v>
      </c>
    </row>
    <row r="61" spans="7:16" ht="15.75" thickBot="1">
      <c r="G61" s="89">
        <v>58</v>
      </c>
      <c r="H61" s="90">
        <v>58</v>
      </c>
      <c r="I61" s="100">
        <v>42</v>
      </c>
      <c r="N61" s="89">
        <v>57</v>
      </c>
      <c r="O61" s="97">
        <v>83</v>
      </c>
      <c r="P61" s="91">
        <f t="shared" si="0"/>
        <v>17</v>
      </c>
    </row>
    <row r="62" spans="7:16" ht="15.75" thickBot="1">
      <c r="G62" s="89">
        <v>59</v>
      </c>
      <c r="H62" s="90">
        <v>59</v>
      </c>
      <c r="I62" s="100">
        <v>41</v>
      </c>
      <c r="N62" s="89">
        <v>58</v>
      </c>
      <c r="O62" s="97">
        <v>84.5</v>
      </c>
      <c r="P62" s="91">
        <f t="shared" si="0"/>
        <v>15.5</v>
      </c>
    </row>
    <row r="63" spans="7:16" ht="15.75" thickBot="1">
      <c r="G63" s="89">
        <v>60</v>
      </c>
      <c r="H63" s="90">
        <v>60</v>
      </c>
      <c r="I63" s="100">
        <v>40</v>
      </c>
      <c r="N63" s="89">
        <v>59</v>
      </c>
      <c r="O63" s="97">
        <v>85</v>
      </c>
      <c r="P63" s="106">
        <f t="shared" si="0"/>
        <v>14</v>
      </c>
    </row>
    <row r="64" spans="7:16" ht="15.75" thickBot="1">
      <c r="G64" s="89">
        <v>61</v>
      </c>
      <c r="H64" s="90">
        <v>61</v>
      </c>
      <c r="I64" s="100">
        <v>39</v>
      </c>
      <c r="N64" s="89">
        <v>60</v>
      </c>
    </row>
    <row r="65" spans="7:15" ht="15.75" thickBot="1">
      <c r="G65" s="89">
        <v>62</v>
      </c>
      <c r="H65" s="90">
        <v>62</v>
      </c>
      <c r="I65" s="100">
        <v>38</v>
      </c>
      <c r="N65" s="89">
        <v>61</v>
      </c>
      <c r="O65" s="114"/>
    </row>
    <row r="66" spans="7:15" ht="15.75" thickBot="1">
      <c r="G66" s="89">
        <v>63</v>
      </c>
      <c r="H66" s="90">
        <v>63</v>
      </c>
      <c r="I66" s="100">
        <v>37</v>
      </c>
      <c r="N66" s="89">
        <v>62</v>
      </c>
      <c r="O66" s="114"/>
    </row>
    <row r="67" spans="7:15" ht="15.75" thickBot="1">
      <c r="G67" s="89">
        <v>64</v>
      </c>
      <c r="H67" s="90">
        <v>64</v>
      </c>
      <c r="I67" s="100">
        <v>36</v>
      </c>
      <c r="N67" s="89">
        <v>63</v>
      </c>
      <c r="O67" s="114"/>
    </row>
    <row r="68" spans="7:15" ht="15.75" thickBot="1">
      <c r="G68" s="89">
        <v>65</v>
      </c>
      <c r="H68" s="90">
        <v>65</v>
      </c>
      <c r="I68" s="100">
        <v>35</v>
      </c>
      <c r="N68" s="89">
        <v>64</v>
      </c>
      <c r="O68" s="114"/>
    </row>
    <row r="69" spans="7:15" ht="15.75" thickBot="1">
      <c r="G69" s="89">
        <v>66</v>
      </c>
      <c r="H69" s="90">
        <v>66</v>
      </c>
      <c r="I69" s="100">
        <v>34</v>
      </c>
      <c r="N69" s="89">
        <v>65</v>
      </c>
      <c r="O69" s="114"/>
    </row>
    <row r="70" spans="7:15" ht="15.75" thickBot="1">
      <c r="G70" s="89">
        <v>67</v>
      </c>
      <c r="H70" s="90">
        <v>67</v>
      </c>
      <c r="I70" s="100">
        <v>33</v>
      </c>
      <c r="N70" s="89">
        <v>66</v>
      </c>
      <c r="O70" s="114"/>
    </row>
    <row r="71" spans="7:15" ht="15.75" thickBot="1">
      <c r="G71" s="89">
        <v>68</v>
      </c>
      <c r="H71" s="90">
        <v>68</v>
      </c>
      <c r="I71" s="100">
        <v>32</v>
      </c>
      <c r="N71" s="89">
        <v>67</v>
      </c>
      <c r="O71" s="114"/>
    </row>
    <row r="72" spans="7:15" ht="15.75" thickBot="1">
      <c r="G72" s="89">
        <v>69</v>
      </c>
      <c r="H72" s="90">
        <v>69</v>
      </c>
      <c r="I72" s="100">
        <v>31</v>
      </c>
      <c r="N72" s="89">
        <v>68</v>
      </c>
      <c r="O72" s="114"/>
    </row>
    <row r="73" spans="7:15" ht="15.75" thickBot="1">
      <c r="G73" s="89">
        <v>70</v>
      </c>
      <c r="H73" s="90">
        <v>70</v>
      </c>
      <c r="I73" s="115">
        <v>30</v>
      </c>
      <c r="N73" s="89">
        <v>69</v>
      </c>
      <c r="O73" s="114"/>
    </row>
    <row r="74" spans="7:15" ht="15.75" thickBot="1">
      <c r="G74" s="79"/>
      <c r="H74" s="116"/>
      <c r="I74" s="117"/>
      <c r="N74" s="89">
        <v>70</v>
      </c>
      <c r="O74" s="114"/>
    </row>
    <row r="75" spans="7:15" ht="15.75" thickBot="1">
      <c r="G75" s="79"/>
      <c r="H75" s="116"/>
      <c r="I75" s="78"/>
      <c r="N75" s="89"/>
      <c r="O75" s="114"/>
    </row>
    <row r="76" spans="7:15">
      <c r="G76" s="79"/>
      <c r="H76" s="116"/>
      <c r="I76" s="78"/>
    </row>
    <row r="77" spans="7:15">
      <c r="G77" s="79"/>
      <c r="H77" s="116"/>
      <c r="I77" s="78"/>
    </row>
    <row r="78" spans="7:15">
      <c r="G78" s="79"/>
      <c r="H78" s="116"/>
      <c r="I78" s="78"/>
    </row>
    <row r="79" spans="7:15">
      <c r="G79" s="79"/>
      <c r="H79" s="116"/>
      <c r="I79" s="78"/>
    </row>
    <row r="80" spans="7:15">
      <c r="G80" s="79"/>
      <c r="H80" s="116"/>
      <c r="I80" s="78"/>
    </row>
    <row r="81" spans="7:9">
      <c r="G81" s="79"/>
      <c r="H81" s="116"/>
      <c r="I81" s="78"/>
    </row>
    <row r="82" spans="7:9">
      <c r="G82" s="79"/>
      <c r="H82" s="116"/>
      <c r="I82" s="78"/>
    </row>
    <row r="83" spans="7:9">
      <c r="G83" s="79"/>
      <c r="H83" s="116"/>
      <c r="I83" s="78"/>
    </row>
    <row r="84" spans="7:9">
      <c r="G84" s="79"/>
      <c r="H84" s="116"/>
      <c r="I84" s="78"/>
    </row>
    <row r="85" spans="7:9">
      <c r="G85" s="79"/>
      <c r="H85" s="116"/>
      <c r="I85" s="78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6" zoomScaleNormal="100" workbookViewId="0">
      <selection activeCell="F25" sqref="F25"/>
    </sheetView>
  </sheetViews>
  <sheetFormatPr defaultRowHeight="15"/>
  <cols>
    <col min="1" max="1" width="21.7109375" style="75" bestFit="1" customWidth="1"/>
    <col min="2" max="2" width="17.5703125" style="75" customWidth="1"/>
    <col min="3" max="3" width="17.140625" style="16" customWidth="1"/>
    <col min="4" max="4" width="15.5703125" style="16" bestFit="1" customWidth="1"/>
    <col min="5" max="5" width="14.28515625" style="75" bestFit="1" customWidth="1"/>
    <col min="6" max="6" width="11.5703125" style="75" bestFit="1" customWidth="1"/>
    <col min="7" max="16384" width="9.140625" style="75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7100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5100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5100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7100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967</v>
      </c>
      <c r="D18" s="76"/>
      <c r="E18" s="77"/>
      <c r="F18" s="78"/>
      <c r="G18" s="78"/>
    </row>
    <row r="19" spans="1:7">
      <c r="A19" s="15"/>
      <c r="B19" s="6"/>
      <c r="C19" s="30">
        <f>C18*C16</f>
        <v>6865700</v>
      </c>
      <c r="D19" s="78" t="s">
        <v>68</v>
      </c>
      <c r="E19" s="30"/>
      <c r="F19" s="78"/>
      <c r="G19" s="78"/>
    </row>
    <row r="20" spans="1:7">
      <c r="A20" s="15"/>
      <c r="B20" s="61">
        <f>C20*80</f>
        <v>521793200</v>
      </c>
      <c r="C20" s="31">
        <f>C19*95%</f>
        <v>6522415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5492560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1934000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14303.541666666666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 s="75">
        <v>77.02</v>
      </c>
      <c r="D28" s="118">
        <f>C28*10.764</f>
        <v>829.04327999999987</v>
      </c>
    </row>
    <row r="29" spans="1:7">
      <c r="C29" s="75">
        <v>12.79</v>
      </c>
      <c r="D29" s="118">
        <f>C29*10.764</f>
        <v>137.67155999999997</v>
      </c>
    </row>
    <row r="30" spans="1:7">
      <c r="C30" s="75"/>
      <c r="D30" s="122">
        <f>SUM(D28:D29)</f>
        <v>966.71483999999987</v>
      </c>
      <c r="E30" s="122">
        <f>D30*1.1</f>
        <v>1063.3863239999998</v>
      </c>
    </row>
    <row r="31" spans="1:7">
      <c r="C31" s="75"/>
      <c r="D31" s="75"/>
    </row>
    <row r="32" spans="1:7">
      <c r="B32" s="75" t="s">
        <v>98</v>
      </c>
      <c r="C32" s="61">
        <f>C19</f>
        <v>6865700</v>
      </c>
      <c r="D32" s="75"/>
    </row>
    <row r="33" spans="1:4">
      <c r="B33" s="75" t="s">
        <v>99</v>
      </c>
      <c r="C33" s="75">
        <v>200000</v>
      </c>
      <c r="D33" s="75"/>
    </row>
    <row r="34" spans="1:4">
      <c r="C34" s="123">
        <f>SUM(C32:C33)</f>
        <v>7065700</v>
      </c>
      <c r="D34" s="124" t="s">
        <v>68</v>
      </c>
    </row>
    <row r="35" spans="1:4">
      <c r="C35" s="125">
        <f>C34*0.95</f>
        <v>6712415</v>
      </c>
      <c r="D35" s="124" t="s">
        <v>24</v>
      </c>
    </row>
    <row r="36" spans="1:4">
      <c r="C36" s="125">
        <f>C34*0.8</f>
        <v>5652560</v>
      </c>
      <c r="D36" s="124" t="s">
        <v>25</v>
      </c>
    </row>
    <row r="37" spans="1:4">
      <c r="C37" s="75"/>
      <c r="D37" s="75"/>
    </row>
    <row r="38" spans="1:4">
      <c r="C38" s="75"/>
      <c r="D38" s="75"/>
    </row>
    <row r="39" spans="1:4">
      <c r="C39" s="75"/>
      <c r="D39" s="75"/>
    </row>
    <row r="40" spans="1:4">
      <c r="C40" s="75"/>
      <c r="D40" s="75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4" zoomScale="115" zoomScaleNormal="115" workbookViewId="0">
      <selection activeCell="A23" sqref="A2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zoomScale="130" zoomScaleNormal="130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zoomScale="115" zoomScaleNormal="115" workbookViewId="0">
      <selection activeCell="A23" sqref="A23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20"/>
  <sheetViews>
    <sheetView workbookViewId="0">
      <selection activeCell="J18" sqref="J18"/>
    </sheetView>
  </sheetViews>
  <sheetFormatPr defaultRowHeight="15"/>
  <sheetData>
    <row r="5" spans="5:7">
      <c r="E5">
        <v>10.6</v>
      </c>
      <c r="F5">
        <v>18.399999999999999</v>
      </c>
      <c r="G5">
        <f>F5*E5</f>
        <v>195.04</v>
      </c>
    </row>
    <row r="6" spans="5:7">
      <c r="E6">
        <v>10.6</v>
      </c>
      <c r="F6">
        <v>12</v>
      </c>
      <c r="G6" s="75">
        <f t="shared" ref="G6:G12" si="0">F6*E6</f>
        <v>127.19999999999999</v>
      </c>
    </row>
    <row r="7" spans="5:7">
      <c r="E7">
        <v>13</v>
      </c>
      <c r="F7">
        <v>12.3</v>
      </c>
      <c r="G7" s="75">
        <f t="shared" si="0"/>
        <v>159.9</v>
      </c>
    </row>
    <row r="8" spans="5:7">
      <c r="E8">
        <v>12.5</v>
      </c>
      <c r="F8">
        <v>11.4</v>
      </c>
      <c r="G8" s="75">
        <f t="shared" si="0"/>
        <v>142.5</v>
      </c>
    </row>
    <row r="9" spans="5:7">
      <c r="E9">
        <v>12.1</v>
      </c>
      <c r="F9">
        <v>11.3</v>
      </c>
      <c r="G9" s="75">
        <f t="shared" si="0"/>
        <v>136.73000000000002</v>
      </c>
    </row>
    <row r="10" spans="5:7">
      <c r="E10">
        <v>10.4</v>
      </c>
      <c r="F10">
        <v>4.2</v>
      </c>
      <c r="G10" s="75">
        <f t="shared" si="0"/>
        <v>43.680000000000007</v>
      </c>
    </row>
    <row r="11" spans="5:7">
      <c r="E11">
        <v>6.8</v>
      </c>
      <c r="F11">
        <v>4.3</v>
      </c>
      <c r="G11" s="75">
        <f t="shared" si="0"/>
        <v>29.24</v>
      </c>
    </row>
    <row r="12" spans="5:7">
      <c r="E12">
        <v>3.2</v>
      </c>
      <c r="F12">
        <v>4.3</v>
      </c>
      <c r="G12">
        <f t="shared" si="0"/>
        <v>13.76</v>
      </c>
    </row>
    <row r="13" spans="5:7">
      <c r="G13">
        <f>SUM(G5:G12)</f>
        <v>848.05</v>
      </c>
    </row>
    <row r="17" spans="5:7">
      <c r="E17">
        <v>5.0999999999999996</v>
      </c>
      <c r="F17">
        <v>10.6</v>
      </c>
      <c r="G17">
        <f>F17*E17</f>
        <v>54.059999999999995</v>
      </c>
    </row>
    <row r="18" spans="5:7">
      <c r="E18">
        <v>3.4</v>
      </c>
      <c r="F18">
        <v>11.2</v>
      </c>
      <c r="G18" s="75">
        <f t="shared" ref="G18:G19" si="1">F18*E18</f>
        <v>38.08</v>
      </c>
    </row>
    <row r="19" spans="5:7">
      <c r="E19">
        <v>4.3</v>
      </c>
      <c r="F19">
        <v>10.199999999999999</v>
      </c>
      <c r="G19" s="75">
        <f t="shared" si="1"/>
        <v>43.859999999999992</v>
      </c>
    </row>
    <row r="20" spans="5:7">
      <c r="G20">
        <f>SUM(G17:G19)</f>
        <v>135.99999999999997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2024-06-27T20:46:25Z</dcterms:modified>
</cp:coreProperties>
</file>