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BOB\SARB - Fort\Chintan Arvind Kapadia\"/>
    </mc:Choice>
  </mc:AlternateContent>
  <xr:revisionPtr revIDLastSave="0" documentId="13_ncr:1_{BE05B56C-CC96-4B8D-AE75-6CA6BDB9091F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D22" i="4" l="1"/>
  <c r="D20" i="4" l="1"/>
  <c r="F19" i="4"/>
  <c r="Y50" i="4" l="1"/>
  <c r="Y49" i="4"/>
  <c r="H21" i="4" l="1"/>
  <c r="F31" i="4" l="1"/>
  <c r="F29" i="4"/>
  <c r="P10" i="4"/>
  <c r="P8" i="4"/>
  <c r="Q5" i="4" l="1"/>
  <c r="Q12" i="4" l="1"/>
  <c r="P12" i="4"/>
  <c r="P11" i="4"/>
  <c r="Q11" i="4" s="1"/>
  <c r="Q10" i="4"/>
  <c r="P9" i="4"/>
  <c r="Q8" i="4"/>
  <c r="P7" i="4"/>
  <c r="Q6" i="4"/>
  <c r="P4" i="4"/>
  <c r="P3" i="4"/>
  <c r="Q3" i="4" s="1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<sst xmlns="http://schemas.openxmlformats.org/spreadsheetml/2006/main" count="70" uniqueCount="32">
  <si>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</si>
  <si>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</si>
  <si>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</si>
  <si>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</si>
  <si>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</si>
  <si>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</si>
  <si>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</si>
  <si>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</si>
  <si>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</si>
  <si>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</si>
  <si>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</si>
  <si>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</si>
  <si>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</si>
  <si>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Shop No. 3,4,5, Ground Floor, Tapovan, Ganesh Darshan CHSL, Plot No. A 325,326, Sector 19 C, Village - Koperkhairne, </t>
  </si>
  <si>
    <t>ca</t>
  </si>
  <si>
    <t>oc - 2001</t>
  </si>
  <si>
    <t>rate</t>
  </si>
  <si>
    <t>fmv</t>
  </si>
  <si>
    <t>27.05.24</t>
  </si>
  <si>
    <t>10.05.24</t>
  </si>
  <si>
    <t>03.05.24</t>
  </si>
  <si>
    <t>19.03.24</t>
  </si>
  <si>
    <t>mca</t>
  </si>
  <si>
    <t>loft</t>
  </si>
  <si>
    <t>auntion date</t>
  </si>
  <si>
    <t>23.08.23</t>
  </si>
  <si>
    <t>85 lakhs</t>
  </si>
  <si>
    <t>25.04.2023 - kakode asso</t>
  </si>
  <si>
    <t>RR Value</t>
  </si>
  <si>
    <t>RR Rate</t>
  </si>
  <si>
    <t>bua</t>
  </si>
  <si>
    <t>dep. Rate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</si>
</sst>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571500</xdr:colOff>
      <xdr:row>21</xdr:row>
      <xdr:rowOff>152400</xdr:rowOff>
    </xdr:from>
    <xdr:to>
      <xdr:col>25</xdr:col>
      <xdr:colOff>534686</xdr:colOff>
      <xdr:row>38</xdr:row>
      <xdr:rowOff>67115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52636B3-1F10-4977-A95A-9F3D9E738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39250" y="4724400"/>
          <a:ext cx="5821061" cy="315321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43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832E86-0E79-48C5-B6BD-C934726F5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1438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306119</xdr:colOff>
      <xdr:row>46</xdr:row>
      <xdr:rowOff>105949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EDF15E-3C5B-4980-A270-5ECCB0299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50119" cy="84117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16</xdr:col>
      <xdr:colOff>315645</xdr:colOff>
      <xdr:row>50</xdr:row>
      <xdr:rowOff>134539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4CCB7C-6A7C-4C4F-89AA-4228022DE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459645" cy="85165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315645</xdr:colOff>
      <xdr:row>46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9131F1-0915-4B55-AD7F-7F2BA54A6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459645" cy="86213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296592</xdr:colOff>
      <xdr:row>48</xdr:row>
      <xdr:rowOff>20256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7900940-26A6-460A-9549-137BE35A1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40592" cy="864038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15</xdr:col>
      <xdr:colOff>277540</xdr:colOff>
      <xdr:row>51</xdr:row>
      <xdr:rowOff>153591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AD3B89-2EC7-4366-AA48-387076C98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1540" cy="853559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409575</xdr:colOff>
      <xdr:row>44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B5046F-D66C-4361-B243-67E1429FF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87975" cy="84582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45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3C9F4D-065E-437B-8609-445F4C6398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515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43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884CCE-C8BF-4E33-BBB5-9C321562F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115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0"/>
  <sheetViews>
    <sheetView tabSelected="1" zoomScaleNormal="100" workbookViewId="0">
      <selection activeCell="J25" sqref="J2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180</v>
      </c>
      <c r="C2" s="4">
        <f>B2*1.2</f>
        <v>216</v>
      </c>
      <c r="D2" s="4">
        <f t="shared" ref="D2:D13" si="2">C2*1.2</f>
        <v>259.2</v>
      </c>
      <c r="E2" s="5">
        <f t="shared" ref="E2:E13" si="3">R2</f>
        <v>6000000</v>
      </c>
      <c r="F2" s="10">
        <f t="shared" ref="F2:F13" si="4">ROUND((E2/B2),0)</f>
        <v>33333</v>
      </c>
      <c r="G2" s="10">
        <f t="shared" ref="G2:G13" si="5">ROUND((E2/C2),0)</f>
        <v>27778</v>
      </c>
      <c r="H2" s="10">
        <f t="shared" ref="H2:H13" si="6">ROUND((E2/D2),0)</f>
        <v>23148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180</v>
      </c>
      <c r="R2" s="2">
        <v>6000000</v>
      </c>
      <c r="S2" s="8"/>
      <c r="T2" s="8"/>
    </row>
    <row r="3" spans="1:20" x14ac:dyDescent="0.25">
      <c r="A3" s="4">
        <f t="shared" si="0"/>
        <v>0</v>
      </c>
      <c r="B3" s="4">
        <f t="shared" si="1"/>
        <v>173.61111111111111</v>
      </c>
      <c r="C3" s="4">
        <f t="shared" ref="C3:C15" si="9">B3*1.2</f>
        <v>208.33333333333334</v>
      </c>
      <c r="D3" s="4">
        <f t="shared" si="2"/>
        <v>250</v>
      </c>
      <c r="E3" s="16">
        <f t="shared" si="3"/>
        <v>1800000</v>
      </c>
      <c r="F3" s="10">
        <f t="shared" si="4"/>
        <v>10368</v>
      </c>
      <c r="G3" s="10">
        <f t="shared" si="5"/>
        <v>8640</v>
      </c>
      <c r="H3" s="10">
        <f t="shared" si="6"/>
        <v>7200</v>
      </c>
      <c r="I3" s="4" t="e">
        <f>#REF!</f>
        <v>#REF!</v>
      </c>
      <c r="J3" s="4">
        <f t="shared" si="7"/>
        <v>0</v>
      </c>
      <c r="O3">
        <v>250</v>
      </c>
      <c r="P3">
        <f t="shared" si="8"/>
        <v>208.33333333333334</v>
      </c>
      <c r="Q3">
        <f t="shared" ref="Q3:Q12" si="10">P3/1.2</f>
        <v>173.61111111111111</v>
      </c>
      <c r="R3" s="2">
        <v>1800000</v>
      </c>
      <c r="S3" s="8"/>
      <c r="T3" s="8"/>
    </row>
    <row r="4" spans="1:20" x14ac:dyDescent="0.25">
      <c r="A4" s="4">
        <f t="shared" si="0"/>
        <v>0</v>
      </c>
      <c r="B4" s="4">
        <f t="shared" si="1"/>
        <v>400</v>
      </c>
      <c r="C4" s="4">
        <f t="shared" si="9"/>
        <v>480</v>
      </c>
      <c r="D4" s="4">
        <f t="shared" si="2"/>
        <v>576</v>
      </c>
      <c r="E4" s="16">
        <f t="shared" si="3"/>
        <v>12000000</v>
      </c>
      <c r="F4" s="10">
        <f t="shared" si="4"/>
        <v>30000</v>
      </c>
      <c r="G4" s="10">
        <f t="shared" si="5"/>
        <v>25000</v>
      </c>
      <c r="H4" s="10">
        <f t="shared" si="6"/>
        <v>20833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400</v>
      </c>
      <c r="R4" s="2">
        <v>12000000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375</v>
      </c>
      <c r="C5" s="4">
        <f t="shared" si="9"/>
        <v>450</v>
      </c>
      <c r="D5" s="4">
        <f t="shared" si="2"/>
        <v>540</v>
      </c>
      <c r="E5" s="16">
        <f t="shared" si="3"/>
        <v>9500000</v>
      </c>
      <c r="F5" s="15">
        <f t="shared" si="4"/>
        <v>25333</v>
      </c>
      <c r="G5" s="10">
        <f t="shared" si="5"/>
        <v>21111</v>
      </c>
      <c r="H5" s="10">
        <f t="shared" si="6"/>
        <v>17593</v>
      </c>
      <c r="I5" s="4" t="e">
        <f>#REF!</f>
        <v>#REF!</v>
      </c>
      <c r="J5" s="4">
        <f t="shared" si="7"/>
        <v>0</v>
      </c>
      <c r="O5">
        <v>0</v>
      </c>
      <c r="P5">
        <v>450</v>
      </c>
      <c r="Q5">
        <f t="shared" si="10"/>
        <v>375</v>
      </c>
      <c r="R5" s="2">
        <v>9500000</v>
      </c>
      <c r="S5" s="8"/>
      <c r="T5" s="8"/>
    </row>
    <row r="6" spans="1:20" x14ac:dyDescent="0.25">
      <c r="A6" s="4">
        <f t="shared" si="0"/>
        <v>0</v>
      </c>
      <c r="B6" s="4">
        <f t="shared" si="1"/>
        <v>250</v>
      </c>
      <c r="C6" s="4">
        <f t="shared" si="9"/>
        <v>300</v>
      </c>
      <c r="D6" s="4">
        <f t="shared" si="2"/>
        <v>360</v>
      </c>
      <c r="E6" s="16">
        <f t="shared" si="3"/>
        <v>7000000</v>
      </c>
      <c r="F6" s="15">
        <f t="shared" si="4"/>
        <v>28000</v>
      </c>
      <c r="G6" s="10">
        <f t="shared" si="5"/>
        <v>23333</v>
      </c>
      <c r="H6" s="10">
        <f t="shared" si="6"/>
        <v>19444</v>
      </c>
      <c r="I6" s="4" t="e">
        <f>#REF!</f>
        <v>#REF!</v>
      </c>
      <c r="J6" s="4">
        <f t="shared" si="7"/>
        <v>0</v>
      </c>
      <c r="O6">
        <v>0</v>
      </c>
      <c r="P6">
        <v>300</v>
      </c>
      <c r="Q6">
        <f t="shared" si="10"/>
        <v>250</v>
      </c>
      <c r="R6" s="2">
        <v>7000000</v>
      </c>
      <c r="S6" s="8"/>
      <c r="T6" s="8"/>
    </row>
    <row r="7" spans="1:20" x14ac:dyDescent="0.25">
      <c r="A7" s="4">
        <f t="shared" si="0"/>
        <v>0</v>
      </c>
      <c r="B7" s="4">
        <f t="shared" si="1"/>
        <v>120</v>
      </c>
      <c r="C7" s="4">
        <f t="shared" si="9"/>
        <v>144</v>
      </c>
      <c r="D7" s="4">
        <f t="shared" si="2"/>
        <v>172.79999999999998</v>
      </c>
      <c r="E7" s="16">
        <f t="shared" si="3"/>
        <v>1500000</v>
      </c>
      <c r="F7" s="10">
        <f t="shared" si="4"/>
        <v>12500</v>
      </c>
      <c r="G7" s="10">
        <f t="shared" si="5"/>
        <v>10417</v>
      </c>
      <c r="H7" s="10">
        <f t="shared" si="6"/>
        <v>8681</v>
      </c>
      <c r="I7" s="4" t="e">
        <f>#REF!</f>
        <v>#REF!</v>
      </c>
      <c r="J7" s="4" t="str">
        <f t="shared" si="7"/>
        <v>27.05.24</v>
      </c>
      <c r="O7">
        <v>0</v>
      </c>
      <c r="P7">
        <f t="shared" si="8"/>
        <v>0</v>
      </c>
      <c r="Q7">
        <v>120</v>
      </c>
      <c r="R7" s="2">
        <v>1500000</v>
      </c>
      <c r="S7" s="8" t="s">
        <v>18</v>
      </c>
      <c r="T7" s="8"/>
    </row>
    <row r="8" spans="1:20" x14ac:dyDescent="0.25">
      <c r="A8" s="4">
        <f t="shared" si="0"/>
        <v>0</v>
      </c>
      <c r="B8" s="4">
        <f t="shared" si="1"/>
        <v>175.5429</v>
      </c>
      <c r="C8" s="4">
        <f t="shared" si="9"/>
        <v>210.65147999999999</v>
      </c>
      <c r="D8" s="4">
        <f t="shared" si="2"/>
        <v>252.78177599999998</v>
      </c>
      <c r="E8" s="16">
        <f t="shared" si="3"/>
        <v>2750000</v>
      </c>
      <c r="F8" s="15">
        <f t="shared" si="4"/>
        <v>15666</v>
      </c>
      <c r="G8" s="10">
        <f t="shared" si="5"/>
        <v>13055</v>
      </c>
      <c r="H8" s="10">
        <f t="shared" si="6"/>
        <v>10879</v>
      </c>
      <c r="I8" s="4" t="e">
        <f>#REF!</f>
        <v>#REF!</v>
      </c>
      <c r="J8" s="4" t="str">
        <f t="shared" si="7"/>
        <v>10.05.24</v>
      </c>
      <c r="O8">
        <v>0</v>
      </c>
      <c r="P8">
        <f>19.57*10.764</f>
        <v>210.65147999999999</v>
      </c>
      <c r="Q8">
        <f t="shared" si="10"/>
        <v>175.5429</v>
      </c>
      <c r="R8" s="2">
        <v>2750000</v>
      </c>
      <c r="S8" s="8" t="s">
        <v>19</v>
      </c>
      <c r="T8" s="8"/>
    </row>
    <row r="9" spans="1:20" x14ac:dyDescent="0.25">
      <c r="A9" s="4">
        <f t="shared" si="0"/>
        <v>0</v>
      </c>
      <c r="B9" s="4">
        <f t="shared" si="1"/>
        <v>240</v>
      </c>
      <c r="C9" s="4">
        <f t="shared" si="9"/>
        <v>288</v>
      </c>
      <c r="D9" s="4">
        <f t="shared" si="2"/>
        <v>345.59999999999997</v>
      </c>
      <c r="E9" s="16">
        <f t="shared" si="3"/>
        <v>2000000</v>
      </c>
      <c r="F9" s="10">
        <f t="shared" si="4"/>
        <v>8333</v>
      </c>
      <c r="G9" s="10">
        <f t="shared" si="5"/>
        <v>6944</v>
      </c>
      <c r="H9" s="10">
        <f t="shared" si="6"/>
        <v>5787</v>
      </c>
      <c r="I9" s="4" t="e">
        <f>#REF!</f>
        <v>#REF!</v>
      </c>
      <c r="J9" s="4" t="str">
        <f t="shared" si="7"/>
        <v>03.05.24</v>
      </c>
      <c r="O9">
        <v>0</v>
      </c>
      <c r="P9">
        <f t="shared" si="8"/>
        <v>0</v>
      </c>
      <c r="Q9">
        <v>240</v>
      </c>
      <c r="R9" s="2">
        <v>2000000</v>
      </c>
      <c r="S9" s="8" t="s">
        <v>20</v>
      </c>
      <c r="T9" s="8"/>
    </row>
    <row r="10" spans="1:20" x14ac:dyDescent="0.25">
      <c r="A10" s="4">
        <f t="shared" si="0"/>
        <v>0</v>
      </c>
      <c r="B10" s="4">
        <f t="shared" si="1"/>
        <v>134.99850000000001</v>
      </c>
      <c r="C10" s="4">
        <f t="shared" si="9"/>
        <v>161.9982</v>
      </c>
      <c r="D10" s="4">
        <f t="shared" si="2"/>
        <v>194.39784</v>
      </c>
      <c r="E10" s="16">
        <f t="shared" si="3"/>
        <v>1800000</v>
      </c>
      <c r="F10" s="10">
        <f t="shared" si="4"/>
        <v>13333</v>
      </c>
      <c r="G10" s="10">
        <f t="shared" si="5"/>
        <v>11111</v>
      </c>
      <c r="H10" s="10">
        <f t="shared" si="6"/>
        <v>9259</v>
      </c>
      <c r="I10" s="4" t="e">
        <f>#REF!</f>
        <v>#REF!</v>
      </c>
      <c r="J10" s="4" t="str">
        <f t="shared" si="7"/>
        <v>19.03.24</v>
      </c>
      <c r="O10">
        <v>0</v>
      </c>
      <c r="P10">
        <f>15.05*10.764</f>
        <v>161.9982</v>
      </c>
      <c r="Q10">
        <f t="shared" si="10"/>
        <v>134.99850000000001</v>
      </c>
      <c r="R10" s="2">
        <v>1800000</v>
      </c>
      <c r="S10" s="8" t="s">
        <v>21</v>
      </c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6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16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10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3:24" x14ac:dyDescent="0.25">
      <c r="G17" t="s">
        <v>13</v>
      </c>
    </row>
    <row r="19" spans="3:24" x14ac:dyDescent="0.25">
      <c r="D19" t="s">
        <v>29</v>
      </c>
      <c r="F19" s="7">
        <f>H19*1.2</f>
        <v>591.6</v>
      </c>
      <c r="G19" t="s">
        <v>14</v>
      </c>
      <c r="H19">
        <v>493</v>
      </c>
    </row>
    <row r="20" spans="3:24" x14ac:dyDescent="0.25">
      <c r="C20" t="s">
        <v>30</v>
      </c>
      <c r="D20">
        <f>H19*1.2</f>
        <v>591.6</v>
      </c>
      <c r="G20" t="s">
        <v>16</v>
      </c>
      <c r="H20">
        <v>16600</v>
      </c>
    </row>
    <row r="21" spans="3:24" x14ac:dyDescent="0.25">
      <c r="C21" t="s">
        <v>31</v>
      </c>
      <c r="D21">
        <v>7360</v>
      </c>
      <c r="G21" t="s">
        <v>17</v>
      </c>
      <c r="H21">
        <f>H20*H19</f>
        <v>8183800</v>
      </c>
      <c r="V21" t="s">
        <v>27</v>
      </c>
    </row>
    <row r="22" spans="3:24" x14ac:dyDescent="0.25">
      <c r="C22" t="s">
        <v>28</v>
      </c>
      <c r="D22">
        <f>D21*D20</f>
        <v>4354176</v>
      </c>
      <c r="G22" s="6"/>
      <c r="H22" s="6"/>
    </row>
    <row r="24" spans="3:24" x14ac:dyDescent="0.25">
      <c r="P24" s="11"/>
      <c r="Q24" s="11"/>
      <c r="R24" s="13"/>
      <c r="T24" s="11"/>
      <c r="U24" s="11"/>
      <c r="V24" s="11"/>
      <c r="W24" s="11"/>
      <c r="X24" s="11"/>
    </row>
    <row r="25" spans="3:24" x14ac:dyDescent="0.25">
      <c r="G25" t="s">
        <v>15</v>
      </c>
      <c r="P25" s="11"/>
      <c r="Q25" s="14"/>
      <c r="R25" s="14"/>
      <c r="T25" s="14"/>
      <c r="U25" s="14"/>
      <c r="V25" s="11"/>
      <c r="W25" s="11"/>
      <c r="X25" s="11"/>
    </row>
    <row r="26" spans="3:24" x14ac:dyDescent="0.25">
      <c r="P26" s="11"/>
      <c r="Q26" s="11"/>
      <c r="R26" s="11"/>
      <c r="T26" s="11"/>
      <c r="U26" s="11"/>
      <c r="V26" s="11"/>
      <c r="W26" s="11"/>
      <c r="X26" s="11"/>
    </row>
    <row r="27" spans="3:24" x14ac:dyDescent="0.25">
      <c r="P27" s="11"/>
      <c r="Q27" s="11"/>
      <c r="R27" s="11"/>
      <c r="T27" s="11"/>
      <c r="U27" s="11"/>
      <c r="V27" s="11"/>
      <c r="W27" s="11"/>
      <c r="X27" s="11"/>
    </row>
    <row r="28" spans="3:24" x14ac:dyDescent="0.25">
      <c r="F28" s="7" t="s">
        <v>22</v>
      </c>
      <c r="P28" s="11"/>
      <c r="Q28" s="11"/>
      <c r="R28" s="12"/>
      <c r="T28" s="12"/>
      <c r="U28" s="12"/>
      <c r="V28" s="11"/>
      <c r="W28" s="11"/>
      <c r="X28" s="11"/>
    </row>
    <row r="29" spans="3:24" x14ac:dyDescent="0.25">
      <c r="F29" s="7">
        <f>13.93*34.9</f>
        <v>486.15699999999998</v>
      </c>
      <c r="P29" s="11"/>
      <c r="Q29" s="11"/>
      <c r="R29" s="11"/>
      <c r="T29" s="11"/>
      <c r="U29" s="11"/>
      <c r="V29" s="11"/>
      <c r="W29" s="11"/>
      <c r="X29" s="11"/>
    </row>
    <row r="30" spans="3:24" x14ac:dyDescent="0.25">
      <c r="F30" s="7" t="s">
        <v>23</v>
      </c>
      <c r="P30" s="11"/>
      <c r="Q30" s="11"/>
      <c r="R30" s="11"/>
      <c r="T30" s="11"/>
      <c r="U30" s="11"/>
      <c r="V30" s="11"/>
      <c r="W30" s="11"/>
      <c r="X30" s="11"/>
    </row>
    <row r="31" spans="3:24" x14ac:dyDescent="0.25">
      <c r="F31" s="7">
        <f>4.43*13.93</f>
        <v>61.709899999999998</v>
      </c>
      <c r="P31" s="11"/>
      <c r="Q31" s="11"/>
      <c r="R31" s="11"/>
      <c r="T31" s="11"/>
      <c r="U31" s="11"/>
      <c r="V31" s="11"/>
      <c r="W31" s="11"/>
      <c r="X31" s="11"/>
    </row>
    <row r="32" spans="3:24" x14ac:dyDescent="0.25">
      <c r="H32" t="s">
        <v>24</v>
      </c>
      <c r="P32" s="11"/>
      <c r="Q32" s="11"/>
      <c r="R32" s="11"/>
      <c r="S32" s="6"/>
      <c r="T32" s="11"/>
      <c r="U32" s="11"/>
      <c r="V32" s="11"/>
      <c r="W32" s="11"/>
      <c r="X32" s="11"/>
    </row>
    <row r="33" spans="8:24" x14ac:dyDescent="0.25">
      <c r="H33" t="s">
        <v>25</v>
      </c>
      <c r="I33" t="s">
        <v>26</v>
      </c>
      <c r="P33" s="11"/>
      <c r="Q33" s="11"/>
      <c r="R33" s="11"/>
      <c r="S33" s="6"/>
      <c r="T33" s="11"/>
      <c r="U33" s="11"/>
      <c r="V33" s="11"/>
      <c r="W33" s="11"/>
      <c r="X33" s="11"/>
    </row>
    <row r="34" spans="8:24" x14ac:dyDescent="0.25">
      <c r="Q34" s="11"/>
      <c r="R34" s="11"/>
    </row>
    <row r="35" spans="8:24" x14ac:dyDescent="0.25">
      <c r="Q35" s="11"/>
      <c r="R35" s="11"/>
      <c r="T35" s="6"/>
    </row>
    <row r="36" spans="8:24" x14ac:dyDescent="0.25">
      <c r="P36" s="11"/>
      <c r="Q36" s="11"/>
      <c r="R36" s="11"/>
      <c r="S36" s="6"/>
    </row>
    <row r="49" spans="25:25" x14ac:dyDescent="0.25">
      <c r="Y49">
        <f>66500/10.764</f>
        <v>6178.0007432181346</v>
      </c>
    </row>
    <row r="50" spans="25:25" x14ac:dyDescent="0.25">
      <c r="Y50">
        <f>Y49/1.2</f>
        <v>5148.333952681779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A19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2024-08-08T09:42:33Z</dcterms:modified>
</cp:coreProperties>
</file>