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SARB - Fort\Jeevan Jotiram Kadam\"/>
    </mc:Choice>
  </mc:AlternateContent>
  <xr:revisionPtr revIDLastSave="0" documentId="13_ncr:1_{025DE5BB-CE64-426C-95EE-41F2F039B7D5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  <sheet name="Sheet17" sheetId="29" r:id="rId18"/>
  </sheets>
  <calcPr calcId="191029"/>
</workbook>
</file>

<file path=xl/calcChain.xml><?xml version="1.0" encoding="utf-8"?>
<calcChain xmlns="http://schemas.openxmlformats.org/spreadsheetml/2006/main">
  <c r="J38" i="4" l="1"/>
  <c r="J31" i="4"/>
  <c r="J32" i="4"/>
  <c r="J33" i="4"/>
  <c r="J34" i="4"/>
  <c r="J35" i="4"/>
  <c r="J36" i="4"/>
  <c r="J37" i="4"/>
  <c r="J30" i="4"/>
  <c r="I30" i="4"/>
  <c r="U79" i="4" l="1"/>
  <c r="P15" i="4" l="1"/>
  <c r="P25" i="4"/>
  <c r="Q25" i="4" s="1"/>
  <c r="B25" i="4" s="1"/>
  <c r="C25" i="4" s="1"/>
  <c r="D25" i="4" s="1"/>
  <c r="J25" i="4"/>
  <c r="I25" i="4"/>
  <c r="E25" i="4"/>
  <c r="H25" i="4" s="1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H21" i="4" s="1"/>
  <c r="A21" i="4"/>
  <c r="P20" i="4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H16" i="4" s="1"/>
  <c r="A16" i="4"/>
  <c r="Q15" i="4"/>
  <c r="B15" i="4" s="1"/>
  <c r="C15" i="4" s="1"/>
  <c r="D15" i="4" s="1"/>
  <c r="J15" i="4"/>
  <c r="I15" i="4"/>
  <c r="E15" i="4"/>
  <c r="A15" i="4"/>
  <c r="H17" i="4" l="1"/>
  <c r="H18" i="4"/>
  <c r="H22" i="4"/>
  <c r="H15" i="4"/>
  <c r="H19" i="4"/>
  <c r="H23" i="4"/>
  <c r="H24" i="4"/>
  <c r="F18" i="4"/>
  <c r="F21" i="4"/>
  <c r="F25" i="4"/>
  <c r="G15" i="4"/>
  <c r="G18" i="4"/>
  <c r="G20" i="4"/>
  <c r="G21" i="4"/>
  <c r="G22" i="4"/>
  <c r="G23" i="4"/>
  <c r="G24" i="4"/>
  <c r="G25" i="4"/>
  <c r="F15" i="4"/>
  <c r="F16" i="4"/>
  <c r="F17" i="4"/>
  <c r="F19" i="4"/>
  <c r="F20" i="4"/>
  <c r="F22" i="4"/>
  <c r="F23" i="4"/>
  <c r="F24" i="4"/>
  <c r="G16" i="4"/>
  <c r="G17" i="4"/>
  <c r="G19" i="4"/>
  <c r="Q9" i="4" l="1"/>
  <c r="Q12" i="4" l="1"/>
  <c r="Q11" i="4"/>
  <c r="Q10" i="4"/>
  <c r="P8" i="4"/>
  <c r="Q7" i="4"/>
  <c r="P6" i="4"/>
  <c r="Q5" i="4"/>
  <c r="Q4" i="4"/>
  <c r="Q3" i="4"/>
  <c r="Q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26" i="4" l="1"/>
  <c r="Q26" i="4" s="1"/>
  <c r="J26" i="4"/>
  <c r="I26" i="4"/>
  <c r="E26" i="4"/>
  <c r="A26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26" i="4"/>
  <c r="C26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6" i="4"/>
  <c r="H26" i="4" s="1"/>
  <c r="G26" i="4"/>
  <c r="F26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<sst xmlns="http://schemas.openxmlformats.org/spreadsheetml/2006/main" count="48" uniqueCount="37">
  <si>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</si>
  <si>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</si>
  <si>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</si>
  <si>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</si>
  <si>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</si>
  <si>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</si>
  <si>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</si>
  <si>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</si>
  <si>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</si>
  <si>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</si>
  <si>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</si>
  <si>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</si>
  <si>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</si>
  <si>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G + 6 commercial buidling - Laxmi chambers, budhwar peth ,pune</t>
  </si>
  <si>
    <t>basement</t>
  </si>
  <si>
    <t>ground</t>
  </si>
  <si>
    <t>first</t>
  </si>
  <si>
    <t>second</t>
  </si>
  <si>
    <t>third</t>
  </si>
  <si>
    <t>forth</t>
  </si>
  <si>
    <t>fifth</t>
  </si>
  <si>
    <t>sixth</t>
  </si>
  <si>
    <t>previus report  - 09.05.2023</t>
  </si>
  <si>
    <t>rate</t>
  </si>
  <si>
    <t>fmv</t>
  </si>
  <si>
    <t xml:space="preserve">shop </t>
  </si>
  <si>
    <t>22.06.24</t>
  </si>
  <si>
    <t>10.05.24</t>
  </si>
  <si>
    <t>office</t>
  </si>
  <si>
    <t>29.03.24</t>
  </si>
  <si>
    <t>BUA - sq. ft.</t>
  </si>
  <si>
    <t>26.03.24</t>
  </si>
  <si>
    <t>21.03.24</t>
  </si>
  <si>
    <t>Remark:</t>
  </si>
  <si>
    <t>1. The building as well as the units are in poor condition, which is in the possession of bank</t>
  </si>
  <si>
    <t>2. The orpoerty is surrounded by Red Light Area.</t>
  </si>
  <si>
    <t>3. The guideline rate is more than market rate of the property.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</si>
</sst>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3" fillId="0" borderId="0" xfId="0" applyFont="1"/>
    <xf numFmtId="0" fontId="0" fillId="0" borderId="0" xfId="0" applyFont="1"/>
    <xf numFmtId="0" fontId="1" fillId="2" borderId="0" xfId="0" applyFont="1" applyFill="1"/>
    <xf numFmtId="0" fontId="1" fillId="4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215553</xdr:colOff>
      <xdr:row>32</xdr:row>
      <xdr:rowOff>28574</xdr:rowOff>
    </xdr:from>
    <xdr:to>
      <xdr:col>19</xdr:col>
      <xdr:colOff>562976</xdr:colOff>
      <xdr:row>45</xdr:row>
      <xdr:rowOff>76811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75117C-6007-410C-9848-D8C9E1BB5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2628" y="6696074"/>
          <a:ext cx="4138373" cy="2524737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56</xdr:row>
      <xdr:rowOff>96157</xdr:rowOff>
    </xdr:from>
    <xdr:to>
      <xdr:col>20</xdr:col>
      <xdr:colOff>153599</xdr:colOff>
      <xdr:row>82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3744DB-9EBB-48F4-83A6-5856BBE0A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125" y="11335657"/>
          <a:ext cx="5678099" cy="4933043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57</xdr:row>
      <xdr:rowOff>44939</xdr:rowOff>
    </xdr:from>
    <xdr:to>
      <xdr:col>8</xdr:col>
      <xdr:colOff>190500</xdr:colOff>
      <xdr:row>83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92E62A-44C5-43C8-9930-3A33C25BC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11474939"/>
          <a:ext cx="5648325" cy="5060461"/>
        </a:xfrm>
        <a:prstGeom prst="rect">
          <a:avLst/>
        </a:prstGeom>
      </xdr:spPr>
    </xdr:pic>
    <xdr:clientData/>
  </xdr:twoCellAnchor>
  <xdr:twoCellAnchor editAs="oneCell">
    <xdr:from>
      <xdr:col>20</xdr:col>
      <xdr:colOff>438150</xdr:colOff>
      <xdr:row>31</xdr:row>
      <xdr:rowOff>56882</xdr:rowOff>
    </xdr:from>
    <xdr:to>
      <xdr:col>33</xdr:col>
      <xdr:colOff>209550</xdr:colOff>
      <xdr:row>54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C1C2CDE-9F62-4AF9-977F-D8101048F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915775" y="6533882"/>
          <a:ext cx="7696200" cy="4477018"/>
        </a:xfrm>
        <a:prstGeom prst="rect">
          <a:avLst/>
        </a:prstGeom>
      </xdr:spPr>
    </xdr:pic>
    <xdr:clientData/>
  </xdr:twoCellAnchor>
  <xdr:twoCellAnchor editAs="oneCell">
    <xdr:from>
      <xdr:col>20</xdr:col>
      <xdr:colOff>533401</xdr:colOff>
      <xdr:row>0</xdr:row>
      <xdr:rowOff>316502</xdr:rowOff>
    </xdr:from>
    <xdr:to>
      <xdr:col>32</xdr:col>
      <xdr:colOff>523875</xdr:colOff>
      <xdr:row>29</xdr:row>
      <xdr:rowOff>133350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C84680F-F219-4FCC-A333-E0317A881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11026" y="316502"/>
          <a:ext cx="7305674" cy="5912848"/>
        </a:xfrm>
        <a:prstGeom prst="rect">
          <a:avLst/>
        </a:prstGeom>
      </xdr:spPr>
    </xdr:pic>
    <xdr:clientData/>
  </xdr:twoCellAnchor>
  <xdr:twoCellAnchor editAs="oneCell">
    <xdr:from>
      <xdr:col>20</xdr:col>
      <xdr:colOff>148869</xdr:colOff>
      <xdr:row>55</xdr:row>
      <xdr:rowOff>66675</xdr:rowOff>
    </xdr:from>
    <xdr:to>
      <xdr:col>29</xdr:col>
      <xdr:colOff>344092</xdr:colOff>
      <xdr:row>82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3A8D5A-21BA-4764-AB8F-6A4A78AE8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26494" y="11115675"/>
          <a:ext cx="5681623" cy="5219700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561975</xdr:colOff>
      <xdr:row>84</xdr:row>
      <xdr:rowOff>0</xdr:rowOff>
    </xdr:from>
    <xdr:to>
      <xdr:col>17</xdr:col>
      <xdr:colOff>38959</xdr:colOff>
      <xdr:row>124</xdr:row>
      <xdr:rowOff>58222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B6D60FA-E5C8-4E51-9C15-600ACE1F1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67075" y="16573500"/>
          <a:ext cx="6154009" cy="76782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287066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3DB9C2-CC1B-43BB-B222-C0D0E0920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31066" cy="86213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87B397-404E-4EF4-AB62-6B292569C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71D68C-30A2-45E0-9E84-3B34E2234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0036FA-4FFA-4C49-8159-A7EFF871D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6582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C0316B-0124-4FB1-B228-49AB705DB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6582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DBD7B1-6F76-489A-91C3-6DBD79C2C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153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97147F-82DF-446A-AB25-73C5E765B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62132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331C40-8A73-4E2A-92C1-9DF50C8C6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67848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C56011-F420-4811-80D8-EBB49B1D1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287066</xdr:colOff>
      <xdr:row>47</xdr:row>
      <xdr:rowOff>86923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D7DD0C-CF48-4ACA-975F-2A6F690BC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31066" cy="8583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239434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C9EB48-69E6-4975-A5AF-9D050547B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83434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315645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9812C8-ACB0-4145-BC7C-F53876C10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59645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182277</xdr:colOff>
      <xdr:row>47</xdr:row>
      <xdr:rowOff>182177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34205F-8A58-4AB7-AD27-DCE8DADE2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26277" cy="8611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277540</xdr:colOff>
      <xdr:row>52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2D3CD3-CB98-413E-B44D-5B416E04A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1540" cy="8611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325171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A711EF-6046-47A8-96CF-C39CA42F2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69171" cy="8621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229908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8E53AD-20DD-44B0-9819-903BDF62F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73908" cy="8630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220382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FF9ACD-1466-408A-A179-2BA524EDA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64382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9"/>
  <sheetViews>
    <sheetView tabSelected="1" topLeftCell="D13" zoomScaleNormal="100" workbookViewId="0">
      <selection activeCell="D39" sqref="D39:N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26" si="0">N2</f>
        <v>0</v>
      </c>
      <c r="B2" s="4">
        <f t="shared" ref="B2:B26" si="1">Q2</f>
        <v>220.83333333333334</v>
      </c>
      <c r="C2" s="4">
        <f>B2*1.2</f>
        <v>265</v>
      </c>
      <c r="D2" s="4">
        <f t="shared" ref="D2:D13" si="2">C2*1.2</f>
        <v>318</v>
      </c>
      <c r="E2" s="5">
        <f t="shared" ref="E2:E13" si="3">R2</f>
        <v>4500000</v>
      </c>
      <c r="F2" s="10">
        <f t="shared" ref="F2:F13" si="4">ROUND((E2/B2),0)</f>
        <v>20377</v>
      </c>
      <c r="G2" s="10">
        <f t="shared" ref="G2:G13" si="5">ROUND((E2/C2),0)</f>
        <v>16981</v>
      </c>
      <c r="H2" s="10">
        <f t="shared" ref="H2:H13" si="6">ROUND((E2/D2),0)</f>
        <v>14151</v>
      </c>
      <c r="I2" s="4" t="e">
        <f>#REF!</f>
        <v>#REF!</v>
      </c>
      <c r="J2" s="4">
        <f t="shared" ref="J2:J13" si="7">S2</f>
        <v>0</v>
      </c>
      <c r="O2">
        <v>0</v>
      </c>
      <c r="P2">
        <v>265</v>
      </c>
      <c r="Q2">
        <f t="shared" ref="Q2:Q12" si="8">P2/1.2</f>
        <v>220.83333333333334</v>
      </c>
      <c r="R2" s="2">
        <v>4500000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416.66666666666669</v>
      </c>
      <c r="C3" s="4">
        <f t="shared" ref="C3:C26" si="9">B3*1.2</f>
        <v>500</v>
      </c>
      <c r="D3" s="4">
        <f t="shared" si="2"/>
        <v>600</v>
      </c>
      <c r="E3" s="15">
        <f t="shared" si="3"/>
        <v>6000000</v>
      </c>
      <c r="F3" s="10">
        <f t="shared" si="4"/>
        <v>14400</v>
      </c>
      <c r="G3" s="18">
        <f t="shared" si="5"/>
        <v>12000</v>
      </c>
      <c r="H3" s="10">
        <f t="shared" si="6"/>
        <v>10000</v>
      </c>
      <c r="I3" s="10" t="e">
        <f>#REF!</f>
        <v>#REF!</v>
      </c>
      <c r="J3" s="4" t="str">
        <f t="shared" si="7"/>
        <v>office</v>
      </c>
      <c r="O3">
        <v>0</v>
      </c>
      <c r="P3">
        <v>500</v>
      </c>
      <c r="Q3">
        <f t="shared" si="8"/>
        <v>416.66666666666669</v>
      </c>
      <c r="R3" s="2">
        <v>6000000</v>
      </c>
      <c r="S3" s="18" t="s">
        <v>28</v>
      </c>
      <c r="T3" s="8"/>
    </row>
    <row r="4" spans="1:21" x14ac:dyDescent="0.25">
      <c r="A4" s="4">
        <f t="shared" si="0"/>
        <v>0</v>
      </c>
      <c r="B4" s="4">
        <f t="shared" si="1"/>
        <v>416.66666666666669</v>
      </c>
      <c r="C4" s="4">
        <f t="shared" si="9"/>
        <v>500</v>
      </c>
      <c r="D4" s="4">
        <f t="shared" si="2"/>
        <v>600</v>
      </c>
      <c r="E4" s="15">
        <f t="shared" si="3"/>
        <v>6500000</v>
      </c>
      <c r="F4" s="10">
        <f t="shared" si="4"/>
        <v>15600</v>
      </c>
      <c r="G4" s="18">
        <f t="shared" si="5"/>
        <v>13000</v>
      </c>
      <c r="H4" s="10">
        <f t="shared" si="6"/>
        <v>10833</v>
      </c>
      <c r="I4" s="10" t="e">
        <f>#REF!</f>
        <v>#REF!</v>
      </c>
      <c r="J4" s="4">
        <f t="shared" si="7"/>
        <v>0</v>
      </c>
      <c r="O4">
        <v>0</v>
      </c>
      <c r="P4">
        <v>500</v>
      </c>
      <c r="Q4">
        <f t="shared" si="8"/>
        <v>416.66666666666669</v>
      </c>
      <c r="R4" s="2">
        <v>6500000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250.83333333333334</v>
      </c>
      <c r="C5" s="4">
        <f t="shared" si="9"/>
        <v>301</v>
      </c>
      <c r="D5" s="4">
        <f t="shared" si="2"/>
        <v>361.2</v>
      </c>
      <c r="E5" s="15">
        <f t="shared" si="3"/>
        <v>3500000</v>
      </c>
      <c r="F5" s="10">
        <f t="shared" si="4"/>
        <v>13953</v>
      </c>
      <c r="G5" s="18">
        <f t="shared" si="5"/>
        <v>11628</v>
      </c>
      <c r="H5" s="10">
        <f t="shared" si="6"/>
        <v>9690</v>
      </c>
      <c r="I5" s="10" t="e">
        <f>#REF!</f>
        <v>#REF!</v>
      </c>
      <c r="J5" s="4" t="str">
        <f t="shared" si="7"/>
        <v>office</v>
      </c>
      <c r="O5">
        <v>0</v>
      </c>
      <c r="P5">
        <v>301</v>
      </c>
      <c r="Q5">
        <f t="shared" si="8"/>
        <v>250.83333333333334</v>
      </c>
      <c r="R5" s="2">
        <v>3500000</v>
      </c>
      <c r="S5" s="18" t="s">
        <v>28</v>
      </c>
      <c r="T5" s="8"/>
    </row>
    <row r="6" spans="1:21" x14ac:dyDescent="0.25">
      <c r="A6" s="4">
        <f t="shared" si="0"/>
        <v>0</v>
      </c>
      <c r="B6" s="4">
        <f t="shared" si="1"/>
        <v>300</v>
      </c>
      <c r="C6" s="4">
        <f t="shared" si="9"/>
        <v>360</v>
      </c>
      <c r="D6" s="4">
        <f t="shared" si="2"/>
        <v>432</v>
      </c>
      <c r="E6" s="15">
        <f t="shared" si="3"/>
        <v>5200000</v>
      </c>
      <c r="F6" s="10">
        <f t="shared" si="4"/>
        <v>17333</v>
      </c>
      <c r="G6" s="10">
        <f t="shared" si="5"/>
        <v>14444</v>
      </c>
      <c r="H6" s="10">
        <f t="shared" si="6"/>
        <v>12037</v>
      </c>
      <c r="I6" s="10" t="e">
        <f>#REF!</f>
        <v>#REF!</v>
      </c>
      <c r="J6" s="4">
        <f t="shared" si="7"/>
        <v>0</v>
      </c>
      <c r="O6">
        <v>0</v>
      </c>
      <c r="P6">
        <f t="shared" ref="P6:P8" si="10">O6/1.2</f>
        <v>0</v>
      </c>
      <c r="Q6">
        <v>300</v>
      </c>
      <c r="R6" s="2">
        <v>5200000</v>
      </c>
      <c r="S6" s="8"/>
      <c r="T6" s="8"/>
    </row>
    <row r="7" spans="1:21" x14ac:dyDescent="0.25">
      <c r="A7" s="4">
        <f t="shared" si="0"/>
        <v>0</v>
      </c>
      <c r="B7" s="4">
        <f t="shared" si="1"/>
        <v>102.5</v>
      </c>
      <c r="C7" s="4">
        <f t="shared" si="9"/>
        <v>123</v>
      </c>
      <c r="D7" s="4">
        <f t="shared" si="2"/>
        <v>147.6</v>
      </c>
      <c r="E7" s="15">
        <f t="shared" si="3"/>
        <v>1800000</v>
      </c>
      <c r="F7" s="10">
        <f t="shared" si="4"/>
        <v>17561</v>
      </c>
      <c r="G7" s="10">
        <f t="shared" si="5"/>
        <v>14634</v>
      </c>
      <c r="H7" s="10">
        <f t="shared" si="6"/>
        <v>12195</v>
      </c>
      <c r="I7" s="10" t="e">
        <f>#REF!</f>
        <v>#REF!</v>
      </c>
      <c r="J7" s="4">
        <f t="shared" si="7"/>
        <v>0</v>
      </c>
      <c r="O7">
        <v>0</v>
      </c>
      <c r="P7">
        <v>123</v>
      </c>
      <c r="Q7">
        <f t="shared" si="8"/>
        <v>102.5</v>
      </c>
      <c r="R7" s="2">
        <v>1800000</v>
      </c>
      <c r="S7" s="8"/>
      <c r="T7" s="8"/>
    </row>
    <row r="8" spans="1:21" x14ac:dyDescent="0.25">
      <c r="A8" s="4">
        <f t="shared" si="0"/>
        <v>0</v>
      </c>
      <c r="B8" s="4">
        <f t="shared" si="1"/>
        <v>3200</v>
      </c>
      <c r="C8" s="4">
        <f t="shared" si="9"/>
        <v>3840</v>
      </c>
      <c r="D8" s="4">
        <f t="shared" si="2"/>
        <v>4608</v>
      </c>
      <c r="E8" s="15">
        <f t="shared" si="3"/>
        <v>30000000</v>
      </c>
      <c r="F8" s="10">
        <f t="shared" si="4"/>
        <v>9375</v>
      </c>
      <c r="G8" s="10">
        <f t="shared" si="5"/>
        <v>7813</v>
      </c>
      <c r="H8" s="10">
        <f t="shared" si="6"/>
        <v>6510</v>
      </c>
      <c r="I8" s="10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3200</v>
      </c>
      <c r="R8" s="2">
        <v>30000000</v>
      </c>
      <c r="S8" s="8"/>
      <c r="T8" s="8"/>
    </row>
    <row r="9" spans="1:21" x14ac:dyDescent="0.25">
      <c r="A9" s="4">
        <f t="shared" si="0"/>
        <v>0</v>
      </c>
      <c r="B9" s="4">
        <f t="shared" si="1"/>
        <v>53.333333333333336</v>
      </c>
      <c r="C9" s="4">
        <f t="shared" si="9"/>
        <v>64</v>
      </c>
      <c r="D9" s="4">
        <f t="shared" si="2"/>
        <v>76.8</v>
      </c>
      <c r="E9" s="15">
        <f t="shared" si="3"/>
        <v>1100000</v>
      </c>
      <c r="F9" s="10">
        <f t="shared" si="4"/>
        <v>20625</v>
      </c>
      <c r="G9" s="10">
        <f t="shared" si="5"/>
        <v>17188</v>
      </c>
      <c r="H9" s="10">
        <f t="shared" si="6"/>
        <v>14323</v>
      </c>
      <c r="I9" s="10" t="e">
        <f>#REF!</f>
        <v>#REF!</v>
      </c>
      <c r="J9" s="4">
        <f t="shared" si="7"/>
        <v>0</v>
      </c>
      <c r="O9">
        <v>0</v>
      </c>
      <c r="P9">
        <v>64</v>
      </c>
      <c r="Q9">
        <f t="shared" si="8"/>
        <v>53.333333333333336</v>
      </c>
      <c r="R9" s="2">
        <v>1100000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608.33333333333337</v>
      </c>
      <c r="C10" s="4">
        <f t="shared" si="9"/>
        <v>730</v>
      </c>
      <c r="D10" s="4">
        <f t="shared" si="2"/>
        <v>876</v>
      </c>
      <c r="E10" s="15">
        <f t="shared" si="3"/>
        <v>6000000</v>
      </c>
      <c r="F10" s="10">
        <f t="shared" si="4"/>
        <v>9863</v>
      </c>
      <c r="G10" s="10">
        <f t="shared" si="5"/>
        <v>8219</v>
      </c>
      <c r="H10" s="10">
        <f t="shared" si="6"/>
        <v>6849</v>
      </c>
      <c r="I10" s="10" t="e">
        <f>#REF!</f>
        <v>#REF!</v>
      </c>
      <c r="J10" s="4">
        <f t="shared" si="7"/>
        <v>0</v>
      </c>
      <c r="O10" s="8">
        <v>0</v>
      </c>
      <c r="P10" s="8">
        <v>730</v>
      </c>
      <c r="Q10" s="8">
        <f t="shared" si="8"/>
        <v>608.33333333333337</v>
      </c>
      <c r="R10" s="20">
        <v>6000000</v>
      </c>
      <c r="S10" s="8"/>
      <c r="T10" s="8"/>
      <c r="U10" s="8"/>
    </row>
    <row r="11" spans="1:21" x14ac:dyDescent="0.25">
      <c r="A11" s="4">
        <f t="shared" si="0"/>
        <v>0</v>
      </c>
      <c r="B11" s="4">
        <f t="shared" si="1"/>
        <v>101.66666666666667</v>
      </c>
      <c r="C11" s="4">
        <f t="shared" si="9"/>
        <v>122</v>
      </c>
      <c r="D11" s="4">
        <f t="shared" si="2"/>
        <v>146.4</v>
      </c>
      <c r="E11" s="15">
        <f t="shared" si="3"/>
        <v>2200000</v>
      </c>
      <c r="F11" s="10">
        <f t="shared" si="4"/>
        <v>21639</v>
      </c>
      <c r="G11" s="19">
        <f t="shared" si="5"/>
        <v>18033</v>
      </c>
      <c r="H11" s="10">
        <f t="shared" si="6"/>
        <v>15027</v>
      </c>
      <c r="I11" s="10" t="e">
        <f>#REF!</f>
        <v>#REF!</v>
      </c>
      <c r="J11" s="4" t="str">
        <f t="shared" si="7"/>
        <v xml:space="preserve">shop </v>
      </c>
      <c r="O11" s="8">
        <v>0</v>
      </c>
      <c r="P11" s="8">
        <v>122</v>
      </c>
      <c r="Q11" s="8">
        <f t="shared" si="8"/>
        <v>101.66666666666667</v>
      </c>
      <c r="R11" s="20">
        <v>2200000</v>
      </c>
      <c r="S11" s="19" t="s">
        <v>25</v>
      </c>
      <c r="T11" s="8" t="s">
        <v>26</v>
      </c>
      <c r="U11" s="8"/>
    </row>
    <row r="12" spans="1:21" x14ac:dyDescent="0.25">
      <c r="A12" s="4">
        <f t="shared" si="0"/>
        <v>0</v>
      </c>
      <c r="B12" s="4">
        <f t="shared" si="1"/>
        <v>40</v>
      </c>
      <c r="C12" s="4">
        <f t="shared" si="9"/>
        <v>48</v>
      </c>
      <c r="D12" s="4">
        <f t="shared" si="2"/>
        <v>57.599999999999994</v>
      </c>
      <c r="E12" s="15">
        <f t="shared" si="3"/>
        <v>1453000</v>
      </c>
      <c r="F12" s="10">
        <f t="shared" si="4"/>
        <v>36325</v>
      </c>
      <c r="G12" s="10">
        <f t="shared" si="5"/>
        <v>30271</v>
      </c>
      <c r="H12" s="10">
        <f t="shared" si="6"/>
        <v>25226</v>
      </c>
      <c r="I12" s="10" t="e">
        <f>#REF!</f>
        <v>#REF!</v>
      </c>
      <c r="J12" s="4" t="str">
        <f t="shared" si="7"/>
        <v xml:space="preserve">shop </v>
      </c>
      <c r="O12" s="8">
        <v>0</v>
      </c>
      <c r="P12" s="8">
        <v>48</v>
      </c>
      <c r="Q12" s="8">
        <f t="shared" si="8"/>
        <v>40</v>
      </c>
      <c r="R12" s="20">
        <v>1453000</v>
      </c>
      <c r="S12" s="8" t="s">
        <v>25</v>
      </c>
      <c r="T12" s="8" t="s">
        <v>27</v>
      </c>
      <c r="U12" s="8"/>
    </row>
    <row r="13" spans="1:21" x14ac:dyDescent="0.25">
      <c r="A13" s="4">
        <f t="shared" si="0"/>
        <v>0</v>
      </c>
      <c r="B13" s="4">
        <f t="shared" si="1"/>
        <v>111.80555555555557</v>
      </c>
      <c r="C13" s="4">
        <f t="shared" si="9"/>
        <v>134.16666666666669</v>
      </c>
      <c r="D13" s="4">
        <f t="shared" si="2"/>
        <v>161.00000000000003</v>
      </c>
      <c r="E13" s="15">
        <f t="shared" si="3"/>
        <v>2500000</v>
      </c>
      <c r="F13" s="10">
        <f t="shared" si="4"/>
        <v>22360</v>
      </c>
      <c r="G13" s="10">
        <f t="shared" si="5"/>
        <v>18634</v>
      </c>
      <c r="H13" s="10">
        <f t="shared" si="6"/>
        <v>15528</v>
      </c>
      <c r="I13" s="10" t="e">
        <f>#REF!</f>
        <v>#REF!</v>
      </c>
      <c r="J13" s="4" t="str">
        <f t="shared" si="7"/>
        <v>office</v>
      </c>
      <c r="O13" s="8">
        <v>161</v>
      </c>
      <c r="P13" s="8">
        <f t="shared" ref="P13" si="11">O13/1.2</f>
        <v>134.16666666666669</v>
      </c>
      <c r="Q13" s="8">
        <f t="shared" ref="Q13" si="12">P13/1.2</f>
        <v>111.80555555555557</v>
      </c>
      <c r="R13" s="20">
        <v>2500000</v>
      </c>
      <c r="S13" s="8" t="s">
        <v>28</v>
      </c>
      <c r="T13" s="8" t="s">
        <v>29</v>
      </c>
      <c r="U13" s="8"/>
    </row>
    <row r="14" spans="1:21" x14ac:dyDescent="0.25">
      <c r="A14" s="4">
        <f t="shared" si="0"/>
        <v>0</v>
      </c>
      <c r="B14" s="4">
        <f t="shared" si="1"/>
        <v>140.83333333333334</v>
      </c>
      <c r="C14" s="4">
        <f t="shared" si="9"/>
        <v>169</v>
      </c>
      <c r="D14" s="4">
        <f t="shared" ref="D14:D26" si="13">C14*1.2</f>
        <v>202.79999999999998</v>
      </c>
      <c r="E14" s="15">
        <f t="shared" ref="E14:E26" si="14">R14</f>
        <v>2050000</v>
      </c>
      <c r="F14" s="10">
        <f t="shared" ref="F14:F26" si="15">ROUND((E14/B14),0)</f>
        <v>14556</v>
      </c>
      <c r="G14" s="18">
        <f t="shared" ref="G14:G26" si="16">ROUND((E14/C14),0)</f>
        <v>12130</v>
      </c>
      <c r="H14" s="10">
        <f t="shared" ref="H14:H26" si="17">ROUND((E14/D14),0)</f>
        <v>10108</v>
      </c>
      <c r="I14" s="10" t="e">
        <f>#REF!</f>
        <v>#REF!</v>
      </c>
      <c r="J14" s="4" t="str">
        <f t="shared" ref="J14:J26" si="18">S14</f>
        <v>office</v>
      </c>
      <c r="O14" s="8">
        <v>0</v>
      </c>
      <c r="P14" s="8">
        <v>169</v>
      </c>
      <c r="Q14" s="8">
        <f t="shared" ref="Q14:Q26" si="19">P14/1.2</f>
        <v>140.83333333333334</v>
      </c>
      <c r="R14" s="20">
        <v>2050000</v>
      </c>
      <c r="S14" s="18" t="s">
        <v>28</v>
      </c>
      <c r="T14" s="8" t="s">
        <v>31</v>
      </c>
      <c r="U14" s="8"/>
    </row>
    <row r="15" spans="1:21" x14ac:dyDescent="0.25">
      <c r="A15" s="4">
        <f t="shared" ref="A15:A25" si="20">N15</f>
        <v>0</v>
      </c>
      <c r="B15" s="4">
        <f t="shared" ref="B15:B25" si="21">Q15</f>
        <v>345.07589999999999</v>
      </c>
      <c r="C15" s="4">
        <f t="shared" ref="C15:C25" si="22">B15*1.2</f>
        <v>414.09107999999998</v>
      </c>
      <c r="D15" s="4">
        <f t="shared" ref="D15:D25" si="23">C15*1.2</f>
        <v>496.90929599999993</v>
      </c>
      <c r="E15" s="15">
        <f t="shared" ref="E15:E25" si="24">R15</f>
        <v>6000000</v>
      </c>
      <c r="F15" s="10">
        <f t="shared" ref="F15:F25" si="25">ROUND((E15/B15),0)</f>
        <v>17387</v>
      </c>
      <c r="G15" s="10">
        <f t="shared" ref="G15:G25" si="26">ROUND((E15/C15),0)</f>
        <v>14490</v>
      </c>
      <c r="H15" s="10">
        <f t="shared" ref="H15:H25" si="27">ROUND((E15/D15),0)</f>
        <v>12075</v>
      </c>
      <c r="I15" s="10" t="e">
        <f>#REF!</f>
        <v>#REF!</v>
      </c>
      <c r="J15" s="4" t="str">
        <f t="shared" ref="J15:J25" si="28">S15</f>
        <v>office</v>
      </c>
      <c r="O15" s="8">
        <v>0</v>
      </c>
      <c r="P15" s="8">
        <f>38.47*10.764</f>
        <v>414.09107999999998</v>
      </c>
      <c r="Q15" s="8">
        <f t="shared" ref="Q15:Q25" si="29">P15/1.2</f>
        <v>345.07589999999999</v>
      </c>
      <c r="R15" s="20">
        <v>6000000</v>
      </c>
      <c r="S15" s="8" t="s">
        <v>28</v>
      </c>
      <c r="T15" s="8" t="s">
        <v>32</v>
      </c>
      <c r="U15" s="8"/>
    </row>
    <row r="16" spans="1:21" x14ac:dyDescent="0.25">
      <c r="A16" s="4">
        <f t="shared" si="20"/>
        <v>0</v>
      </c>
      <c r="B16" s="4">
        <f t="shared" si="21"/>
        <v>98.333333333333343</v>
      </c>
      <c r="C16" s="4">
        <f t="shared" si="22"/>
        <v>118</v>
      </c>
      <c r="D16" s="4">
        <f t="shared" si="23"/>
        <v>141.6</v>
      </c>
      <c r="E16" s="15">
        <f t="shared" si="24"/>
        <v>1500000</v>
      </c>
      <c r="F16" s="10">
        <f t="shared" si="25"/>
        <v>15254</v>
      </c>
      <c r="G16" s="19">
        <f t="shared" si="26"/>
        <v>12712</v>
      </c>
      <c r="H16" s="10">
        <f t="shared" si="27"/>
        <v>10593</v>
      </c>
      <c r="I16" s="10" t="e">
        <f>#REF!</f>
        <v>#REF!</v>
      </c>
      <c r="J16" s="4" t="str">
        <f t="shared" si="28"/>
        <v xml:space="preserve">shop </v>
      </c>
      <c r="O16" s="8">
        <v>0</v>
      </c>
      <c r="P16" s="8">
        <v>118</v>
      </c>
      <c r="Q16" s="8">
        <f t="shared" si="29"/>
        <v>98.333333333333343</v>
      </c>
      <c r="R16" s="20">
        <v>1500000</v>
      </c>
      <c r="S16" s="19" t="s">
        <v>25</v>
      </c>
      <c r="T16" s="8"/>
      <c r="U16" s="8"/>
    </row>
    <row r="17" spans="1:21" x14ac:dyDescent="0.25">
      <c r="A17" s="4">
        <f t="shared" si="20"/>
        <v>0</v>
      </c>
      <c r="B17" s="4">
        <f t="shared" si="21"/>
        <v>141.66666666666669</v>
      </c>
      <c r="C17" s="4">
        <f t="shared" si="22"/>
        <v>170.00000000000003</v>
      </c>
      <c r="D17" s="4">
        <f t="shared" si="23"/>
        <v>204.00000000000003</v>
      </c>
      <c r="E17" s="15">
        <f t="shared" si="24"/>
        <v>2500000</v>
      </c>
      <c r="F17" s="10">
        <f t="shared" si="25"/>
        <v>17647</v>
      </c>
      <c r="G17" s="19">
        <f t="shared" si="26"/>
        <v>14706</v>
      </c>
      <c r="H17" s="10">
        <f t="shared" si="27"/>
        <v>12255</v>
      </c>
      <c r="I17" s="10" t="e">
        <f>#REF!</f>
        <v>#REF!</v>
      </c>
      <c r="J17" s="4" t="str">
        <f t="shared" si="28"/>
        <v xml:space="preserve">shop </v>
      </c>
      <c r="O17" s="8">
        <v>0</v>
      </c>
      <c r="P17" s="8">
        <v>170</v>
      </c>
      <c r="Q17" s="8">
        <f t="shared" si="29"/>
        <v>141.66666666666669</v>
      </c>
      <c r="R17" s="20">
        <v>2500000</v>
      </c>
      <c r="S17" s="19" t="s">
        <v>25</v>
      </c>
      <c r="T17" s="8"/>
      <c r="U17" s="8"/>
    </row>
    <row r="18" spans="1:21" x14ac:dyDescent="0.25">
      <c r="A18" s="4">
        <f t="shared" si="20"/>
        <v>0</v>
      </c>
      <c r="B18" s="4">
        <f t="shared" si="21"/>
        <v>133.33333333333334</v>
      </c>
      <c r="C18" s="4">
        <f t="shared" si="22"/>
        <v>160</v>
      </c>
      <c r="D18" s="4">
        <f t="shared" si="23"/>
        <v>192</v>
      </c>
      <c r="E18" s="15">
        <f t="shared" si="24"/>
        <v>2400000</v>
      </c>
      <c r="F18" s="10">
        <f t="shared" si="25"/>
        <v>18000</v>
      </c>
      <c r="G18" s="19">
        <f t="shared" si="26"/>
        <v>15000</v>
      </c>
      <c r="H18" s="10">
        <f t="shared" si="27"/>
        <v>12500</v>
      </c>
      <c r="I18" s="10" t="e">
        <f>#REF!</f>
        <v>#REF!</v>
      </c>
      <c r="J18" s="4" t="str">
        <f t="shared" si="28"/>
        <v xml:space="preserve">shop </v>
      </c>
      <c r="O18" s="8">
        <v>0</v>
      </c>
      <c r="P18" s="8">
        <v>160</v>
      </c>
      <c r="Q18" s="8">
        <f t="shared" si="29"/>
        <v>133.33333333333334</v>
      </c>
      <c r="R18" s="20">
        <v>2400000</v>
      </c>
      <c r="S18" s="19" t="s">
        <v>25</v>
      </c>
      <c r="T18" s="8"/>
      <c r="U18" s="8"/>
    </row>
    <row r="19" spans="1:21" x14ac:dyDescent="0.25">
      <c r="A19" s="4">
        <f t="shared" si="20"/>
        <v>0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1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10" t="e">
        <f>#REF!</f>
        <v>#REF!</v>
      </c>
      <c r="J19" s="4">
        <f t="shared" si="28"/>
        <v>0</v>
      </c>
      <c r="O19" s="8">
        <v>0</v>
      </c>
      <c r="P19" s="8">
        <f t="shared" ref="P16:P25" si="30">O19/1.2</f>
        <v>0</v>
      </c>
      <c r="Q19" s="8">
        <f t="shared" si="29"/>
        <v>0</v>
      </c>
      <c r="R19" s="20">
        <v>0</v>
      </c>
      <c r="S19" s="8"/>
      <c r="T19" s="8"/>
      <c r="U19" s="8"/>
    </row>
    <row r="20" spans="1:21" x14ac:dyDescent="0.25">
      <c r="A20" s="4">
        <f t="shared" si="20"/>
        <v>0</v>
      </c>
      <c r="B20" s="4">
        <f t="shared" si="21"/>
        <v>0</v>
      </c>
      <c r="C20" s="4">
        <f t="shared" si="22"/>
        <v>0</v>
      </c>
      <c r="D20" s="4">
        <f t="shared" si="23"/>
        <v>0</v>
      </c>
      <c r="E20" s="15">
        <f t="shared" si="24"/>
        <v>0</v>
      </c>
      <c r="F20" s="10" t="e">
        <f t="shared" si="25"/>
        <v>#DIV/0!</v>
      </c>
      <c r="G20" s="10" t="e">
        <f t="shared" si="26"/>
        <v>#DIV/0!</v>
      </c>
      <c r="H20" s="10" t="e">
        <f t="shared" si="27"/>
        <v>#DIV/0!</v>
      </c>
      <c r="I20" s="10" t="e">
        <f>#REF!</f>
        <v>#REF!</v>
      </c>
      <c r="J20" s="4">
        <f t="shared" si="28"/>
        <v>0</v>
      </c>
      <c r="O20">
        <v>0</v>
      </c>
      <c r="P20">
        <f t="shared" si="30"/>
        <v>0</v>
      </c>
      <c r="Q20">
        <f t="shared" si="29"/>
        <v>0</v>
      </c>
      <c r="R20" s="2">
        <v>0</v>
      </c>
      <c r="S20" s="8"/>
      <c r="T20" s="8"/>
    </row>
    <row r="21" spans="1:21" x14ac:dyDescent="0.25">
      <c r="A21" s="4">
        <f t="shared" si="20"/>
        <v>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15">
        <f t="shared" si="24"/>
        <v>0</v>
      </c>
      <c r="F21" s="10" t="e">
        <f t="shared" si="25"/>
        <v>#DIV/0!</v>
      </c>
      <c r="G21" s="10" t="e">
        <f t="shared" si="26"/>
        <v>#DIV/0!</v>
      </c>
      <c r="H21" s="10" t="e">
        <f t="shared" si="27"/>
        <v>#DIV/0!</v>
      </c>
      <c r="I21" s="10" t="e">
        <f>#REF!</f>
        <v>#REF!</v>
      </c>
      <c r="J21" s="4">
        <f t="shared" si="28"/>
        <v>0</v>
      </c>
      <c r="O21">
        <v>0</v>
      </c>
      <c r="P21">
        <f t="shared" si="30"/>
        <v>0</v>
      </c>
      <c r="Q21">
        <f t="shared" si="29"/>
        <v>0</v>
      </c>
      <c r="R21" s="2">
        <v>0</v>
      </c>
      <c r="S21" s="8"/>
      <c r="T21" s="8"/>
    </row>
    <row r="22" spans="1:21" x14ac:dyDescent="0.25">
      <c r="A22" s="4">
        <f t="shared" si="20"/>
        <v>0</v>
      </c>
      <c r="B22" s="4">
        <f t="shared" si="21"/>
        <v>0</v>
      </c>
      <c r="C22" s="4">
        <f t="shared" si="22"/>
        <v>0</v>
      </c>
      <c r="D22" s="4">
        <f t="shared" si="23"/>
        <v>0</v>
      </c>
      <c r="E22" s="15">
        <f t="shared" si="24"/>
        <v>0</v>
      </c>
      <c r="F22" s="10" t="e">
        <f t="shared" si="25"/>
        <v>#DIV/0!</v>
      </c>
      <c r="G22" s="10" t="e">
        <f t="shared" si="26"/>
        <v>#DIV/0!</v>
      </c>
      <c r="H22" s="10" t="e">
        <f t="shared" si="27"/>
        <v>#DIV/0!</v>
      </c>
      <c r="I22" s="10" t="e">
        <f>#REF!</f>
        <v>#REF!</v>
      </c>
      <c r="J22" s="4">
        <f t="shared" si="28"/>
        <v>0</v>
      </c>
      <c r="O22">
        <v>0</v>
      </c>
      <c r="P22">
        <f t="shared" si="30"/>
        <v>0</v>
      </c>
      <c r="Q22">
        <f t="shared" si="29"/>
        <v>0</v>
      </c>
      <c r="R22" s="2">
        <v>0</v>
      </c>
      <c r="S22" s="8"/>
      <c r="T22" s="8"/>
    </row>
    <row r="23" spans="1:21" x14ac:dyDescent="0.25">
      <c r="A23" s="4">
        <f t="shared" si="20"/>
        <v>0</v>
      </c>
      <c r="B23" s="4">
        <f t="shared" si="21"/>
        <v>0</v>
      </c>
      <c r="C23" s="4">
        <f t="shared" si="22"/>
        <v>0</v>
      </c>
      <c r="D23" s="4">
        <f t="shared" si="23"/>
        <v>0</v>
      </c>
      <c r="E23" s="15">
        <f t="shared" si="24"/>
        <v>0</v>
      </c>
      <c r="F23" s="10" t="e">
        <f t="shared" si="25"/>
        <v>#DIV/0!</v>
      </c>
      <c r="G23" s="10" t="e">
        <f t="shared" si="26"/>
        <v>#DIV/0!</v>
      </c>
      <c r="H23" s="10" t="e">
        <f t="shared" si="27"/>
        <v>#DIV/0!</v>
      </c>
      <c r="I23" s="10" t="e">
        <f>#REF!</f>
        <v>#REF!</v>
      </c>
      <c r="J23" s="4">
        <f t="shared" si="28"/>
        <v>0</v>
      </c>
      <c r="O23">
        <v>0</v>
      </c>
      <c r="P23">
        <f t="shared" si="30"/>
        <v>0</v>
      </c>
      <c r="Q23">
        <f t="shared" si="29"/>
        <v>0</v>
      </c>
      <c r="R23" s="2">
        <v>0</v>
      </c>
      <c r="S23" s="8"/>
      <c r="T23" s="8"/>
    </row>
    <row r="24" spans="1:21" x14ac:dyDescent="0.25">
      <c r="A24" s="4">
        <f t="shared" si="20"/>
        <v>0</v>
      </c>
      <c r="B24" s="4">
        <f t="shared" si="21"/>
        <v>0</v>
      </c>
      <c r="C24" s="4">
        <f t="shared" si="22"/>
        <v>0</v>
      </c>
      <c r="D24" s="4">
        <f t="shared" si="23"/>
        <v>0</v>
      </c>
      <c r="E24" s="15">
        <f t="shared" si="24"/>
        <v>0</v>
      </c>
      <c r="F24" s="10" t="e">
        <f t="shared" si="25"/>
        <v>#DIV/0!</v>
      </c>
      <c r="G24" s="10" t="e">
        <f t="shared" si="26"/>
        <v>#DIV/0!</v>
      </c>
      <c r="H24" s="10" t="e">
        <f t="shared" si="27"/>
        <v>#DIV/0!</v>
      </c>
      <c r="I24" s="10" t="e">
        <f>#REF!</f>
        <v>#REF!</v>
      </c>
      <c r="J24" s="4">
        <f t="shared" si="28"/>
        <v>0</v>
      </c>
      <c r="O24">
        <v>0</v>
      </c>
      <c r="P24">
        <f t="shared" si="30"/>
        <v>0</v>
      </c>
      <c r="Q24">
        <f t="shared" si="29"/>
        <v>0</v>
      </c>
      <c r="R24" s="2">
        <v>0</v>
      </c>
      <c r="S24" s="8"/>
      <c r="T24" s="8"/>
    </row>
    <row r="25" spans="1:21" x14ac:dyDescent="0.25">
      <c r="A25" s="4">
        <f t="shared" si="20"/>
        <v>0</v>
      </c>
      <c r="B25" s="4">
        <f t="shared" si="21"/>
        <v>0</v>
      </c>
      <c r="C25" s="4">
        <f t="shared" si="22"/>
        <v>0</v>
      </c>
      <c r="D25" s="4">
        <f t="shared" si="23"/>
        <v>0</v>
      </c>
      <c r="E25" s="15">
        <f t="shared" si="24"/>
        <v>0</v>
      </c>
      <c r="F25" s="10" t="e">
        <f t="shared" si="25"/>
        <v>#DIV/0!</v>
      </c>
      <c r="G25" s="10" t="e">
        <f t="shared" si="26"/>
        <v>#DIV/0!</v>
      </c>
      <c r="H25" s="10" t="e">
        <f t="shared" si="27"/>
        <v>#DIV/0!</v>
      </c>
      <c r="I25" s="10" t="e">
        <f>#REF!</f>
        <v>#REF!</v>
      </c>
      <c r="J25" s="4">
        <f t="shared" si="28"/>
        <v>0</v>
      </c>
      <c r="O25">
        <v>0</v>
      </c>
      <c r="P25">
        <f t="shared" si="30"/>
        <v>0</v>
      </c>
      <c r="Q25">
        <f t="shared" si="29"/>
        <v>0</v>
      </c>
      <c r="R25" s="2">
        <v>0</v>
      </c>
      <c r="S25" s="8"/>
      <c r="T25" s="8"/>
    </row>
    <row r="26" spans="1:21" x14ac:dyDescent="0.25">
      <c r="A26" s="4">
        <f t="shared" si="0"/>
        <v>0</v>
      </c>
      <c r="B26" s="4">
        <f t="shared" si="1"/>
        <v>0</v>
      </c>
      <c r="C26" s="4">
        <f t="shared" si="9"/>
        <v>0</v>
      </c>
      <c r="D26" s="4">
        <f t="shared" si="13"/>
        <v>0</v>
      </c>
      <c r="E26" s="15">
        <f t="shared" si="14"/>
        <v>0</v>
      </c>
      <c r="F26" s="10" t="e">
        <f t="shared" si="15"/>
        <v>#DIV/0!</v>
      </c>
      <c r="G26" s="10" t="e">
        <f t="shared" si="16"/>
        <v>#DIV/0!</v>
      </c>
      <c r="H26" s="10" t="e">
        <f t="shared" si="17"/>
        <v>#DIV/0!</v>
      </c>
      <c r="I26" s="10" t="e">
        <f>#REF!</f>
        <v>#REF!</v>
      </c>
      <c r="J26" s="4">
        <f t="shared" si="18"/>
        <v>0</v>
      </c>
      <c r="O26">
        <v>0</v>
      </c>
      <c r="P26">
        <f t="shared" ref="P26" si="31">O26/1.2</f>
        <v>0</v>
      </c>
      <c r="Q26">
        <f t="shared" si="19"/>
        <v>0</v>
      </c>
      <c r="R26" s="2">
        <v>0</v>
      </c>
      <c r="S26" s="8"/>
      <c r="T26" s="8"/>
    </row>
    <row r="28" spans="1:21" x14ac:dyDescent="0.25">
      <c r="G28" t="s">
        <v>13</v>
      </c>
    </row>
    <row r="29" spans="1:21" x14ac:dyDescent="0.25">
      <c r="H29" t="s">
        <v>30</v>
      </c>
      <c r="I29" t="s">
        <v>23</v>
      </c>
      <c r="J29" t="s">
        <v>24</v>
      </c>
    </row>
    <row r="30" spans="1:21" x14ac:dyDescent="0.25">
      <c r="G30" t="s">
        <v>14</v>
      </c>
      <c r="H30">
        <v>1140</v>
      </c>
      <c r="I30">
        <f>I31*70%</f>
        <v>8400</v>
      </c>
      <c r="J30">
        <f>I30*H30</f>
        <v>9576000</v>
      </c>
    </row>
    <row r="31" spans="1:21" x14ac:dyDescent="0.25">
      <c r="G31" t="s">
        <v>15</v>
      </c>
      <c r="H31">
        <v>1400</v>
      </c>
      <c r="I31">
        <v>12000</v>
      </c>
      <c r="J31">
        <f t="shared" ref="J31:J37" si="32">I31*H31</f>
        <v>16800000</v>
      </c>
      <c r="P31" t="s">
        <v>22</v>
      </c>
    </row>
    <row r="32" spans="1:21" x14ac:dyDescent="0.25">
      <c r="G32" t="s">
        <v>16</v>
      </c>
      <c r="H32">
        <v>1475</v>
      </c>
      <c r="I32">
        <v>10000</v>
      </c>
      <c r="J32">
        <f t="shared" si="32"/>
        <v>14750000</v>
      </c>
    </row>
    <row r="33" spans="4:24" x14ac:dyDescent="0.25">
      <c r="G33" s="17" t="s">
        <v>17</v>
      </c>
      <c r="H33" s="17">
        <v>1210</v>
      </c>
      <c r="I33">
        <v>10000</v>
      </c>
      <c r="J33">
        <f t="shared" si="32"/>
        <v>12100000</v>
      </c>
    </row>
    <row r="34" spans="4:24" x14ac:dyDescent="0.25">
      <c r="G34" t="s">
        <v>18</v>
      </c>
      <c r="H34">
        <v>1210</v>
      </c>
      <c r="I34">
        <v>10000</v>
      </c>
      <c r="J34">
        <f t="shared" si="32"/>
        <v>12100000</v>
      </c>
    </row>
    <row r="35" spans="4:24" x14ac:dyDescent="0.25">
      <c r="G35" t="s">
        <v>19</v>
      </c>
      <c r="H35">
        <v>1210</v>
      </c>
      <c r="I35">
        <v>10000</v>
      </c>
      <c r="J35">
        <f t="shared" si="32"/>
        <v>12100000</v>
      </c>
      <c r="P35" s="11"/>
      <c r="Q35" s="11"/>
      <c r="R35" s="13"/>
      <c r="T35" s="11"/>
      <c r="U35" s="11"/>
      <c r="V35" s="11"/>
      <c r="W35" s="11"/>
      <c r="X35" s="11"/>
    </row>
    <row r="36" spans="4:24" x14ac:dyDescent="0.25">
      <c r="G36" t="s">
        <v>20</v>
      </c>
      <c r="H36">
        <v>725</v>
      </c>
      <c r="I36">
        <v>10000</v>
      </c>
      <c r="J36">
        <f t="shared" si="32"/>
        <v>7250000</v>
      </c>
      <c r="P36" s="11"/>
      <c r="Q36" s="14"/>
      <c r="R36" s="14"/>
      <c r="T36" s="14"/>
      <c r="U36" s="14"/>
      <c r="V36" s="11"/>
      <c r="W36" s="11"/>
      <c r="X36" s="11"/>
    </row>
    <row r="37" spans="4:24" x14ac:dyDescent="0.25">
      <c r="G37" t="s">
        <v>21</v>
      </c>
      <c r="H37">
        <v>110</v>
      </c>
      <c r="I37">
        <v>10000</v>
      </c>
      <c r="J37">
        <f t="shared" si="32"/>
        <v>1100000</v>
      </c>
      <c r="P37" s="11"/>
      <c r="Q37" s="11"/>
      <c r="R37" s="11"/>
      <c r="T37" s="11"/>
      <c r="U37" s="11"/>
      <c r="V37" s="11"/>
      <c r="W37" s="11"/>
      <c r="X37" s="11"/>
    </row>
    <row r="38" spans="4:24" x14ac:dyDescent="0.25">
      <c r="J38">
        <f>SUM(J30:J37)</f>
        <v>85776000</v>
      </c>
      <c r="P38" s="11"/>
      <c r="Q38" s="11"/>
      <c r="R38" s="11"/>
      <c r="T38" s="11"/>
      <c r="U38" s="11"/>
      <c r="V38" s="11"/>
      <c r="W38" s="11"/>
      <c r="X38" s="11"/>
    </row>
    <row r="39" spans="4:24" x14ac:dyDescent="0.25">
      <c r="E39" s="16" t="s">
        <v>33</v>
      </c>
      <c r="P39" s="11"/>
      <c r="Q39" s="11"/>
      <c r="R39" s="12"/>
      <c r="T39" s="12"/>
      <c r="U39" s="12"/>
      <c r="V39" s="11"/>
      <c r="W39" s="11"/>
      <c r="X39" s="11"/>
    </row>
    <row r="40" spans="4:24" x14ac:dyDescent="0.25">
      <c r="D40" t="s">
        <v>34</v>
      </c>
      <c r="P40" s="11"/>
      <c r="Q40" s="11"/>
      <c r="R40" s="11"/>
      <c r="T40" s="11"/>
      <c r="U40" s="11"/>
      <c r="V40" s="11"/>
      <c r="W40" s="11"/>
      <c r="X40" s="11"/>
    </row>
    <row r="41" spans="4:24" x14ac:dyDescent="0.25">
      <c r="D41" t="s">
        <v>35</v>
      </c>
      <c r="P41" s="11"/>
      <c r="Q41" s="11"/>
      <c r="R41" s="11"/>
      <c r="T41" s="11"/>
      <c r="U41" s="11"/>
      <c r="V41" s="11"/>
      <c r="W41" s="11"/>
      <c r="X41" s="11"/>
    </row>
    <row r="42" spans="4:24" x14ac:dyDescent="0.25">
      <c r="D42" t="s">
        <v>36</v>
      </c>
      <c r="P42" s="11"/>
      <c r="Q42" s="11"/>
      <c r="R42" s="11"/>
      <c r="T42" s="11"/>
      <c r="U42" s="11"/>
      <c r="V42" s="11"/>
      <c r="W42" s="11"/>
      <c r="X42" s="11"/>
    </row>
    <row r="43" spans="4:24" x14ac:dyDescent="0.25">
      <c r="P43" s="11"/>
      <c r="Q43" s="11"/>
      <c r="R43" s="11"/>
      <c r="S43" s="6"/>
      <c r="T43" s="11"/>
      <c r="U43" s="11"/>
      <c r="V43" s="11"/>
      <c r="W43" s="11"/>
      <c r="X43" s="11"/>
    </row>
    <row r="44" spans="4:24" x14ac:dyDescent="0.25">
      <c r="P44" s="11"/>
      <c r="Q44" s="11"/>
      <c r="R44" s="11"/>
      <c r="S44" s="6"/>
      <c r="T44" s="11"/>
      <c r="U44" s="11"/>
      <c r="V44" s="11"/>
      <c r="W44" s="11"/>
      <c r="X44" s="11"/>
    </row>
    <row r="45" spans="4:24" x14ac:dyDescent="0.25">
      <c r="Q45" s="11"/>
      <c r="R45" s="11"/>
    </row>
    <row r="46" spans="4:24" x14ac:dyDescent="0.25">
      <c r="Q46" s="11"/>
      <c r="R46" s="11"/>
      <c r="T46" s="6"/>
    </row>
    <row r="47" spans="4:24" x14ac:dyDescent="0.25">
      <c r="P47" s="11"/>
      <c r="Q47" s="11"/>
      <c r="R47" s="11"/>
      <c r="S47" s="6"/>
    </row>
    <row r="79" spans="21:21" x14ac:dyDescent="0.25">
      <c r="U79">
        <f>218570/10.764</f>
        <v>20305.648457822372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B973D-9FC5-446C-8A25-09DE39A677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352CD-F69F-4A6E-B676-2C12087590A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34BE3-D2CA-4DAD-AB58-A1F13045BBA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C6A4F-CE2B-446C-B664-1D676135BAA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0B902-0168-408F-9616-872986D3A07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2024-08-21T06:56:07Z</dcterms:modified>
</cp:coreProperties>
</file>