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NB\Vira (W)\NAGENDRA MAHADEV JHA\"/>
    </mc:Choice>
  </mc:AlternateContent>
  <xr:revisionPtr revIDLastSave="0" documentId="13_ncr:1_{912C4820-4822-410C-80EC-F1CD17A87D0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P13" i="4" l="1"/>
  <c r="Q3" i="4"/>
  <c r="Q2" i="4"/>
  <c r="R20" i="4" l="1"/>
  <c r="P21" i="4" l="1"/>
  <c r="P20" i="4"/>
  <c r="P12" i="4" l="1"/>
  <c r="Q11" i="4"/>
  <c r="P10" i="4" l="1"/>
  <c r="I21" i="4"/>
  <c r="J19" i="4"/>
  <c r="Q12" i="4" l="1"/>
  <c r="P11" i="4"/>
  <c r="Q10" i="4"/>
  <c r="P9" i="4"/>
  <c r="P8" i="4"/>
  <c r="P7" i="4"/>
  <c r="P6" i="4"/>
  <c r="Q5" i="4"/>
  <c r="Q4" i="4"/>
  <c r="C14" i="4"/>
  <c r="C15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<sst xmlns="http://schemas.openxmlformats.org/spreadsheetml/2006/main" count="28" uniqueCount="25">
  <si>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</si>
  <si>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</si>
  <si>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</si>
  <si>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</si>
  <si>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</si>
  <si>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</si>
  <si>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</si>
  <si>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</si>
  <si>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</si>
  <si>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</si>
  <si>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</si>
  <si>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</si>
  <si>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</si>
  <si>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</si>
  <si>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fmv</t>
  </si>
  <si>
    <t>06.03.23</t>
  </si>
  <si>
    <t>25.01.23</t>
  </si>
  <si>
    <t>21.03.22</t>
  </si>
  <si>
    <t>siddhivinayak tower</t>
  </si>
  <si>
    <t>LS - 36 to 38 lakhs</t>
  </si>
  <si>
    <t>mca</t>
  </si>
  <si>
    <t>otla</t>
  </si>
  <si>
    <t xml:space="preserve"> Shop No 1, Ground Floor, Building No 6, Wing - C, Siddhivinayak Tower CHSL, Y K Nagar NX, Village - Bolinj, Virar west,</t>
  </si>
  <si>
    <t>ca</t>
  </si>
  <si>
    <t>part oc - 2010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</si>
</sst>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229908</xdr:colOff>
      <xdr:row>47</xdr:row>
      <xdr:rowOff>29765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6E548A-13B4-4C79-A062-C31C542AC2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73908" cy="85260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CDB51A-7144-4A70-95BD-C35F8ABF2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152400</xdr:rowOff>
    </xdr:from>
    <xdr:to>
      <xdr:col>30</xdr:col>
      <xdr:colOff>276225</xdr:colOff>
      <xdr:row>41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A9C22D-1297-4D0E-94DB-9D57277F6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52400"/>
          <a:ext cx="18097500" cy="77343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41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8AEC87-1239-4336-B5A1-7544136DB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7343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458625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C7ECD0-E45D-4D84-8AC6-B3F9490B2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12225" cy="8859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106066</xdr:colOff>
      <xdr:row>51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FD565B-2298-42D7-B727-27603DFBE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250066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210856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4104B5-172B-4454-879F-15A159303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354856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163224</xdr:colOff>
      <xdr:row>48</xdr:row>
      <xdr:rowOff>48835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D8E54E-635F-46A9-83EE-7B7510C6C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07224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172750</xdr:colOff>
      <xdr:row>52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56C467-4D7B-40EC-8363-783AEACCD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316750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306034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E49637-32FB-4A10-AB64-4FEE9F26F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40434" cy="8535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306119</xdr:colOff>
      <xdr:row>44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D5C46E-2D34-4971-B861-40909DFE0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0119" cy="822122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239434</xdr:colOff>
      <xdr:row>44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4A42C9-A6E6-464A-A4A8-83839AB7A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83434" cy="829743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229908</xdr:colOff>
      <xdr:row>44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CBC47A-ECE0-461F-BE00-9560FD7C9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73908" cy="8373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I25" sqref="I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8.5703125" customWidth="1"/>
    <col min="22" max="22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166.66666666666669</v>
      </c>
      <c r="C2" s="4">
        <f>B2*1.2</f>
        <v>200.00000000000003</v>
      </c>
      <c r="D2" s="4">
        <f t="shared" ref="D2:D13" si="2">C2*1.2</f>
        <v>240.00000000000003</v>
      </c>
      <c r="E2" s="5">
        <f t="shared" ref="E2:E13" si="3">R2</f>
        <v>5000000</v>
      </c>
      <c r="F2" s="15">
        <f t="shared" ref="F2:F13" si="4">ROUND((E2/B2),0)</f>
        <v>30000</v>
      </c>
      <c r="G2" s="10">
        <f t="shared" ref="G2:G13" si="5">ROUND((E2/C2),0)</f>
        <v>25000</v>
      </c>
      <c r="H2" s="10">
        <f t="shared" ref="H2:H13" si="6">ROUND((E2/D2),0)</f>
        <v>20833</v>
      </c>
      <c r="I2" s="4" t="e">
        <f>#REF!</f>
        <v>#REF!</v>
      </c>
      <c r="J2" s="4">
        <f t="shared" ref="J2:J13" si="7">S2</f>
        <v>0</v>
      </c>
      <c r="O2">
        <v>0</v>
      </c>
      <c r="P2">
        <v>200</v>
      </c>
      <c r="Q2">
        <f>P2/1.2</f>
        <v>166.66666666666669</v>
      </c>
      <c r="R2" s="2">
        <v>5000000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333.33333333333337</v>
      </c>
      <c r="C3" s="4">
        <f t="shared" ref="C3:C15" si="8">B3*1.2</f>
        <v>400.00000000000006</v>
      </c>
      <c r="D3" s="4">
        <f t="shared" si="2"/>
        <v>480.00000000000006</v>
      </c>
      <c r="E3" s="5">
        <f t="shared" si="3"/>
        <v>4500000</v>
      </c>
      <c r="F3" s="10">
        <f t="shared" si="4"/>
        <v>13500</v>
      </c>
      <c r="G3" s="10">
        <f t="shared" si="5"/>
        <v>11250</v>
      </c>
      <c r="H3" s="10">
        <f t="shared" si="6"/>
        <v>9375</v>
      </c>
      <c r="I3" s="4" t="e">
        <f>#REF!</f>
        <v>#REF!</v>
      </c>
      <c r="J3" s="4">
        <f t="shared" si="7"/>
        <v>0</v>
      </c>
      <c r="O3">
        <v>0</v>
      </c>
      <c r="P3">
        <v>400</v>
      </c>
      <c r="Q3">
        <f>P3/1.2</f>
        <v>333.33333333333337</v>
      </c>
      <c r="R3" s="2">
        <v>4500000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166.66666666666669</v>
      </c>
      <c r="C4" s="4">
        <f t="shared" si="8"/>
        <v>200.00000000000003</v>
      </c>
      <c r="D4" s="4">
        <f t="shared" si="2"/>
        <v>240.00000000000003</v>
      </c>
      <c r="E4" s="5">
        <f t="shared" si="3"/>
        <v>2400000</v>
      </c>
      <c r="F4" s="10">
        <f t="shared" si="4"/>
        <v>14400</v>
      </c>
      <c r="G4" s="10">
        <f t="shared" si="5"/>
        <v>12000</v>
      </c>
      <c r="H4" s="10">
        <f t="shared" si="6"/>
        <v>10000</v>
      </c>
      <c r="I4" s="4" t="e">
        <f>#REF!</f>
        <v>#REF!</v>
      </c>
      <c r="J4" s="4">
        <f t="shared" si="7"/>
        <v>0</v>
      </c>
      <c r="O4">
        <v>0</v>
      </c>
      <c r="P4">
        <v>200</v>
      </c>
      <c r="Q4">
        <f t="shared" ref="Q4:Q12" si="9">P4/1.2</f>
        <v>166.66666666666669</v>
      </c>
      <c r="R4" s="2">
        <v>2400000</v>
      </c>
      <c r="S4" s="8"/>
      <c r="T4" s="8"/>
    </row>
    <row r="5" spans="1:22" x14ac:dyDescent="0.25">
      <c r="A5" s="4">
        <f t="shared" si="0"/>
        <v>0</v>
      </c>
      <c r="B5" s="4">
        <f t="shared" si="1"/>
        <v>225</v>
      </c>
      <c r="C5" s="4">
        <f t="shared" si="8"/>
        <v>270</v>
      </c>
      <c r="D5" s="4">
        <f t="shared" si="2"/>
        <v>324</v>
      </c>
      <c r="E5" s="5">
        <f t="shared" si="3"/>
        <v>2600000</v>
      </c>
      <c r="F5" s="10">
        <f t="shared" si="4"/>
        <v>11556</v>
      </c>
      <c r="G5" s="10">
        <f t="shared" si="5"/>
        <v>9630</v>
      </c>
      <c r="H5" s="10">
        <f t="shared" si="6"/>
        <v>8025</v>
      </c>
      <c r="I5" s="4" t="e">
        <f>#REF!</f>
        <v>#REF!</v>
      </c>
      <c r="J5" s="4">
        <f t="shared" si="7"/>
        <v>0</v>
      </c>
      <c r="O5">
        <v>0</v>
      </c>
      <c r="P5">
        <v>270</v>
      </c>
      <c r="Q5">
        <f t="shared" si="9"/>
        <v>225</v>
      </c>
      <c r="R5" s="2">
        <v>2600000</v>
      </c>
      <c r="S5" s="8"/>
      <c r="T5" s="8"/>
    </row>
    <row r="6" spans="1:22" x14ac:dyDescent="0.25">
      <c r="A6" s="4">
        <f t="shared" si="0"/>
        <v>0</v>
      </c>
      <c r="B6" s="4">
        <f t="shared" si="1"/>
        <v>195</v>
      </c>
      <c r="C6" s="4">
        <f t="shared" si="8"/>
        <v>234</v>
      </c>
      <c r="D6" s="4">
        <f t="shared" si="2"/>
        <v>280.8</v>
      </c>
      <c r="E6" s="5">
        <f t="shared" si="3"/>
        <v>4800000</v>
      </c>
      <c r="F6" s="10">
        <f t="shared" si="4"/>
        <v>24615</v>
      </c>
      <c r="G6" s="10">
        <f t="shared" si="5"/>
        <v>20513</v>
      </c>
      <c r="H6" s="10">
        <f t="shared" si="6"/>
        <v>17094</v>
      </c>
      <c r="I6" s="4" t="e">
        <f>#REF!</f>
        <v>#REF!</v>
      </c>
      <c r="J6" s="4">
        <f t="shared" si="7"/>
        <v>0</v>
      </c>
      <c r="O6">
        <v>0</v>
      </c>
      <c r="P6">
        <f t="shared" ref="P6:P11" si="10">O6/1.2</f>
        <v>0</v>
      </c>
      <c r="Q6">
        <v>195</v>
      </c>
      <c r="R6" s="2">
        <v>4800000</v>
      </c>
      <c r="S6" s="8"/>
      <c r="T6" s="8"/>
    </row>
    <row r="7" spans="1:22" x14ac:dyDescent="0.25">
      <c r="A7" s="4">
        <f t="shared" si="0"/>
        <v>0</v>
      </c>
      <c r="B7" s="4">
        <f t="shared" si="1"/>
        <v>205</v>
      </c>
      <c r="C7" s="4">
        <f t="shared" si="8"/>
        <v>246</v>
      </c>
      <c r="D7" s="4">
        <f t="shared" si="2"/>
        <v>295.2</v>
      </c>
      <c r="E7" s="5">
        <f t="shared" si="3"/>
        <v>3950000</v>
      </c>
      <c r="F7" s="10">
        <f t="shared" si="4"/>
        <v>19268</v>
      </c>
      <c r="G7" s="10">
        <f t="shared" si="5"/>
        <v>16057</v>
      </c>
      <c r="H7" s="10">
        <f t="shared" si="6"/>
        <v>13381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v>205</v>
      </c>
      <c r="R7" s="2">
        <v>3950000</v>
      </c>
      <c r="S7" s="8"/>
      <c r="T7" s="8"/>
    </row>
    <row r="8" spans="1:22" x14ac:dyDescent="0.25">
      <c r="A8" s="4">
        <f t="shared" si="0"/>
        <v>0</v>
      </c>
      <c r="B8" s="4">
        <f t="shared" si="1"/>
        <v>220</v>
      </c>
      <c r="C8" s="4">
        <f t="shared" si="8"/>
        <v>264</v>
      </c>
      <c r="D8" s="4">
        <f t="shared" si="2"/>
        <v>316.8</v>
      </c>
      <c r="E8" s="5">
        <f t="shared" si="3"/>
        <v>9000000</v>
      </c>
      <c r="F8" s="10">
        <f t="shared" si="4"/>
        <v>40909</v>
      </c>
      <c r="G8" s="10">
        <f t="shared" si="5"/>
        <v>34091</v>
      </c>
      <c r="H8" s="10">
        <f t="shared" si="6"/>
        <v>28409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220</v>
      </c>
      <c r="R8" s="2">
        <v>9000000</v>
      </c>
      <c r="S8" s="8"/>
      <c r="T8" s="8"/>
    </row>
    <row r="9" spans="1:22" x14ac:dyDescent="0.25">
      <c r="A9" s="4">
        <f t="shared" si="0"/>
        <v>0</v>
      </c>
      <c r="B9" s="4">
        <f t="shared" si="1"/>
        <v>504</v>
      </c>
      <c r="C9" s="4">
        <f t="shared" si="8"/>
        <v>604.79999999999995</v>
      </c>
      <c r="D9" s="4">
        <f t="shared" si="2"/>
        <v>725.75999999999988</v>
      </c>
      <c r="E9" s="5">
        <f t="shared" si="3"/>
        <v>7200000</v>
      </c>
      <c r="F9" s="10">
        <f t="shared" si="4"/>
        <v>14286</v>
      </c>
      <c r="G9" s="10">
        <f t="shared" si="5"/>
        <v>11905</v>
      </c>
      <c r="H9" s="10">
        <f t="shared" si="6"/>
        <v>9921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504</v>
      </c>
      <c r="R9" s="2">
        <v>7200000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89.699999999999989</v>
      </c>
      <c r="C10" s="4">
        <f t="shared" si="8"/>
        <v>107.63999999999999</v>
      </c>
      <c r="D10" s="4">
        <f t="shared" si="2"/>
        <v>129.16799999999998</v>
      </c>
      <c r="E10" s="5">
        <f t="shared" si="3"/>
        <v>2200000</v>
      </c>
      <c r="F10" s="15">
        <f t="shared" si="4"/>
        <v>24526</v>
      </c>
      <c r="G10" s="10">
        <f t="shared" si="5"/>
        <v>20438</v>
      </c>
      <c r="H10" s="10">
        <f t="shared" si="6"/>
        <v>17032</v>
      </c>
      <c r="I10" s="4" t="e">
        <f>#REF!</f>
        <v>#REF!</v>
      </c>
      <c r="J10" s="4" t="str">
        <f t="shared" si="7"/>
        <v>06.03.23</v>
      </c>
      <c r="O10">
        <v>0</v>
      </c>
      <c r="P10">
        <f>10*10.764</f>
        <v>107.63999999999999</v>
      </c>
      <c r="Q10">
        <f t="shared" si="9"/>
        <v>89.699999999999989</v>
      </c>
      <c r="R10" s="2">
        <v>2200000</v>
      </c>
      <c r="S10" s="8" t="s">
        <v>15</v>
      </c>
      <c r="T10" s="8" t="s">
        <v>18</v>
      </c>
      <c r="V10" s="2"/>
    </row>
    <row r="11" spans="1:22" x14ac:dyDescent="0.25">
      <c r="A11" s="4">
        <f t="shared" si="0"/>
        <v>0</v>
      </c>
      <c r="B11" s="4">
        <f t="shared" si="1"/>
        <v>148.97376</v>
      </c>
      <c r="C11" s="4">
        <f t="shared" si="8"/>
        <v>178.76851199999999</v>
      </c>
      <c r="D11" s="4">
        <f t="shared" si="2"/>
        <v>214.52221439999997</v>
      </c>
      <c r="E11" s="5">
        <f t="shared" si="3"/>
        <v>2225000</v>
      </c>
      <c r="F11" s="10">
        <f t="shared" si="4"/>
        <v>14936</v>
      </c>
      <c r="G11" s="10">
        <f t="shared" si="5"/>
        <v>12446</v>
      </c>
      <c r="H11" s="10">
        <f t="shared" si="6"/>
        <v>10372</v>
      </c>
      <c r="I11" s="4" t="e">
        <f>#REF!</f>
        <v>#REF!</v>
      </c>
      <c r="J11" s="4" t="str">
        <f t="shared" si="7"/>
        <v>25.01.23</v>
      </c>
      <c r="O11">
        <v>0</v>
      </c>
      <c r="P11">
        <f t="shared" si="10"/>
        <v>0</v>
      </c>
      <c r="Q11">
        <f>13.84*10.764</f>
        <v>148.97376</v>
      </c>
      <c r="R11" s="2">
        <v>2225000</v>
      </c>
      <c r="S11" s="8" t="s">
        <v>16</v>
      </c>
      <c r="T11" s="8"/>
    </row>
    <row r="12" spans="1:22" x14ac:dyDescent="0.25">
      <c r="A12" s="4">
        <f t="shared" si="0"/>
        <v>0</v>
      </c>
      <c r="B12" s="4">
        <f t="shared" si="1"/>
        <v>250.08359999999996</v>
      </c>
      <c r="C12" s="4">
        <f t="shared" si="8"/>
        <v>300.10031999999995</v>
      </c>
      <c r="D12" s="4">
        <f t="shared" si="2"/>
        <v>360.12038399999994</v>
      </c>
      <c r="E12" s="5">
        <f t="shared" si="3"/>
        <v>2300000</v>
      </c>
      <c r="F12" s="10">
        <f t="shared" si="4"/>
        <v>9197</v>
      </c>
      <c r="G12" s="10">
        <f t="shared" si="5"/>
        <v>7664</v>
      </c>
      <c r="H12" s="10">
        <f t="shared" si="6"/>
        <v>6387</v>
      </c>
      <c r="I12" s="4" t="e">
        <f>#REF!</f>
        <v>#REF!</v>
      </c>
      <c r="J12" s="4" t="str">
        <f t="shared" si="7"/>
        <v>21.03.22</v>
      </c>
      <c r="O12">
        <v>0</v>
      </c>
      <c r="P12">
        <f>27.88*10.764</f>
        <v>300.10031999999995</v>
      </c>
      <c r="Q12">
        <f t="shared" si="9"/>
        <v>250.08359999999996</v>
      </c>
      <c r="R12" s="2">
        <v>2300000</v>
      </c>
      <c r="S12" s="8" t="s">
        <v>17</v>
      </c>
      <c r="T12" s="8"/>
    </row>
    <row r="13" spans="1:22" x14ac:dyDescent="0.25">
      <c r="A13" s="4">
        <f t="shared" si="0"/>
        <v>0</v>
      </c>
      <c r="B13" s="4">
        <f t="shared" si="1"/>
        <v>180</v>
      </c>
      <c r="C13" s="4">
        <f t="shared" si="8"/>
        <v>216</v>
      </c>
      <c r="D13" s="4">
        <f t="shared" si="2"/>
        <v>259.2</v>
      </c>
      <c r="E13" s="5">
        <f t="shared" si="3"/>
        <v>5500000</v>
      </c>
      <c r="F13" s="15">
        <f t="shared" si="4"/>
        <v>30556</v>
      </c>
      <c r="G13" s="10">
        <f t="shared" si="5"/>
        <v>25463</v>
      </c>
      <c r="H13" s="10">
        <f t="shared" si="6"/>
        <v>21219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180</v>
      </c>
      <c r="R13" s="2">
        <v>5500000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8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8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7:24" x14ac:dyDescent="0.25">
      <c r="H17" t="s">
        <v>22</v>
      </c>
    </row>
    <row r="19" spans="7:24" x14ac:dyDescent="0.25">
      <c r="H19" t="s">
        <v>23</v>
      </c>
      <c r="I19">
        <v>129</v>
      </c>
      <c r="J19">
        <f>12*10.764</f>
        <v>129.16800000000001</v>
      </c>
    </row>
    <row r="20" spans="7:24" x14ac:dyDescent="0.25">
      <c r="H20" t="s">
        <v>13</v>
      </c>
      <c r="I20">
        <v>24500</v>
      </c>
      <c r="O20" t="s">
        <v>20</v>
      </c>
      <c r="P20">
        <f>15*9</f>
        <v>135</v>
      </c>
      <c r="Q20">
        <v>25000</v>
      </c>
      <c r="R20">
        <f>Q20*P20</f>
        <v>3375000</v>
      </c>
    </row>
    <row r="21" spans="7:24" x14ac:dyDescent="0.25">
      <c r="H21" t="s">
        <v>14</v>
      </c>
      <c r="I21">
        <f>I20*I19</f>
        <v>3160500</v>
      </c>
      <c r="O21" t="s">
        <v>21</v>
      </c>
      <c r="P21">
        <f>9*4</f>
        <v>36</v>
      </c>
    </row>
    <row r="22" spans="7:24" x14ac:dyDescent="0.25">
      <c r="G22" s="6"/>
      <c r="H22" s="6"/>
    </row>
    <row r="23" spans="7:24" x14ac:dyDescent="0.25">
      <c r="I23" t="s">
        <v>19</v>
      </c>
    </row>
    <row r="24" spans="7:24" x14ac:dyDescent="0.25">
      <c r="I24" t="s">
        <v>24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zoomScaleNormal="100"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530FB-3B51-43CF-9118-C56258CFB15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2024-06-18T09:06:41Z</dcterms:modified>
</cp:coreProperties>
</file>