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6A639BDF-59A9-4A6F-AFE2-3E1C99F813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4" r:id="rId2"/>
  </sheets>
  <calcPr calcId="191029"/>
</workbook>
</file>

<file path=xl/calcChain.xml><?xml version="1.0" encoding="utf-8"?>
<calcChain xmlns="http://schemas.openxmlformats.org/spreadsheetml/2006/main">
  <c r="C17" i="1" l="1"/>
  <c r="I26" i="1"/>
  <c r="S19" i="1"/>
  <c r="S17" i="1"/>
  <c r="Q33" i="1"/>
  <c r="Q17" i="1"/>
  <c r="N19" i="1"/>
  <c r="O19" i="1" s="1"/>
  <c r="N16" i="1"/>
  <c r="N10" i="1"/>
  <c r="L10" i="1"/>
  <c r="N8" i="1"/>
  <c r="M8" i="1"/>
  <c r="L8" i="1"/>
  <c r="J20" i="1"/>
  <c r="J17" i="1"/>
  <c r="G2" i="1"/>
  <c r="B10" i="1"/>
  <c r="B11" i="1" s="1"/>
  <c r="B6" i="1"/>
  <c r="B8" i="1" l="1"/>
  <c r="B5" i="1" l="1"/>
  <c r="B14" i="1" s="1"/>
  <c r="B12" i="1" l="1"/>
  <c r="B13" i="1" l="1"/>
  <c r="B15" i="1" s="1"/>
  <c r="B18" i="1" s="1"/>
  <c r="B19" i="1" l="1"/>
  <c r="B20" i="1"/>
</calcChain>
</file>

<file path=xl/sharedStrings.xml><?xml version="1.0" encoding="utf-8"?>
<sst xmlns="http://schemas.openxmlformats.org/spreadsheetml/2006/main" count="24" uniqueCount="22">
  <si>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</si>
  <si>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</si>
  <si>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</si>
  <si>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</si>
  <si>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</si>
  <si>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</si>
  <si>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</si>
  <si>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</si>
  <si>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</si>
  <si>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</si>
  <si>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</si>
  <si>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</si>
  <si>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</si>
  <si>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Area</t>
  </si>
  <si>
    <t>FLAT NO. 101</t>
  </si>
  <si>
    <t>FMV</t>
  </si>
  <si>
    <t>RCC</t>
  </si>
  <si>
    <t>KASE</t>
  </si>
  <si>
    <t>VANJ</t>
  </si>
  <si>
    <t>SYM</t>
  </si>
  <si>
    <t>CHGAAI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</si>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</sst>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43" fontId="0" fillId="0" borderId="5" xfId="0" applyNumberFormat="1" applyBorder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43" fontId="4" fillId="0" borderId="0" xfId="0" applyNumberFormat="1" applyFont="1"/>
    <xf numFmtId="43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/>
    <xf numFmtId="0" fontId="4" fillId="0" borderId="3" xfId="0" applyFont="1" applyBorder="1"/>
    <xf numFmtId="0" fontId="6" fillId="0" borderId="1" xfId="0" applyFont="1" applyBorder="1" applyAlignment="1">
      <alignment horizontal="center" wrapText="1"/>
    </xf>
    <xf numFmtId="43" fontId="7" fillId="0" borderId="1" xfId="1" applyFont="1" applyFill="1" applyBorder="1"/>
    <xf numFmtId="10" fontId="7" fillId="0" borderId="1" xfId="0" applyNumberFormat="1" applyFont="1" applyBorder="1"/>
    <xf numFmtId="0" fontId="7" fillId="2" borderId="1" xfId="0" applyFont="1" applyFill="1" applyBorder="1"/>
    <xf numFmtId="0" fontId="5" fillId="2" borderId="1" xfId="0" applyFont="1" applyFill="1" applyBorder="1"/>
    <xf numFmtId="43" fontId="7" fillId="2" borderId="1" xfId="0" applyNumberFormat="1" applyFont="1" applyFill="1" applyBorder="1"/>
    <xf numFmtId="43" fontId="0" fillId="0" borderId="0" xfId="1" applyFont="1"/>
    <xf numFmtId="43" fontId="0" fillId="0" borderId="0" xfId="0" applyNumberFormat="1"/>
    <xf numFmtId="43" fontId="7" fillId="2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10</xdr:col>
      <xdr:colOff>422100</xdr:colOff>
      <xdr:row>21</xdr:row>
      <xdr:rowOff>49500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480000" cy="405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22</xdr:col>
      <xdr:colOff>304800</xdr:colOff>
      <xdr:row>68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22</xdr:col>
      <xdr:colOff>304800</xdr:colOff>
      <xdr:row>116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25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22</xdr:col>
      <xdr:colOff>304800</xdr:colOff>
      <xdr:row>163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22</xdr:col>
      <xdr:colOff>304800</xdr:colOff>
      <xdr:row>211</xdr:row>
      <xdr:rowOff>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23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22</xdr:col>
      <xdr:colOff>304800</xdr:colOff>
      <xdr:row>258</xdr:row>
      <xdr:rowOff>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576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22</xdr:col>
      <xdr:colOff>304800</xdr:colOff>
      <xdr:row>304</xdr:row>
      <xdr:rowOff>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39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22</xdr:col>
      <xdr:colOff>304800</xdr:colOff>
      <xdr:row>353</xdr:row>
      <xdr:rowOff>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19707</xdr:colOff>
      <xdr:row>355</xdr:row>
      <xdr:rowOff>0</xdr:rowOff>
    </xdr:from>
    <xdr:to>
      <xdr:col>22</xdr:col>
      <xdr:colOff>324507</xdr:colOff>
      <xdr:row>400</xdr:row>
      <xdr:rowOff>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07" y="67627500"/>
          <a:ext cx="13744903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22</xdr:col>
      <xdr:colOff>304800</xdr:colOff>
      <xdr:row>448</xdr:row>
      <xdr:rowOff>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77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tabSelected="1" zoomScaleNormal="100" workbookViewId="0">
      <selection activeCell="G18" sqref="G18"/>
    </sheetView>
  </sheetViews>
  <sheetFormatPr defaultRowHeight="15" x14ac:dyDescent="0.25"/>
  <cols>
    <col min="1" max="1" width="21.7109375" bestFit="1" customWidth="1"/>
    <col min="2" max="2" width="22.28515625" style="6" bestFit="1" customWidth="1"/>
    <col min="3" max="3" width="15.5703125" style="6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4.28515625" bestFit="1" customWidth="1"/>
    <col min="12" max="12" width="12.5703125" bestFit="1" customWidth="1"/>
    <col min="13" max="13" width="10" bestFit="1" customWidth="1"/>
    <col min="14" max="14" width="14.28515625" bestFit="1" customWidth="1"/>
    <col min="15" max="15" width="12.5703125" bestFit="1" customWidth="1"/>
    <col min="17" max="17" width="10" bestFit="1" customWidth="1"/>
    <col min="19" max="19" width="10" bestFit="1" customWidth="1"/>
  </cols>
  <sheetData>
    <row r="1" spans="1:17" x14ac:dyDescent="0.25">
      <c r="A1" s="1"/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7" ht="16.5" x14ac:dyDescent="0.3">
      <c r="A2" s="10"/>
      <c r="B2" s="14" t="s">
        <v>14</v>
      </c>
      <c r="C2" s="9"/>
      <c r="D2" s="9"/>
      <c r="E2" s="9">
        <v>2024</v>
      </c>
      <c r="F2" s="9">
        <v>1999</v>
      </c>
      <c r="G2" s="9">
        <f>E2-F2</f>
        <v>25</v>
      </c>
      <c r="H2" s="9"/>
      <c r="I2" s="9"/>
      <c r="J2" s="9"/>
      <c r="K2" s="9"/>
      <c r="L2" s="9"/>
      <c r="M2" s="9"/>
      <c r="N2" s="9"/>
      <c r="O2" s="3"/>
    </row>
    <row r="3" spans="1:17" ht="16.5" x14ac:dyDescent="0.3">
      <c r="A3" s="10" t="s">
        <v>0</v>
      </c>
      <c r="B3" s="15">
        <v>18400</v>
      </c>
      <c r="C3" s="15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"/>
    </row>
    <row r="4" spans="1:17" ht="33" x14ac:dyDescent="0.3">
      <c r="A4" s="11" t="s">
        <v>1</v>
      </c>
      <c r="B4" s="15">
        <v>2800</v>
      </c>
      <c r="C4" s="1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"/>
    </row>
    <row r="5" spans="1:17" ht="16.5" x14ac:dyDescent="0.3">
      <c r="A5" s="10" t="s">
        <v>2</v>
      </c>
      <c r="B5" s="15">
        <f>B3-B4</f>
        <v>15600</v>
      </c>
      <c r="C5" s="15"/>
      <c r="E5" s="9"/>
      <c r="F5" s="9"/>
      <c r="G5" s="9"/>
      <c r="H5" s="9"/>
      <c r="I5" s="9"/>
      <c r="J5" s="9"/>
      <c r="K5" s="9"/>
      <c r="L5" s="9"/>
      <c r="M5" s="9"/>
      <c r="N5" s="9"/>
      <c r="O5" s="3"/>
    </row>
    <row r="6" spans="1:17" ht="16.5" x14ac:dyDescent="0.3">
      <c r="A6" s="10" t="s">
        <v>3</v>
      </c>
      <c r="B6" s="15">
        <f>B4*1</f>
        <v>2800</v>
      </c>
      <c r="C6" s="15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"/>
    </row>
    <row r="7" spans="1:17" ht="16.5" x14ac:dyDescent="0.3">
      <c r="A7" s="10" t="s">
        <v>4</v>
      </c>
      <c r="B7" s="12">
        <v>32</v>
      </c>
      <c r="C7" s="12"/>
      <c r="D7" s="9"/>
      <c r="E7" s="9"/>
      <c r="F7" s="9"/>
      <c r="G7" s="9"/>
      <c r="H7" s="9"/>
      <c r="I7" s="9"/>
      <c r="J7" s="9"/>
      <c r="K7" s="9"/>
      <c r="L7" s="9">
        <v>36.67</v>
      </c>
      <c r="M7" s="9">
        <v>3.06</v>
      </c>
      <c r="N7" s="9">
        <v>4.53</v>
      </c>
      <c r="O7" s="3"/>
    </row>
    <row r="8" spans="1:17" ht="16.5" x14ac:dyDescent="0.3">
      <c r="A8" s="10" t="s">
        <v>5</v>
      </c>
      <c r="B8" s="12">
        <f>B9-B7</f>
        <v>28</v>
      </c>
      <c r="C8" s="12"/>
      <c r="D8" s="9"/>
      <c r="E8" s="9"/>
      <c r="F8" s="9"/>
      <c r="G8" s="9"/>
      <c r="H8" s="9"/>
      <c r="I8" s="9"/>
      <c r="J8" s="9"/>
      <c r="K8" s="9"/>
      <c r="L8" s="9">
        <f>L7*10.764</f>
        <v>394.71587999999997</v>
      </c>
      <c r="M8" s="9">
        <f>M7*10.764</f>
        <v>32.937840000000001</v>
      </c>
      <c r="N8" s="9">
        <f>N7*10.764</f>
        <v>48.760919999999999</v>
      </c>
      <c r="O8" s="3"/>
    </row>
    <row r="9" spans="1:17" ht="16.5" x14ac:dyDescent="0.3">
      <c r="A9" s="10" t="s">
        <v>6</v>
      </c>
      <c r="B9" s="12">
        <v>60</v>
      </c>
      <c r="C9" s="12"/>
      <c r="D9" s="9"/>
      <c r="E9" s="9"/>
      <c r="F9" s="9"/>
      <c r="G9" s="9"/>
      <c r="H9" s="9"/>
      <c r="I9" s="9"/>
      <c r="J9" s="9"/>
      <c r="K9" s="9"/>
      <c r="L9" s="9">
        <v>395</v>
      </c>
      <c r="M9" s="9">
        <v>33</v>
      </c>
      <c r="N9" s="9">
        <v>49</v>
      </c>
      <c r="O9" s="3"/>
    </row>
    <row r="10" spans="1:17" ht="33" x14ac:dyDescent="0.3">
      <c r="A10" s="11" t="s">
        <v>7</v>
      </c>
      <c r="B10" s="12">
        <f>90*B7/B9</f>
        <v>48</v>
      </c>
      <c r="C10" s="12"/>
      <c r="D10" s="9"/>
      <c r="E10" s="9"/>
      <c r="F10" s="9"/>
      <c r="G10" s="9"/>
      <c r="H10" s="9"/>
      <c r="I10" s="9"/>
      <c r="J10" s="9"/>
      <c r="K10" s="9"/>
      <c r="L10" s="9">
        <f>395+33+49</f>
        <v>477</v>
      </c>
      <c r="M10" s="9">
        <v>9500</v>
      </c>
      <c r="N10" s="9">
        <f>L10*M10</f>
        <v>4531500</v>
      </c>
      <c r="O10" s="3"/>
    </row>
    <row r="11" spans="1:17" ht="16.5" x14ac:dyDescent="0.3">
      <c r="A11" s="10"/>
      <c r="B11" s="16">
        <f>B10%</f>
        <v>0.48</v>
      </c>
      <c r="C11" s="16"/>
      <c r="D11" s="9"/>
      <c r="E11" s="9"/>
      <c r="F11" s="9"/>
      <c r="G11" s="9"/>
      <c r="H11" s="9" t="s">
        <v>19</v>
      </c>
      <c r="I11" s="9" t="s">
        <v>20</v>
      </c>
      <c r="J11" s="9"/>
      <c r="K11" s="9"/>
      <c r="L11" s="9"/>
      <c r="M11" s="9"/>
      <c r="N11" s="9"/>
      <c r="O11" s="3"/>
    </row>
    <row r="12" spans="1:17" ht="16.5" x14ac:dyDescent="0.3">
      <c r="A12" s="10" t="s">
        <v>8</v>
      </c>
      <c r="B12" s="15">
        <f>B6*B11</f>
        <v>1344</v>
      </c>
      <c r="C12" s="15"/>
      <c r="D12" s="9"/>
      <c r="E12" s="9"/>
      <c r="F12" s="9"/>
      <c r="G12" s="9"/>
      <c r="H12" s="9" t="s">
        <v>16</v>
      </c>
      <c r="I12" s="9" t="s">
        <v>17</v>
      </c>
      <c r="J12" s="9"/>
      <c r="K12" s="9"/>
      <c r="L12" s="9"/>
      <c r="M12" s="9"/>
      <c r="N12" s="9"/>
      <c r="O12" s="3"/>
    </row>
    <row r="13" spans="1:17" ht="16.5" x14ac:dyDescent="0.3">
      <c r="A13" s="10" t="s">
        <v>9</v>
      </c>
      <c r="B13" s="15">
        <f>B6-B12</f>
        <v>1456</v>
      </c>
      <c r="C13" s="15"/>
      <c r="D13" s="9"/>
      <c r="E13" s="9"/>
      <c r="F13" s="9"/>
      <c r="G13" s="9"/>
      <c r="H13" s="9" t="s">
        <v>17</v>
      </c>
      <c r="I13" s="9"/>
      <c r="J13" s="9"/>
      <c r="K13" s="9"/>
      <c r="L13" s="9"/>
      <c r="M13" s="9"/>
      <c r="N13" s="9"/>
      <c r="O13" s="3"/>
    </row>
    <row r="14" spans="1:17" ht="16.5" x14ac:dyDescent="0.3">
      <c r="A14" s="10" t="s">
        <v>2</v>
      </c>
      <c r="B14" s="15">
        <f>B5</f>
        <v>15600</v>
      </c>
      <c r="C14" s="15"/>
      <c r="D14" s="9"/>
      <c r="E14" s="9"/>
      <c r="F14" s="9"/>
      <c r="G14" s="9"/>
      <c r="H14" s="9" t="s">
        <v>18</v>
      </c>
      <c r="I14" s="9" t="s">
        <v>21</v>
      </c>
      <c r="J14" s="9"/>
      <c r="K14" s="9"/>
      <c r="L14" s="9"/>
      <c r="M14" s="9"/>
      <c r="N14" s="9"/>
      <c r="O14" s="3"/>
    </row>
    <row r="15" spans="1:17" ht="16.5" x14ac:dyDescent="0.3">
      <c r="A15" s="10" t="s">
        <v>10</v>
      </c>
      <c r="B15" s="15">
        <f>B14+B13</f>
        <v>17056</v>
      </c>
      <c r="C15" s="1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"/>
      <c r="Q15">
        <v>16</v>
      </c>
    </row>
    <row r="16" spans="1:17" ht="16.5" x14ac:dyDescent="0.3">
      <c r="A16" s="10"/>
      <c r="B16" s="12"/>
      <c r="C16" s="12"/>
      <c r="D16" s="9"/>
      <c r="E16" s="9"/>
      <c r="F16" s="9"/>
      <c r="G16" s="9"/>
      <c r="H16" s="9"/>
      <c r="I16" s="9"/>
      <c r="J16" s="9">
        <v>41.49</v>
      </c>
      <c r="K16" s="9"/>
      <c r="L16" s="9"/>
      <c r="M16" s="9">
        <v>27.12</v>
      </c>
      <c r="N16" s="9">
        <f>M16*10.764</f>
        <v>291.91967999999997</v>
      </c>
      <c r="O16" s="3"/>
      <c r="Q16">
        <v>3000</v>
      </c>
    </row>
    <row r="17" spans="1:19" ht="16.5" x14ac:dyDescent="0.3">
      <c r="A17" s="18" t="s">
        <v>13</v>
      </c>
      <c r="B17" s="17">
        <v>269</v>
      </c>
      <c r="C17" s="22">
        <f>B17*2800</f>
        <v>753200</v>
      </c>
      <c r="D17" s="9"/>
      <c r="E17" s="9"/>
      <c r="F17" s="9"/>
      <c r="G17" s="9"/>
      <c r="H17" s="9"/>
      <c r="I17" s="9"/>
      <c r="J17" s="9">
        <f>J16*10.764</f>
        <v>446.59836000000001</v>
      </c>
      <c r="K17" s="9"/>
      <c r="L17" s="9"/>
      <c r="M17" s="9"/>
      <c r="N17" s="9">
        <v>292</v>
      </c>
      <c r="O17" s="3"/>
      <c r="Q17" s="20">
        <f>Q15*Q16</f>
        <v>48000</v>
      </c>
      <c r="R17">
        <v>13013</v>
      </c>
      <c r="S17" s="21">
        <f>Q17+R17</f>
        <v>61013</v>
      </c>
    </row>
    <row r="18" spans="1:19" ht="16.5" x14ac:dyDescent="0.3">
      <c r="A18" s="18" t="s">
        <v>15</v>
      </c>
      <c r="B18" s="19">
        <f>B15*B17</f>
        <v>4588064</v>
      </c>
      <c r="C18" s="19"/>
      <c r="D18" s="9"/>
      <c r="E18" s="9"/>
      <c r="F18" s="9"/>
      <c r="G18" s="9"/>
      <c r="H18" s="9"/>
      <c r="I18" s="9"/>
      <c r="J18" s="9">
        <v>447</v>
      </c>
      <c r="K18" s="9"/>
      <c r="L18" s="9"/>
      <c r="M18" s="9"/>
      <c r="N18" s="9">
        <v>10500</v>
      </c>
      <c r="O18" s="4"/>
      <c r="Q18">
        <v>30000</v>
      </c>
      <c r="S18">
        <v>30000</v>
      </c>
    </row>
    <row r="19" spans="1:19" ht="16.5" x14ac:dyDescent="0.3">
      <c r="A19" s="18" t="s">
        <v>11</v>
      </c>
      <c r="B19" s="19">
        <f>B18*90%</f>
        <v>4129257.6</v>
      </c>
      <c r="C19" s="19"/>
      <c r="D19" s="9"/>
      <c r="E19" s="9"/>
      <c r="F19" s="9"/>
      <c r="G19" s="9"/>
      <c r="H19" s="9"/>
      <c r="I19" s="9"/>
      <c r="J19" s="9">
        <v>40000</v>
      </c>
      <c r="K19" s="9"/>
      <c r="L19" s="9"/>
      <c r="M19" s="9"/>
      <c r="N19" s="9">
        <f>N17*N18</f>
        <v>3066000</v>
      </c>
      <c r="O19" s="4">
        <f>N19*80%</f>
        <v>2452800</v>
      </c>
      <c r="Q19">
        <v>3000</v>
      </c>
      <c r="S19" s="21">
        <f>S17-S18</f>
        <v>31013</v>
      </c>
    </row>
    <row r="20" spans="1:19" ht="16.5" x14ac:dyDescent="0.3">
      <c r="A20" s="18" t="s">
        <v>12</v>
      </c>
      <c r="B20" s="19">
        <f>B18*80%</f>
        <v>3670451.2</v>
      </c>
      <c r="C20" s="19"/>
      <c r="D20" s="9"/>
      <c r="E20" s="9"/>
      <c r="F20" s="9"/>
      <c r="G20" s="9"/>
      <c r="H20" s="9"/>
      <c r="I20" s="9"/>
      <c r="J20" s="9">
        <f>J18*J19</f>
        <v>17880000</v>
      </c>
      <c r="K20" s="9"/>
      <c r="L20" s="9"/>
      <c r="M20" s="9"/>
      <c r="N20" s="9"/>
      <c r="O20" s="3"/>
      <c r="Q20">
        <v>2001</v>
      </c>
    </row>
    <row r="21" spans="1:19" ht="16.5" x14ac:dyDescent="0.3">
      <c r="A21" s="18"/>
      <c r="B21" s="1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Q21">
        <v>1001</v>
      </c>
    </row>
    <row r="22" spans="1:19" ht="16.5" x14ac:dyDescent="0.3">
      <c r="A22" s="17"/>
      <c r="B22" s="1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Q22">
        <v>1001</v>
      </c>
    </row>
    <row r="23" spans="1:19" x14ac:dyDescent="0.2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Q23">
        <v>1001</v>
      </c>
    </row>
    <row r="24" spans="1:19" x14ac:dyDescent="0.2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Q24">
        <v>1001</v>
      </c>
    </row>
    <row r="25" spans="1:19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>
        <v>673</v>
      </c>
      <c r="N25" s="9"/>
      <c r="Q25">
        <v>501</v>
      </c>
    </row>
    <row r="26" spans="1:19" x14ac:dyDescent="0.25">
      <c r="C26" s="9"/>
      <c r="D26" s="9"/>
      <c r="E26" s="9"/>
      <c r="F26" s="9"/>
      <c r="G26" s="9"/>
      <c r="H26" s="9">
        <v>75.05</v>
      </c>
      <c r="I26" s="9">
        <f>H26*10.764</f>
        <v>807.83819999999992</v>
      </c>
      <c r="J26" s="9"/>
      <c r="K26" s="9"/>
      <c r="L26" s="9"/>
      <c r="M26" s="9"/>
      <c r="N26" s="9"/>
      <c r="Q26">
        <v>501</v>
      </c>
    </row>
    <row r="27" spans="1:19" x14ac:dyDescent="0.25">
      <c r="B27" s="7"/>
      <c r="C27" s="9"/>
      <c r="D27" s="9"/>
      <c r="E27" s="9"/>
      <c r="F27" s="9"/>
      <c r="G27" s="9"/>
      <c r="H27" s="9"/>
      <c r="I27" s="9">
        <v>808</v>
      </c>
      <c r="J27" s="9"/>
      <c r="K27" s="9"/>
      <c r="L27" s="9"/>
      <c r="M27" s="9"/>
      <c r="N27" s="9"/>
      <c r="Q27">
        <v>501</v>
      </c>
    </row>
    <row r="28" spans="1:19" x14ac:dyDescent="0.25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Q28">
        <v>501</v>
      </c>
    </row>
    <row r="29" spans="1:19" x14ac:dyDescent="0.25">
      <c r="B29" s="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Q29">
        <v>501</v>
      </c>
    </row>
    <row r="30" spans="1:19" x14ac:dyDescent="0.25">
      <c r="B30" s="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Q30">
        <v>501</v>
      </c>
    </row>
    <row r="31" spans="1:19" x14ac:dyDescent="0.25">
      <c r="B31" s="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Q31">
        <v>501</v>
      </c>
    </row>
    <row r="32" spans="1:19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Q32">
        <v>501</v>
      </c>
    </row>
    <row r="33" spans="1:1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Q33">
        <f>SUM(Q19:Q32)</f>
        <v>13013</v>
      </c>
    </row>
    <row r="34" spans="1:1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7" ht="15.75" x14ac:dyDescent="0.25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7" ht="15.75" x14ac:dyDescent="0.25">
      <c r="A40" s="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7" ht="15.75" x14ac:dyDescent="0.25">
      <c r="A41" s="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7" ht="15.75" x14ac:dyDescent="0.25">
      <c r="A42" s="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7" ht="15.75" x14ac:dyDescent="0.25">
      <c r="A43" s="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7" ht="15.75" x14ac:dyDescent="0.25">
      <c r="A44" s="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7" ht="15.75" x14ac:dyDescent="0.25">
      <c r="A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7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7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7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3:14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3:14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3:14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3:14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3:14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3:14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3:14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3:14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3:14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3:14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3:14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3:14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3:14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3:14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3:14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3:14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3:14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3:14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3:14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3:14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3:14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3:14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F355" zoomScale="145" zoomScaleNormal="145"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2024-06-28T05:11:13Z</dcterms:modified>
</cp:coreProperties>
</file>