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MANOJKUMAR RADHESHYAM MISHRA - CB\"/>
    </mc:Choice>
  </mc:AlternateContent>
  <xr:revisionPtr revIDLastSave="0" documentId="13_ncr:1_{46EBA9F8-7BB2-49B8-B66C-4D8BA0B9728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1" i="20" l="1"/>
  <c r="T14" i="19"/>
  <c r="X13" i="18"/>
  <c r="V47" i="4"/>
  <c r="V43" i="4"/>
  <c r="F39" i="4"/>
  <c r="F38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<sst xmlns="http://schemas.openxmlformats.org/spreadsheetml/2006/main" count="46" uniqueCount="41">
  <si>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</si>
  <si>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</si>
  <si>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</si>
  <si>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</si>
  <si>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</si>
  <si>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</si>
  <si>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</si>
  <si>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</si>
  <si>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</si>
  <si>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</si>
  <si>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</si>
  <si>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</si>
  <si>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</si>
  <si>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</si>
  <si>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</si>
  <si>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</si>
  <si>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</si>
  <si>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</si>
  <si>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</si>
  <si>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</si>
  <si>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</si>
  <si>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</si>
  <si>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</si>
  <si>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</si>
  <si>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</si>
  <si>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</si>
  <si>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</si>
  <si>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</si>
  <si>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</si>
  <si>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</si>
  <si>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</si>
  <si>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</si>
  <si>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</si>
  <si>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</si>
  <si>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</si>
  <si>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</si>
  <si>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Kalyan Khadakpada Branch )  -  MANOJKUMAR RADHESHYAM MISHRA</t>
  </si>
  <si>
    <t>Agree CA</t>
  </si>
  <si>
    <t>Terr</t>
  </si>
  <si>
    <t>As per Part BCC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</si>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</sst>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48</xdr:row>
      <xdr:rowOff>48844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1EDBD4-B745-4E43-8F8E-ED34964E4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8735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14</xdr:col>
      <xdr:colOff>29685</xdr:colOff>
      <xdr:row>52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5CD777-9739-4213-8ED7-0AF2A779B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954485" cy="8888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401552</xdr:colOff>
      <xdr:row>47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66C297-11C2-42EB-975C-E2AB86CA0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764752" cy="8802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41</xdr:row>
      <xdr:rowOff>10543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EFD23D-7530-4AE0-AE6C-D138D886C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72971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277455</xdr:colOff>
      <xdr:row>43</xdr:row>
      <xdr:rowOff>86694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56BF4B-985E-4655-9C4C-EB80A8770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11855" cy="69446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315560</xdr:colOff>
      <xdr:row>33</xdr:row>
      <xdr:rowOff>48509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797193-5726-4650-AB23-D08CF296F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9960" cy="63350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40</xdr:row>
      <xdr:rowOff>115353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0D214F-9168-4D39-A47D-B67E51CBE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5448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35</xdr:row>
      <xdr:rowOff>134273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DC27B8-33A1-4721-B7E4-5284BB000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6611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28" zoomScaleNormal="100" workbookViewId="0">
      <selection activeCell="V54" sqref="V5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9.425781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374</v>
      </c>
      <c r="C3" s="4">
        <f>B3*1.2</f>
        <v>448.8</v>
      </c>
      <c r="D3" s="4">
        <f t="shared" ref="D3:D14" si="2">C3*1.2</f>
        <v>538.55999999999995</v>
      </c>
      <c r="E3" s="5">
        <f t="shared" ref="E3:E14" si="3">R3</f>
        <v>2635000</v>
      </c>
      <c r="F3" s="9">
        <f t="shared" ref="F3:F14" si="4">ROUND((E3/B3),0)</f>
        <v>7045</v>
      </c>
      <c r="G3" s="9">
        <f t="shared" ref="G3:G14" si="5">ROUND((E3/C3),0)</f>
        <v>5871</v>
      </c>
      <c r="H3" s="9">
        <f t="shared" ref="H3:H14" si="6">ROUND((E3/D3),0)</f>
        <v>4893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374</v>
      </c>
      <c r="R3" s="2">
        <v>2635000</v>
      </c>
    </row>
    <row r="4" spans="1:20" x14ac:dyDescent="0.25">
      <c r="A4" s="4">
        <f t="shared" si="0"/>
        <v>0</v>
      </c>
      <c r="B4" s="4">
        <f t="shared" si="1"/>
        <v>655</v>
      </c>
      <c r="C4" s="4">
        <f t="shared" ref="C4:C14" si="9">B4*1.2</f>
        <v>786</v>
      </c>
      <c r="D4" s="4">
        <f t="shared" si="2"/>
        <v>943.19999999999993</v>
      </c>
      <c r="E4" s="5">
        <f t="shared" si="3"/>
        <v>7500000</v>
      </c>
      <c r="F4" s="9">
        <f t="shared" si="4"/>
        <v>11450</v>
      </c>
      <c r="G4" s="9">
        <f t="shared" si="5"/>
        <v>9542</v>
      </c>
      <c r="H4" s="9">
        <f t="shared" si="6"/>
        <v>7952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655</v>
      </c>
      <c r="R4" s="2">
        <v>7500000</v>
      </c>
    </row>
    <row r="5" spans="1:20" x14ac:dyDescent="0.25">
      <c r="A5" s="4">
        <f t="shared" si="0"/>
        <v>0</v>
      </c>
      <c r="B5" s="4">
        <f t="shared" si="1"/>
        <v>658</v>
      </c>
      <c r="C5" s="4">
        <f t="shared" si="9"/>
        <v>789.6</v>
      </c>
      <c r="D5" s="4">
        <f t="shared" si="2"/>
        <v>947.52</v>
      </c>
      <c r="E5" s="5">
        <f t="shared" si="3"/>
        <v>4500000</v>
      </c>
      <c r="F5" s="4">
        <f t="shared" si="4"/>
        <v>6839</v>
      </c>
      <c r="G5" s="4">
        <f t="shared" si="5"/>
        <v>5699</v>
      </c>
      <c r="H5" s="9">
        <f t="shared" si="6"/>
        <v>4749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658</v>
      </c>
      <c r="R5" s="2">
        <v>4500000</v>
      </c>
    </row>
    <row r="6" spans="1:20" x14ac:dyDescent="0.25">
      <c r="A6" s="4">
        <f t="shared" ref="A6:A11" si="10">N6</f>
        <v>0</v>
      </c>
      <c r="B6" s="4">
        <f t="shared" ref="B6:B11" si="11">Q6</f>
        <v>620</v>
      </c>
      <c r="C6" s="4">
        <f t="shared" ref="C6:C11" si="12">B6*1.2</f>
        <v>744</v>
      </c>
      <c r="D6" s="4">
        <f t="shared" ref="D6:D11" si="13">C6*1.2</f>
        <v>892.8</v>
      </c>
      <c r="E6" s="5">
        <f t="shared" ref="E6:E11" si="14">R6</f>
        <v>4950000</v>
      </c>
      <c r="F6" s="4">
        <f t="shared" ref="F6:F11" si="15">ROUND((E6/B6),0)</f>
        <v>7984</v>
      </c>
      <c r="G6" s="4">
        <f t="shared" ref="G6:G11" si="16">ROUND((E6/C6),0)</f>
        <v>6653</v>
      </c>
      <c r="H6" s="9">
        <f t="shared" ref="H6:H11" si="17">ROUND((E6/D6),0)</f>
        <v>5544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v>620</v>
      </c>
      <c r="R6" s="2">
        <v>4950000</v>
      </c>
    </row>
    <row r="7" spans="1:20" x14ac:dyDescent="0.25">
      <c r="A7" s="4">
        <f t="shared" ref="A7:A9" si="20">N7</f>
        <v>0</v>
      </c>
      <c r="B7" s="4">
        <f t="shared" ref="B7:B9" si="21">Q7</f>
        <v>586</v>
      </c>
      <c r="C7" s="4">
        <f t="shared" ref="C7:C9" si="22">B7*1.2</f>
        <v>703.19999999999993</v>
      </c>
      <c r="D7" s="4">
        <f t="shared" ref="D7:D9" si="23">C7*1.2</f>
        <v>843.83999999999992</v>
      </c>
      <c r="E7" s="5">
        <f t="shared" ref="E7:E9" si="24">R7</f>
        <v>7000000</v>
      </c>
      <c r="F7" s="4">
        <f t="shared" ref="F7:F9" si="25">ROUND((E7/B7),0)</f>
        <v>11945</v>
      </c>
      <c r="G7" s="4">
        <f t="shared" ref="G7:G9" si="26">ROUND((E7/C7),0)</f>
        <v>9954</v>
      </c>
      <c r="H7" s="9">
        <f t="shared" ref="H7:H9" si="27">ROUND((E7/D7),0)</f>
        <v>8295</v>
      </c>
      <c r="I7" s="4" t="e">
        <f>#REF!</f>
        <v>#REF!</v>
      </c>
      <c r="J7" s="4">
        <f t="shared" ref="J7:J9" si="28">S7</f>
        <v>0</v>
      </c>
      <c r="O7">
        <v>0</v>
      </c>
      <c r="P7">
        <f t="shared" ref="P7:P9" si="29">O7/1.2</f>
        <v>0</v>
      </c>
      <c r="Q7">
        <v>586</v>
      </c>
      <c r="R7" s="2">
        <v>7000000</v>
      </c>
    </row>
    <row r="8" spans="1:20" x14ac:dyDescent="0.25">
      <c r="A8" s="4">
        <f t="shared" si="20"/>
        <v>0</v>
      </c>
      <c r="B8" s="4">
        <f t="shared" si="21"/>
        <v>0</v>
      </c>
      <c r="C8" s="4">
        <f t="shared" si="22"/>
        <v>0</v>
      </c>
      <c r="D8" s="4">
        <f t="shared" si="23"/>
        <v>0</v>
      </c>
      <c r="E8" s="5">
        <f t="shared" si="24"/>
        <v>0</v>
      </c>
      <c r="F8" s="4" t="e">
        <f t="shared" si="25"/>
        <v>#DIV/0!</v>
      </c>
      <c r="G8" s="4" t="e">
        <f t="shared" si="26"/>
        <v>#DIV/0!</v>
      </c>
      <c r="H8" s="9" t="e">
        <f t="shared" si="27"/>
        <v>#DIV/0!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f t="shared" ref="Q8:Q9" si="30">P8/1.2</f>
        <v>0</v>
      </c>
      <c r="R8" s="2">
        <v>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si="30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10:Q11" si="31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1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720</v>
      </c>
      <c r="C16" s="4">
        <f>B16*1.2</f>
        <v>864</v>
      </c>
      <c r="D16" s="4">
        <f t="shared" ref="D16:D32" si="34">C16*1.2</f>
        <v>1036.8</v>
      </c>
      <c r="E16" s="5">
        <f t="shared" ref="E16:E32" si="35">R16</f>
        <v>9500000</v>
      </c>
      <c r="F16" s="9">
        <f t="shared" ref="F16:F32" si="36">ROUND((E16/B16),0)</f>
        <v>13194</v>
      </c>
      <c r="G16" s="9">
        <f t="shared" ref="G16:G32" si="37">ROUND((E16/C16),0)</f>
        <v>10995</v>
      </c>
      <c r="H16" s="9">
        <f t="shared" ref="H16:H32" si="38">ROUND((E16/D16),0)</f>
        <v>9163</v>
      </c>
      <c r="I16" s="4" t="e">
        <f>#REF!</f>
        <v>#REF!</v>
      </c>
      <c r="J16" s="4">
        <f t="shared" ref="J16:J32" si="39">S16</f>
        <v>0</v>
      </c>
      <c r="O16">
        <v>0</v>
      </c>
      <c r="P16">
        <f t="shared" ref="P16:Q32" si="40">O16/1.2</f>
        <v>0</v>
      </c>
      <c r="Q16">
        <v>720</v>
      </c>
      <c r="R16" s="2">
        <v>9500000</v>
      </c>
    </row>
    <row r="17" spans="1:18" ht="14.25" customHeight="1" x14ac:dyDescent="0.25">
      <c r="A17" s="4">
        <f t="shared" si="32"/>
        <v>0</v>
      </c>
      <c r="B17" s="4">
        <f t="shared" si="33"/>
        <v>571</v>
      </c>
      <c r="C17" s="4">
        <f t="shared" ref="C17:C32" si="41">B17*1.2</f>
        <v>685.19999999999993</v>
      </c>
      <c r="D17" s="4">
        <f t="shared" si="34"/>
        <v>822.2399999999999</v>
      </c>
      <c r="E17" s="5">
        <f t="shared" si="35"/>
        <v>5897000</v>
      </c>
      <c r="F17" s="9">
        <f t="shared" si="36"/>
        <v>10327</v>
      </c>
      <c r="G17" s="9">
        <f t="shared" si="37"/>
        <v>8606</v>
      </c>
      <c r="H17" s="9">
        <f t="shared" si="38"/>
        <v>7172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571</v>
      </c>
      <c r="R17" s="2">
        <v>5897000</v>
      </c>
    </row>
    <row r="18" spans="1:18" ht="14.25" customHeight="1" x14ac:dyDescent="0.25">
      <c r="A18" s="4">
        <f t="shared" si="32"/>
        <v>0</v>
      </c>
      <c r="B18" s="4">
        <f t="shared" si="33"/>
        <v>539</v>
      </c>
      <c r="C18" s="4">
        <f t="shared" si="41"/>
        <v>646.79999999999995</v>
      </c>
      <c r="D18" s="4">
        <f t="shared" si="34"/>
        <v>776.16</v>
      </c>
      <c r="E18" s="5">
        <f t="shared" si="35"/>
        <v>6700000</v>
      </c>
      <c r="F18" s="9">
        <f t="shared" si="36"/>
        <v>12430</v>
      </c>
      <c r="G18" s="9">
        <f t="shared" si="37"/>
        <v>10359</v>
      </c>
      <c r="H18" s="9">
        <f t="shared" si="38"/>
        <v>8632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539</v>
      </c>
      <c r="R18" s="2">
        <v>6700000</v>
      </c>
    </row>
    <row r="19" spans="1:18" ht="14.25" customHeight="1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18" ht="14.25" customHeight="1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E36" t="s">
        <v>37</v>
      </c>
      <c r="F36">
        <v>693</v>
      </c>
      <c r="I36" s="4"/>
      <c r="J36" s="4"/>
      <c r="R36" s="2"/>
    </row>
    <row r="37" spans="1:25" x14ac:dyDescent="0.25">
      <c r="A37" s="4"/>
      <c r="B37" s="4"/>
      <c r="C37" s="4"/>
      <c r="D37" s="4"/>
      <c r="E37" t="s">
        <v>38</v>
      </c>
      <c r="F37">
        <v>60</v>
      </c>
      <c r="I37" s="4"/>
      <c r="J37" s="4"/>
      <c r="R37" s="2"/>
      <c r="X37" s="7"/>
      <c r="Y37" s="7"/>
    </row>
    <row r="38" spans="1:25" ht="14.25" customHeight="1" x14ac:dyDescent="0.3">
      <c r="F38">
        <f>SUM(F36:F37)</f>
        <v>753</v>
      </c>
      <c r="U38" s="31" t="s">
        <v>20</v>
      </c>
      <c r="V38" s="32"/>
      <c r="W38" s="33"/>
      <c r="X38" s="18"/>
      <c r="Y38" s="7"/>
    </row>
    <row r="39" spans="1:25" ht="38.25" customHeight="1" x14ac:dyDescent="0.3">
      <c r="F39" s="7">
        <f>F38*1.2</f>
        <v>903.6</v>
      </c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2011</v>
      </c>
      <c r="W40" s="33" t="s">
        <v>39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23</v>
      </c>
      <c r="V41" s="35">
        <f>V39-V40</f>
        <v>13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-47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904*2200</f>
        <v>1988800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8" t="s">
        <v>36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V46*13/60</f>
        <v>19.5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0.19500000000000001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1">
        <f>ROUND((V43*V48),0)</f>
        <v>387816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40</v>
      </c>
      <c r="V50" s="41">
        <v>753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9500</v>
      </c>
      <c r="W51" s="33"/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7153500</v>
      </c>
      <c r="W52" s="33"/>
      <c r="X52" s="26"/>
      <c r="Y52" s="7"/>
    </row>
    <row r="53" spans="15:25" ht="16.5" x14ac:dyDescent="0.3">
      <c r="S53" s="10"/>
      <c r="T53" s="10"/>
      <c r="U53" s="42" t="s">
        <v>30</v>
      </c>
      <c r="V53" s="43">
        <f>V52-V49</f>
        <v>6765684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31</v>
      </c>
      <c r="V54" s="43">
        <f>V53*0.9</f>
        <v>6089115.6000000006</v>
      </c>
      <c r="W54" s="33"/>
      <c r="X54" s="28"/>
      <c r="Y54" s="7"/>
    </row>
    <row r="55" spans="15:25" ht="16.5" x14ac:dyDescent="0.3">
      <c r="S55" s="11"/>
      <c r="T55" s="10"/>
      <c r="U55" s="42" t="s">
        <v>32</v>
      </c>
      <c r="V55" s="45">
        <f>V53*0.8</f>
        <v>5412547.2000000002</v>
      </c>
      <c r="W55" s="33"/>
      <c r="X55" s="29"/>
      <c r="Y55" s="7"/>
    </row>
    <row r="56" spans="15:25" ht="16.5" x14ac:dyDescent="0.3">
      <c r="S56" s="10"/>
      <c r="T56" s="10"/>
      <c r="U56" s="42" t="s">
        <v>33</v>
      </c>
      <c r="V56" s="46">
        <f>V53*0.025/12</f>
        <v>14095.175000000001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V16" sqref="V1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8" workbookViewId="0">
      <selection activeCell="Q17" sqref="Q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3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3" sqref="S1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1:X13"/>
  <sheetViews>
    <sheetView topLeftCell="F1" zoomScaleNormal="100" workbookViewId="0">
      <selection activeCell="Y18" sqref="Y18"/>
    </sheetView>
  </sheetViews>
  <sheetFormatPr defaultRowHeight="15" x14ac:dyDescent="0.25"/>
  <sheetData>
    <row r="11" spans="24:24" x14ac:dyDescent="0.25">
      <c r="X11">
        <v>607</v>
      </c>
    </row>
    <row r="12" spans="24:24" x14ac:dyDescent="0.25">
      <c r="X12">
        <v>51</v>
      </c>
    </row>
    <row r="13" spans="24:24" x14ac:dyDescent="0.25">
      <c r="X13">
        <f>SUM(X11:X12)</f>
        <v>658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4"/>
  <sheetViews>
    <sheetView workbookViewId="0">
      <selection activeCell="S15" sqref="S15"/>
    </sheetView>
  </sheetViews>
  <sheetFormatPr defaultRowHeight="15" x14ac:dyDescent="0.25"/>
  <sheetData>
    <row r="1" spans="1:20" x14ac:dyDescent="0.25">
      <c r="A1" s="6"/>
    </row>
    <row r="12" spans="1:20" x14ac:dyDescent="0.25">
      <c r="T12">
        <v>520</v>
      </c>
    </row>
    <row r="13" spans="1:20" x14ac:dyDescent="0.25">
      <c r="T13">
        <v>99</v>
      </c>
    </row>
    <row r="14" spans="1:20" x14ac:dyDescent="0.25">
      <c r="T14">
        <f>SUM(T12:T13)</f>
        <v>619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R11:S11"/>
  <sheetViews>
    <sheetView zoomScaleNormal="100" workbookViewId="0">
      <selection activeCell="W18" sqref="W18"/>
    </sheetView>
  </sheetViews>
  <sheetFormatPr defaultRowHeight="15" x14ac:dyDescent="0.25"/>
  <sheetData>
    <row r="11" spans="18:19" x14ac:dyDescent="0.25">
      <c r="R11">
        <v>54.5</v>
      </c>
      <c r="S11">
        <f>R11*10.764</f>
        <v>586.63799999999992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2024-06-24T12:57:16Z</dcterms:modified>
</cp:coreProperties>
</file>