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C14" i="25"/>
  <c r="Q3" i="4"/>
  <c r="B3" s="1"/>
  <c r="J3"/>
  <c r="I3"/>
  <c r="E3"/>
  <c r="A3"/>
  <c r="P2"/>
  <c r="B2" s="1"/>
  <c r="J2"/>
  <c r="I2"/>
  <c r="E2"/>
  <c r="A2"/>
  <c r="E17" i="25"/>
  <c r="P6" i="4"/>
  <c r="Q6" s="1"/>
  <c r="B6" s="1"/>
  <c r="C6" s="1"/>
  <c r="J6"/>
  <c r="I6"/>
  <c r="E6"/>
  <c r="F6" s="1"/>
  <c r="A6"/>
  <c r="P5"/>
  <c r="Q5" s="1"/>
  <c r="B5" s="1"/>
  <c r="J5"/>
  <c r="I5"/>
  <c r="E5"/>
  <c r="A5"/>
  <c r="Q21"/>
  <c r="B21" s="1"/>
  <c r="C21" s="1"/>
  <c r="D21" s="1"/>
  <c r="P21"/>
  <c r="J21"/>
  <c r="I21"/>
  <c r="E21"/>
  <c r="F21" s="1"/>
  <c r="A21"/>
  <c r="Q20"/>
  <c r="B20" s="1"/>
  <c r="C20" s="1"/>
  <c r="D20" s="1"/>
  <c r="P20"/>
  <c r="J20"/>
  <c r="I20"/>
  <c r="E20"/>
  <c r="F20" s="1"/>
  <c r="A20"/>
  <c r="Q19"/>
  <c r="B19" s="1"/>
  <c r="C19" s="1"/>
  <c r="D19" s="1"/>
  <c r="P19"/>
  <c r="J19"/>
  <c r="I19"/>
  <c r="E19"/>
  <c r="F19" s="1"/>
  <c r="A19"/>
  <c r="Q18"/>
  <c r="B18" s="1"/>
  <c r="C18" s="1"/>
  <c r="D18" s="1"/>
  <c r="P18"/>
  <c r="J18"/>
  <c r="I18"/>
  <c r="E18"/>
  <c r="F18" s="1"/>
  <c r="A18"/>
  <c r="Q17"/>
  <c r="B17" s="1"/>
  <c r="C17" s="1"/>
  <c r="D17" s="1"/>
  <c r="P17"/>
  <c r="J17"/>
  <c r="I17"/>
  <c r="E17"/>
  <c r="F17" s="1"/>
  <c r="A17"/>
  <c r="Q11"/>
  <c r="B11" s="1"/>
  <c r="C11" s="1"/>
  <c r="D11" s="1"/>
  <c r="H11" s="1"/>
  <c r="P11"/>
  <c r="J11"/>
  <c r="I11"/>
  <c r="E11"/>
  <c r="F11" s="1"/>
  <c r="A11"/>
  <c r="Q10"/>
  <c r="B10" s="1"/>
  <c r="C10" s="1"/>
  <c r="D10" s="1"/>
  <c r="H10" s="1"/>
  <c r="P10"/>
  <c r="J10"/>
  <c r="I10"/>
  <c r="E10"/>
  <c r="F10" s="1"/>
  <c r="A10"/>
  <c r="Q9"/>
  <c r="B9" s="1"/>
  <c r="C9" s="1"/>
  <c r="D9" s="1"/>
  <c r="H9" s="1"/>
  <c r="P9"/>
  <c r="J9"/>
  <c r="I9"/>
  <c r="E9"/>
  <c r="F9" s="1"/>
  <c r="A9"/>
  <c r="Q8"/>
  <c r="B8" s="1"/>
  <c r="C8" s="1"/>
  <c r="D8" s="1"/>
  <c r="H8" s="1"/>
  <c r="P8"/>
  <c r="J8"/>
  <c r="I8"/>
  <c r="E8"/>
  <c r="F8" s="1"/>
  <c r="A8"/>
  <c r="Q7"/>
  <c r="B7" s="1"/>
  <c r="C7" s="1"/>
  <c r="D7" s="1"/>
  <c r="H7" s="1"/>
  <c r="P7"/>
  <c r="J7"/>
  <c r="I7"/>
  <c r="E7"/>
  <c r="F7" s="1"/>
  <c r="A7"/>
  <c r="P4"/>
  <c r="Q4" s="1"/>
  <c r="B4" s="1"/>
  <c r="C4" s="1"/>
  <c r="D4" s="1"/>
  <c r="J4"/>
  <c r="I4"/>
  <c r="E4"/>
  <c r="A4"/>
  <c r="E2" i="25"/>
  <c r="C3" i="4" l="1"/>
  <c r="D3" s="1"/>
  <c r="F3"/>
  <c r="C2"/>
  <c r="D2" s="1"/>
  <c r="F2"/>
  <c r="G3"/>
  <c r="G2"/>
  <c r="H2"/>
  <c r="H3"/>
  <c r="G6"/>
  <c r="D6"/>
  <c r="F5"/>
  <c r="C5"/>
  <c r="H6"/>
  <c r="F4"/>
  <c r="H17"/>
  <c r="H18"/>
  <c r="H19"/>
  <c r="H20"/>
  <c r="H21"/>
  <c r="G17"/>
  <c r="G18"/>
  <c r="G19"/>
  <c r="G20"/>
  <c r="G21"/>
  <c r="G7"/>
  <c r="G8"/>
  <c r="G9"/>
  <c r="G10"/>
  <c r="G11"/>
  <c r="H4"/>
  <c r="G4"/>
  <c r="N8" i="24"/>
  <c r="N7"/>
  <c r="N6"/>
  <c r="N5"/>
  <c r="G5" i="4" l="1"/>
  <c r="D5"/>
  <c r="H5" s="1"/>
  <c r="I23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9" l="1"/>
  <c r="C10" s="1"/>
  <c r="E10" s="1"/>
  <c r="C17" s="1"/>
  <c r="E5"/>
  <c r="D23" i="23" l="1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B20" s="1"/>
  <c r="C25" l="1"/>
  <c r="P16" i="4" l="1"/>
  <c r="Q16" s="1"/>
  <c r="J16"/>
  <c r="I16"/>
  <c r="E16"/>
  <c r="A16"/>
  <c r="B16" l="1"/>
  <c r="C16" l="1"/>
  <c r="G16" s="1"/>
  <c r="F16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<sst xmlns="http://schemas.openxmlformats.org/spreadsheetml/2006/main" count="133" uniqueCount="100">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</sst>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3" sqref="C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51500</v>
      </c>
      <c r="F2" s="72"/>
      <c r="G2" s="116" t="s">
        <v>77</v>
      </c>
      <c r="H2" s="117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51500</v>
      </c>
      <c r="D3" s="41">
        <v>0</v>
      </c>
      <c r="E3" s="115">
        <v>0</v>
      </c>
      <c r="F3" s="41"/>
      <c r="G3" s="78" t="s">
        <v>78</v>
      </c>
      <c r="H3" s="79" t="s">
        <v>79</v>
      </c>
      <c r="I3" s="80"/>
      <c r="J3" s="72"/>
      <c r="K3" s="81" t="s">
        <v>80</v>
      </c>
      <c r="L3" s="82"/>
      <c r="M3" s="72"/>
      <c r="N3" s="83" t="s">
        <v>81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78</v>
      </c>
      <c r="O4" s="91" t="s">
        <v>79</v>
      </c>
      <c r="P4" s="92"/>
      <c r="Q4" s="72"/>
      <c r="R4" s="72"/>
      <c r="S4" s="72"/>
    </row>
    <row r="5" spans="1:19" ht="15.75" thickBot="1">
      <c r="A5" s="72"/>
      <c r="B5" s="41" t="s">
        <v>82</v>
      </c>
      <c r="C5" s="56">
        <v>51500</v>
      </c>
      <c r="D5" s="57" t="s">
        <v>61</v>
      </c>
      <c r="E5" s="58">
        <f>ROUND(C5/10.764,0)</f>
        <v>4784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83</v>
      </c>
      <c r="C6" s="52">
        <v>34000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84</v>
      </c>
      <c r="C7" s="56">
        <f>C5-C6</f>
        <v>17500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85</v>
      </c>
      <c r="C8" s="98">
        <v>0.23</v>
      </c>
      <c r="D8" s="99">
        <f>1-C8</f>
        <v>0.77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86</v>
      </c>
      <c r="C9" s="72"/>
      <c r="D9" s="56">
        <f>ROUND(C7*D8,0)</f>
        <v>13475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87</v>
      </c>
      <c r="C10" s="56">
        <f>C6+D9</f>
        <v>47475</v>
      </c>
      <c r="D10" s="57" t="s">
        <v>61</v>
      </c>
      <c r="E10" s="58">
        <f>ROUND(C10/10.764,0)</f>
        <v>4411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2001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23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88</v>
      </c>
      <c r="C15" s="47">
        <f>60-C14</f>
        <v>37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738</v>
      </c>
      <c r="D16" s="72"/>
      <c r="E16" s="61">
        <v>2000</v>
      </c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3255318</v>
      </c>
      <c r="D17" s="72"/>
      <c r="E17" s="54">
        <f>C16*E16</f>
        <v>1476000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/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89</v>
      </c>
      <c r="L4" s="41"/>
      <c r="M4" s="41"/>
      <c r="N4" s="41" t="s">
        <v>90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91</v>
      </c>
      <c r="L23" s="41" t="s">
        <v>92</v>
      </c>
      <c r="M23" s="41"/>
      <c r="N23" s="42"/>
      <c r="O23" s="41"/>
      <c r="P23" s="41" t="s">
        <v>94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90</v>
      </c>
      <c r="O24" s="47"/>
      <c r="P24" s="41"/>
      <c r="Q24" s="41"/>
      <c r="R24" s="50" t="s">
        <v>90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93</v>
      </c>
      <c r="O28" s="50" t="s">
        <v>90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workbookViewId="0">
      <selection activeCell="A30" sqref="A3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76</v>
      </c>
      <c r="D2" s="17"/>
      <c r="F2" s="75"/>
      <c r="G2" s="75"/>
    </row>
    <row r="3" spans="1:8">
      <c r="A3" s="15" t="s">
        <v>13</v>
      </c>
      <c r="B3" s="19"/>
      <c r="C3" s="20">
        <v>5700</v>
      </c>
      <c r="D3" s="21" t="s">
        <v>98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23</v>
      </c>
      <c r="D7" s="25"/>
      <c r="F7" s="75"/>
      <c r="G7" s="75"/>
    </row>
    <row r="8" spans="1:8">
      <c r="A8" s="15" t="s">
        <v>18</v>
      </c>
      <c r="B8" s="24"/>
      <c r="C8" s="25">
        <f>C9-C7</f>
        <v>37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34.5</v>
      </c>
      <c r="D10" s="25"/>
      <c r="F10" s="75"/>
      <c r="G10" s="75"/>
    </row>
    <row r="11" spans="1:8">
      <c r="A11" s="15"/>
      <c r="B11" s="26"/>
      <c r="C11" s="27">
        <f>C10%</f>
        <v>0.34499999999999997</v>
      </c>
      <c r="D11" s="27"/>
      <c r="F11" s="75"/>
      <c r="G11" s="75"/>
    </row>
    <row r="12" spans="1:8">
      <c r="A12" s="15" t="s">
        <v>21</v>
      </c>
      <c r="B12" s="19"/>
      <c r="C12" s="20">
        <f>C6*C11</f>
        <v>690</v>
      </c>
      <c r="D12" s="23"/>
      <c r="F12" s="75"/>
      <c r="G12" s="75"/>
    </row>
    <row r="13" spans="1:8">
      <c r="A13" s="15" t="s">
        <v>22</v>
      </c>
      <c r="B13" s="19"/>
      <c r="C13" s="20">
        <f>C6-C12</f>
        <v>1310</v>
      </c>
      <c r="D13" s="23"/>
      <c r="F13" s="75"/>
      <c r="G13" s="75"/>
    </row>
    <row r="14" spans="1:8">
      <c r="A14" s="15" t="s">
        <v>15</v>
      </c>
      <c r="B14" s="19"/>
      <c r="C14" s="20">
        <f>C5</f>
        <v>3700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5010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99</v>
      </c>
      <c r="B18" s="7"/>
      <c r="C18" s="73">
        <v>738</v>
      </c>
      <c r="D18" s="73"/>
      <c r="E18" s="74"/>
      <c r="F18" s="75"/>
      <c r="G18" s="75"/>
    </row>
    <row r="19" spans="1:8">
      <c r="A19" s="15"/>
      <c r="B19" s="6"/>
      <c r="C19" s="30">
        <f>C18*C16</f>
        <v>3697380</v>
      </c>
      <c r="D19" s="75" t="s">
        <v>68</v>
      </c>
      <c r="E19" s="30"/>
      <c r="F19" s="75" t="s">
        <v>68</v>
      </c>
      <c r="G19" s="75"/>
    </row>
    <row r="20" spans="1:8">
      <c r="A20" s="15"/>
      <c r="B20" s="61">
        <f>C20*80%</f>
        <v>2514218.4</v>
      </c>
      <c r="C20" s="31">
        <f>C19*85%</f>
        <v>3142773</v>
      </c>
      <c r="D20" s="75" t="s">
        <v>24</v>
      </c>
      <c r="E20" s="31"/>
      <c r="F20" s="75" t="s">
        <v>24</v>
      </c>
      <c r="G20" s="75"/>
    </row>
    <row r="21" spans="1:8">
      <c r="A21" s="15"/>
      <c r="C21" s="31">
        <f>C19*70%</f>
        <v>2588166</v>
      </c>
      <c r="D21" s="75" t="s">
        <v>25</v>
      </c>
      <c r="E21" s="31"/>
      <c r="F21" s="75" t="s">
        <v>25</v>
      </c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1476000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7702.875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9" sqref="F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9"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2024-06-13T11:58:44Z</dcterms:modified>
</cp:coreProperties>
</file>