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Thane Main\Mayuri Jain\"/>
    </mc:Choice>
  </mc:AlternateContent>
  <xr:revisionPtr revIDLastSave="0" documentId="13_ncr:1_{2EC58BD4-337D-4F16-8035-8ACEC60059E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13" sheetId="25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B11" i="4" l="1"/>
  <c r="C11" i="4" s="1"/>
  <c r="D11" i="4" s="1"/>
  <c r="A11" i="4"/>
  <c r="P11" i="4"/>
  <c r="J11" i="4"/>
  <c r="I11" i="4"/>
  <c r="E11" i="4"/>
  <c r="G11" i="4" l="1"/>
  <c r="H11" i="4"/>
  <c r="F11" i="4"/>
  <c r="H22" i="4"/>
  <c r="I20" i="4"/>
  <c r="P13" i="4" l="1"/>
  <c r="P12" i="4"/>
  <c r="P10" i="4"/>
  <c r="P9" i="4"/>
  <c r="P8" i="4"/>
  <c r="P7" i="4"/>
  <c r="P6" i="4"/>
  <c r="P5" i="4"/>
  <c r="P4" i="4"/>
  <c r="P3" i="4"/>
  <c r="Q2" i="4"/>
  <c r="C14" i="4"/>
  <c r="C15" i="4"/>
  <c r="C16" i="4"/>
  <c r="P14" i="4" l="1"/>
  <c r="Q14" i="4" s="1"/>
  <c r="J14" i="4" l="1"/>
  <c r="I14" i="4"/>
  <c r="E14" i="4"/>
  <c r="J13" i="4"/>
  <c r="I13" i="4"/>
  <c r="E13" i="4"/>
  <c r="J12" i="4"/>
  <c r="I12" i="4"/>
  <c r="E12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6" i="4" l="1"/>
  <c r="Q16" i="4" s="1"/>
  <c r="J16" i="4"/>
  <c r="I16" i="4"/>
  <c r="E16" i="4"/>
  <c r="A16" i="4"/>
  <c r="P15" i="4"/>
  <c r="Q15" i="4" s="1"/>
  <c r="J15" i="4"/>
  <c r="I15" i="4"/>
  <c r="E15" i="4"/>
  <c r="A15" i="4"/>
  <c r="A14" i="4"/>
  <c r="B13" i="4"/>
  <c r="C13" i="4" s="1"/>
  <c r="A13" i="4"/>
  <c r="B12" i="4"/>
  <c r="C12" i="4" s="1"/>
  <c r="A12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2" i="4"/>
  <c r="F13" i="4"/>
  <c r="F3" i="4"/>
  <c r="F4" i="4"/>
  <c r="F5" i="4"/>
  <c r="F6" i="4"/>
  <c r="F2" i="4"/>
  <c r="B14" i="4"/>
  <c r="B15" i="4"/>
  <c r="B16" i="4"/>
  <c r="B7" i="4"/>
  <c r="C7" i="4" s="1"/>
  <c r="F15" i="4" l="1"/>
  <c r="F14" i="4"/>
  <c r="D5" i="4"/>
  <c r="H5" i="4" s="1"/>
  <c r="D10" i="4"/>
  <c r="H10" i="4" s="1"/>
  <c r="G10" i="4"/>
  <c r="D9" i="4"/>
  <c r="H9" i="4" s="1"/>
  <c r="G9" i="4"/>
  <c r="D13" i="4"/>
  <c r="H13" i="4" s="1"/>
  <c r="G13" i="4"/>
  <c r="F7" i="4"/>
  <c r="D3" i="4"/>
  <c r="H3" i="4" s="1"/>
  <c r="G3" i="4"/>
  <c r="D12" i="4"/>
  <c r="H12" i="4" s="1"/>
  <c r="G12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6" i="4"/>
  <c r="H16" i="4" s="1"/>
  <c r="G16" i="4"/>
  <c r="F16" i="4"/>
  <c r="D15" i="4"/>
  <c r="H15" i="4" s="1"/>
  <c r="G15" i="4"/>
  <c r="D14" i="4" l="1"/>
  <c r="H14" i="4" s="1"/>
  <c r="G14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<sst xmlns="http://schemas.openxmlformats.org/spreadsheetml/2006/main" count="30" uniqueCount="26">
  <si>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</si>
  <si>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</si>
  <si>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</si>
  <si>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</si>
  <si>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</si>
  <si>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</si>
  <si>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</si>
  <si>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</si>
  <si>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</si>
  <si>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</si>
  <si>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</si>
  <si>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</si>
  <si>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</si>
  <si>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34, 3rd Floor, Building No 17, Oswal Himgiri Co.-Op. Hsg. Soc. Ltd., Pokhran Road No. 2, Village - Panchpakhadi, Taluka - Thane, District - Thane, Thane West, </t>
  </si>
  <si>
    <t>ca</t>
  </si>
  <si>
    <t>draft  - 1.20cr</t>
  </si>
  <si>
    <t>bua</t>
  </si>
  <si>
    <t>oc  2008</t>
  </si>
  <si>
    <t>rate on ca</t>
  </si>
  <si>
    <t>mv</t>
  </si>
  <si>
    <t>mca</t>
  </si>
  <si>
    <t>ls - 1.20 cr</t>
  </si>
  <si>
    <t>18.07.23</t>
  </si>
  <si>
    <t>18.04.23</t>
  </si>
  <si>
    <t>19.04.24</t>
  </si>
  <si>
    <t>24.11.23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</si>
</sst>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96114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5E1A4A-6875-435F-A222-2980A2D30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92114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5E05C9-8217-4D45-8913-54907CDA2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D27E94-8381-432A-A6A2-30784446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410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419100</xdr:colOff>
      <xdr:row>42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2B41F-1F72-4FAB-A1E6-C5BDD3407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97500" cy="7600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258487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61729-5DDE-4667-9E71-ABA34D10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02487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D3B1E1-F0DC-443A-8DA3-0380C9EB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67961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8FBB4-C671-4C2C-A7EF-C5A4B70A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1196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1276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258318-1518-4D79-A982-9511F94D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45276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191803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FFB9F1-F124-4AA3-976B-9D20FA251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35803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39382</xdr:colOff>
      <xdr:row>45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63513-1072-4799-B318-3C64C097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83382" cy="8526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69DF5-3306-4BC1-9F17-42F488516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8754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334272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408D2-3FFC-40C0-A2F7-AEEC51353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430272" cy="8516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Q26" sqref="Q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6" si="0">N2</f>
        <v>0</v>
      </c>
      <c r="B2" s="4">
        <f t="shared" ref="B2:B16" si="1">Q2</f>
        <v>583.33333333333337</v>
      </c>
      <c r="C2" s="4">
        <f>B2*1.2</f>
        <v>700</v>
      </c>
      <c r="D2" s="4">
        <f t="shared" ref="D2:D14" si="2">C2*1.2</f>
        <v>840</v>
      </c>
      <c r="E2" s="5">
        <f t="shared" ref="E2:E14" si="3">R2</f>
        <v>12500000</v>
      </c>
      <c r="F2" s="15">
        <f t="shared" ref="F2:F14" si="4">ROUND((E2/B2),0)</f>
        <v>21429</v>
      </c>
      <c r="G2" s="10">
        <f t="shared" ref="G2:G14" si="5">ROUND((E2/C2),0)</f>
        <v>17857</v>
      </c>
      <c r="H2" s="10">
        <f t="shared" ref="H2:H14" si="6">ROUND((E2/D2),0)</f>
        <v>14881</v>
      </c>
      <c r="I2" s="4" t="e">
        <f>#REF!</f>
        <v>#REF!</v>
      </c>
      <c r="J2" s="4">
        <f t="shared" ref="J2:J14" si="7">S2</f>
        <v>0</v>
      </c>
      <c r="O2">
        <v>0</v>
      </c>
      <c r="P2">
        <v>700</v>
      </c>
      <c r="Q2">
        <f t="shared" ref="Q2" si="8">P2/1.2</f>
        <v>583.33333333333337</v>
      </c>
      <c r="R2" s="2">
        <v>12500000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950</v>
      </c>
      <c r="C3" s="4">
        <f t="shared" ref="C3:C16" si="9">B3*1.2</f>
        <v>1140</v>
      </c>
      <c r="D3" s="4">
        <f t="shared" si="2"/>
        <v>1368</v>
      </c>
      <c r="E3" s="5">
        <f t="shared" si="3"/>
        <v>27500000</v>
      </c>
      <c r="F3" s="10">
        <f t="shared" si="4"/>
        <v>28947</v>
      </c>
      <c r="G3" s="10">
        <f t="shared" si="5"/>
        <v>24123</v>
      </c>
      <c r="H3" s="10">
        <f t="shared" si="6"/>
        <v>20102</v>
      </c>
      <c r="I3" s="4" t="e">
        <f>#REF!</f>
        <v>#REF!</v>
      </c>
      <c r="J3" s="4">
        <f t="shared" si="7"/>
        <v>0</v>
      </c>
      <c r="O3">
        <v>0</v>
      </c>
      <c r="P3">
        <f t="shared" ref="P3:P13" si="10">O3/1.2</f>
        <v>0</v>
      </c>
      <c r="Q3">
        <v>950</v>
      </c>
      <c r="R3" s="2">
        <v>27500000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1069</v>
      </c>
      <c r="C4" s="4">
        <f t="shared" si="9"/>
        <v>1282.8</v>
      </c>
      <c r="D4" s="4">
        <f t="shared" si="2"/>
        <v>1539.36</v>
      </c>
      <c r="E4" s="5">
        <f t="shared" si="3"/>
        <v>21850000</v>
      </c>
      <c r="F4" s="10">
        <f t="shared" si="4"/>
        <v>20440</v>
      </c>
      <c r="G4" s="10">
        <f t="shared" si="5"/>
        <v>17033</v>
      </c>
      <c r="H4" s="10">
        <f t="shared" si="6"/>
        <v>14194</v>
      </c>
      <c r="I4" s="4" t="e">
        <f>#REF!</f>
        <v>#REF!</v>
      </c>
      <c r="J4" s="4" t="str">
        <f t="shared" si="7"/>
        <v>18.07.23</v>
      </c>
      <c r="O4">
        <v>0</v>
      </c>
      <c r="P4">
        <f t="shared" si="10"/>
        <v>0</v>
      </c>
      <c r="Q4">
        <v>1069</v>
      </c>
      <c r="R4" s="2">
        <v>21850000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575</v>
      </c>
      <c r="C5" s="4">
        <f t="shared" si="9"/>
        <v>690</v>
      </c>
      <c r="D5" s="4">
        <f t="shared" si="2"/>
        <v>828</v>
      </c>
      <c r="E5" s="5">
        <f t="shared" si="3"/>
        <v>16000000</v>
      </c>
      <c r="F5" s="10">
        <f t="shared" si="4"/>
        <v>27826</v>
      </c>
      <c r="G5" s="10">
        <f t="shared" si="5"/>
        <v>23188</v>
      </c>
      <c r="H5" s="10">
        <f t="shared" si="6"/>
        <v>19324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575</v>
      </c>
      <c r="R5" s="2">
        <v>16000000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5">
        <f t="shared" si="3"/>
        <v>11000000</v>
      </c>
      <c r="F6" s="10">
        <f t="shared" si="4"/>
        <v>15714</v>
      </c>
      <c r="G6" s="10">
        <f t="shared" si="5"/>
        <v>13095</v>
      </c>
      <c r="H6" s="10">
        <f t="shared" si="6"/>
        <v>10913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700</v>
      </c>
      <c r="R6" s="2">
        <v>11000000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630</v>
      </c>
      <c r="C7" s="4">
        <f t="shared" si="9"/>
        <v>756</v>
      </c>
      <c r="D7" s="4">
        <f t="shared" si="2"/>
        <v>907.19999999999993</v>
      </c>
      <c r="E7" s="5">
        <f t="shared" si="3"/>
        <v>10000000</v>
      </c>
      <c r="F7" s="10">
        <f t="shared" si="4"/>
        <v>15873</v>
      </c>
      <c r="G7" s="10">
        <f t="shared" si="5"/>
        <v>13228</v>
      </c>
      <c r="H7" s="10">
        <f t="shared" si="6"/>
        <v>11023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630</v>
      </c>
      <c r="R7" s="2">
        <v>10000000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760</v>
      </c>
      <c r="C8" s="4">
        <f t="shared" si="9"/>
        <v>912</v>
      </c>
      <c r="D8" s="4">
        <f t="shared" si="2"/>
        <v>1094.3999999999999</v>
      </c>
      <c r="E8" s="5">
        <f t="shared" si="3"/>
        <v>15500000</v>
      </c>
      <c r="F8" s="15">
        <f t="shared" si="4"/>
        <v>20395</v>
      </c>
      <c r="G8" s="10">
        <f t="shared" si="5"/>
        <v>16996</v>
      </c>
      <c r="H8" s="10">
        <f t="shared" si="6"/>
        <v>14163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760</v>
      </c>
      <c r="R8" s="2">
        <v>15500000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1100</v>
      </c>
      <c r="C9" s="4">
        <f t="shared" si="9"/>
        <v>1320</v>
      </c>
      <c r="D9" s="4">
        <f t="shared" si="2"/>
        <v>1584</v>
      </c>
      <c r="E9" s="5">
        <f t="shared" si="3"/>
        <v>26000000</v>
      </c>
      <c r="F9" s="10">
        <f t="shared" si="4"/>
        <v>23636</v>
      </c>
      <c r="G9" s="10">
        <f t="shared" si="5"/>
        <v>19697</v>
      </c>
      <c r="H9" s="10">
        <f t="shared" si="6"/>
        <v>16414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1100</v>
      </c>
      <c r="R9" s="2">
        <v>26000000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1069</v>
      </c>
      <c r="C10" s="4">
        <f t="shared" si="9"/>
        <v>1282.8</v>
      </c>
      <c r="D10" s="4">
        <f t="shared" si="2"/>
        <v>1539.36</v>
      </c>
      <c r="E10" s="5">
        <f t="shared" si="3"/>
        <v>21850000</v>
      </c>
      <c r="F10" s="10">
        <f t="shared" si="4"/>
        <v>20440</v>
      </c>
      <c r="G10" s="10">
        <f t="shared" si="5"/>
        <v>17033</v>
      </c>
      <c r="H10" s="10">
        <f t="shared" si="6"/>
        <v>14194</v>
      </c>
      <c r="I10" s="4" t="e">
        <f>#REF!</f>
        <v>#REF!</v>
      </c>
      <c r="J10" s="4" t="str">
        <f t="shared" si="7"/>
        <v>18.04.23</v>
      </c>
      <c r="O10">
        <v>0</v>
      </c>
      <c r="P10">
        <f t="shared" si="10"/>
        <v>0</v>
      </c>
      <c r="Q10">
        <v>1069</v>
      </c>
      <c r="R10" s="2">
        <v>21850000</v>
      </c>
      <c r="S10" s="8" t="s">
        <v>23</v>
      </c>
      <c r="T10" s="8"/>
    </row>
    <row r="11" spans="1:20" x14ac:dyDescent="0.25">
      <c r="A11" s="4">
        <f t="shared" ref="A11" si="11">N11</f>
        <v>0</v>
      </c>
      <c r="B11" s="4">
        <f t="shared" ref="B11" si="12">Q11</f>
        <v>1260</v>
      </c>
      <c r="C11" s="4">
        <f t="shared" ref="C11" si="13">B11*1.2</f>
        <v>1512</v>
      </c>
      <c r="D11" s="4">
        <f t="shared" ref="D11" si="14">C11*1.2</f>
        <v>1814.3999999999999</v>
      </c>
      <c r="E11" s="5">
        <f t="shared" ref="E11" si="15">R11</f>
        <v>23000000</v>
      </c>
      <c r="F11" s="10">
        <f t="shared" ref="F11" si="16">ROUND((E11/B11),0)</f>
        <v>18254</v>
      </c>
      <c r="G11" s="10">
        <f t="shared" ref="G11" si="17">ROUND((E11/C11),0)</f>
        <v>15212</v>
      </c>
      <c r="H11" s="10">
        <f t="shared" ref="H11" si="18">ROUND((E11/D11),0)</f>
        <v>12676</v>
      </c>
      <c r="I11" s="4" t="e">
        <f>#REF!</f>
        <v>#REF!</v>
      </c>
      <c r="J11" s="4" t="str">
        <f t="shared" ref="J11" si="19">S11</f>
        <v>18.04.23</v>
      </c>
      <c r="O11">
        <v>0</v>
      </c>
      <c r="P11">
        <f t="shared" ref="P11" si="20">O11/1.2</f>
        <v>0</v>
      </c>
      <c r="Q11">
        <v>1260</v>
      </c>
      <c r="R11" s="2">
        <v>23000000</v>
      </c>
      <c r="S11" s="8" t="s">
        <v>23</v>
      </c>
      <c r="T11" s="8"/>
    </row>
    <row r="12" spans="1:20" x14ac:dyDescent="0.25">
      <c r="A12" s="4">
        <f t="shared" si="0"/>
        <v>0</v>
      </c>
      <c r="B12" s="4">
        <f t="shared" si="1"/>
        <v>440</v>
      </c>
      <c r="C12" s="4">
        <f t="shared" si="9"/>
        <v>528</v>
      </c>
      <c r="D12" s="4">
        <f t="shared" si="2"/>
        <v>633.6</v>
      </c>
      <c r="E12" s="5">
        <f t="shared" si="3"/>
        <v>6500000</v>
      </c>
      <c r="F12" s="10">
        <f t="shared" si="4"/>
        <v>14773</v>
      </c>
      <c r="G12" s="10">
        <f t="shared" si="5"/>
        <v>12311</v>
      </c>
      <c r="H12" s="10">
        <f t="shared" si="6"/>
        <v>10259</v>
      </c>
      <c r="I12" s="4" t="e">
        <f>#REF!</f>
        <v>#REF!</v>
      </c>
      <c r="J12" s="4" t="str">
        <f t="shared" si="7"/>
        <v>19.04.24</v>
      </c>
      <c r="O12">
        <v>0</v>
      </c>
      <c r="P12">
        <f t="shared" si="10"/>
        <v>0</v>
      </c>
      <c r="Q12">
        <v>440</v>
      </c>
      <c r="R12" s="2">
        <v>6500000</v>
      </c>
      <c r="S12" s="8" t="s">
        <v>24</v>
      </c>
      <c r="T12" s="8"/>
    </row>
    <row r="13" spans="1:20" x14ac:dyDescent="0.25">
      <c r="A13" s="4">
        <f t="shared" si="0"/>
        <v>0</v>
      </c>
      <c r="B13" s="4">
        <f t="shared" si="1"/>
        <v>383</v>
      </c>
      <c r="C13" s="4">
        <f t="shared" si="9"/>
        <v>459.59999999999997</v>
      </c>
      <c r="D13" s="4">
        <f t="shared" si="2"/>
        <v>551.52</v>
      </c>
      <c r="E13" s="5">
        <f t="shared" si="3"/>
        <v>6400000</v>
      </c>
      <c r="F13" s="15">
        <f t="shared" si="4"/>
        <v>16710</v>
      </c>
      <c r="G13" s="10">
        <f t="shared" si="5"/>
        <v>13925</v>
      </c>
      <c r="H13" s="10">
        <f t="shared" si="6"/>
        <v>11604</v>
      </c>
      <c r="I13" s="4" t="e">
        <f>#REF!</f>
        <v>#REF!</v>
      </c>
      <c r="J13" s="4" t="str">
        <f t="shared" si="7"/>
        <v>24.11.23</v>
      </c>
      <c r="O13">
        <v>0</v>
      </c>
      <c r="P13">
        <f t="shared" si="10"/>
        <v>0</v>
      </c>
      <c r="Q13">
        <v>383</v>
      </c>
      <c r="R13" s="2">
        <v>6400000</v>
      </c>
      <c r="S13" s="8" t="s">
        <v>25</v>
      </c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10" t="e">
        <f t="shared" si="4"/>
        <v>#DIV/0!</v>
      </c>
      <c r="G14" s="10" t="e">
        <f t="shared" si="5"/>
        <v>#DIV/0!</v>
      </c>
      <c r="H14" s="10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ref="P14" si="21">O14/1.2</f>
        <v>0</v>
      </c>
      <c r="Q14">
        <f t="shared" ref="Q14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ref="D15:D16" si="23">C15*1.2</f>
        <v>0</v>
      </c>
      <c r="E15" s="5">
        <f t="shared" ref="E15:E16" si="24">R15</f>
        <v>0</v>
      </c>
      <c r="F15" s="10" t="e">
        <f t="shared" ref="F15:F16" si="25">ROUND((E15/B15),0)</f>
        <v>#DIV/0!</v>
      </c>
      <c r="G15" s="10" t="e">
        <f t="shared" ref="G15:G16" si="26">ROUND((E15/C15),0)</f>
        <v>#DIV/0!</v>
      </c>
      <c r="H15" s="4" t="e">
        <f t="shared" ref="H15:H16" si="27">ROUND((E15/D15),0)</f>
        <v>#DIV/0!</v>
      </c>
      <c r="I15" s="4" t="e">
        <f>#REF!</f>
        <v>#REF!</v>
      </c>
      <c r="J15" s="4">
        <f t="shared" ref="J15:J16" si="28">S15</f>
        <v>0</v>
      </c>
      <c r="O15">
        <v>0</v>
      </c>
      <c r="P15">
        <f t="shared" ref="P15:P16" si="29">O15/1.2</f>
        <v>0</v>
      </c>
      <c r="Q15">
        <f t="shared" ref="Q15:Q16" si="30">P15/1.2</f>
        <v>0</v>
      </c>
      <c r="R15" s="2">
        <v>0</v>
      </c>
      <c r="S15" s="8"/>
      <c r="T15" s="8"/>
    </row>
    <row r="16" spans="1:20" x14ac:dyDescent="0.25">
      <c r="A16" s="4">
        <f t="shared" si="0"/>
        <v>0</v>
      </c>
      <c r="B16" s="4">
        <f t="shared" si="1"/>
        <v>0</v>
      </c>
      <c r="C16" s="4">
        <f t="shared" si="9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4" t="e">
        <f t="shared" si="26"/>
        <v>#DIV/0!</v>
      </c>
      <c r="H16" s="4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30"/>
        <v>0</v>
      </c>
      <c r="R16" s="2">
        <v>0</v>
      </c>
      <c r="S16" s="8"/>
      <c r="T16" s="8"/>
    </row>
    <row r="18" spans="7:24" x14ac:dyDescent="0.25">
      <c r="G18" t="s">
        <v>13</v>
      </c>
    </row>
    <row r="19" spans="7:24" x14ac:dyDescent="0.25">
      <c r="G19" t="s">
        <v>14</v>
      </c>
      <c r="H19">
        <v>675</v>
      </c>
    </row>
    <row r="20" spans="7:24" x14ac:dyDescent="0.25">
      <c r="G20" t="s">
        <v>16</v>
      </c>
      <c r="H20">
        <v>810</v>
      </c>
      <c r="I20">
        <f>H20/H19</f>
        <v>1.2</v>
      </c>
    </row>
    <row r="21" spans="7:24" x14ac:dyDescent="0.25">
      <c r="G21" t="s">
        <v>18</v>
      </c>
      <c r="H21">
        <v>19000</v>
      </c>
      <c r="P21" t="s">
        <v>20</v>
      </c>
      <c r="Q21">
        <v>651</v>
      </c>
    </row>
    <row r="22" spans="7:24" x14ac:dyDescent="0.25">
      <c r="G22" t="s">
        <v>19</v>
      </c>
      <c r="H22">
        <f>H21*H19</f>
        <v>12825000</v>
      </c>
      <c r="P22" t="s">
        <v>21</v>
      </c>
    </row>
    <row r="23" spans="7:24" x14ac:dyDescent="0.25">
      <c r="G23" s="6"/>
      <c r="H23" s="6"/>
    </row>
    <row r="25" spans="7:24" x14ac:dyDescent="0.25">
      <c r="G25" t="s">
        <v>15</v>
      </c>
      <c r="P25" s="11"/>
      <c r="Q25" s="11"/>
      <c r="R25" s="13"/>
      <c r="T25" s="11"/>
      <c r="U25" s="11"/>
      <c r="V25" s="11"/>
      <c r="W25" s="11"/>
      <c r="X25" s="11"/>
    </row>
    <row r="26" spans="7:24" x14ac:dyDescent="0.25">
      <c r="G26" t="s">
        <v>17</v>
      </c>
      <c r="P26" s="11"/>
      <c r="Q26" s="14"/>
      <c r="R26" s="14"/>
      <c r="T26" s="14"/>
      <c r="U26" s="14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P29" s="11"/>
      <c r="Q29" s="11"/>
      <c r="R29" s="12"/>
      <c r="T29" s="12"/>
      <c r="U29" s="12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08CD3-DF55-4E98-92F4-360047249DC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B1"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Sheet13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2024-06-14T06:20:27Z</dcterms:modified>
</cp:coreProperties>
</file>