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PARAG PRATAP PANGAM - SBI\"/>
    </mc:Choice>
  </mc:AlternateContent>
  <xr:revisionPtr revIDLastSave="0" documentId="13_ncr:1_{BA0BC3E5-FAEA-40C0-9330-663E5DFCB92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7" i="22" l="1"/>
  <c r="R15" i="21"/>
  <c r="R18" i="20"/>
  <c r="F34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<sst xmlns="http://schemas.openxmlformats.org/spreadsheetml/2006/main" count="51" uniqueCount="45">
  <si>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</si>
  <si>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</si>
  <si>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</si>
  <si>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</si>
  <si>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</si>
  <si>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</si>
  <si>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</si>
  <si>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</si>
  <si>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</si>
  <si>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</si>
  <si>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</si>
  <si>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</si>
  <si>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</si>
  <si>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</si>
  <si>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</si>
  <si>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</si>
  <si>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</si>
  <si>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</si>
  <si>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</si>
  <si>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</si>
  <si>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</si>
  <si>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</si>
  <si>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</si>
  <si>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</si>
  <si>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</si>
  <si>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</si>
  <si>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</si>
  <si>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</si>
  <si>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</si>
  <si>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</si>
  <si>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</si>
  <si>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</si>
  <si>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</si>
  <si>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</si>
  <si>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</si>
  <si>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</si>
  <si>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</si>
  <si>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</si>
  <si>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</si>
  <si>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PARAG PRATAP PANGAM</t>
  </si>
  <si>
    <t>Agree CA</t>
  </si>
  <si>
    <t>DB</t>
  </si>
  <si>
    <t xml:space="preserve">EP 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</si>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</sst>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48</xdr:row>
      <xdr:rowOff>77423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E5AE2F-B3A2-49B1-A067-63B368EE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8764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153612</xdr:colOff>
      <xdr:row>41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49815-D300-43CC-AD0D-DCEAEC819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688012" cy="7468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44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5B02E-22AF-4E24-9CCD-0A80A6B3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7249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1191</xdr:colOff>
      <xdr:row>41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56DB9-C56B-485F-AA8A-E388296C8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35591" cy="7802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40</xdr:row>
      <xdr:rowOff>134359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AFC15F-D556-4800-964A-E2DFF9BC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230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43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7D3118-AFC6-4E83-8BC5-8FF22A03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7039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33</xdr:row>
      <xdr:rowOff>153299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B8B42B-519F-4DEC-90E3-76804DC7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439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34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3F4E8-38F4-4F68-9F94-DED0A5A00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6363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42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2BE31-DA45-4DC9-BC80-A89D7960B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935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20244</xdr:colOff>
      <xdr:row>43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18030F-0B7E-4330-AE8D-A581492B0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54644" cy="8087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9" sqref="W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642</v>
      </c>
      <c r="C3" s="4">
        <f>B3*1.2</f>
        <v>770.4</v>
      </c>
      <c r="D3" s="4">
        <f t="shared" ref="D3:D14" si="2">C3*1.2</f>
        <v>924.4799999999999</v>
      </c>
      <c r="E3" s="5">
        <f t="shared" ref="E3:E14" si="3">R3</f>
        <v>5700000</v>
      </c>
      <c r="F3" s="9">
        <f t="shared" ref="F3:F14" si="4">ROUND((E3/B3),0)</f>
        <v>8879</v>
      </c>
      <c r="G3" s="9">
        <f t="shared" ref="G3:G14" si="5">ROUND((E3/C3),0)</f>
        <v>7399</v>
      </c>
      <c r="H3" s="9">
        <f t="shared" ref="H3:H14" si="6">ROUND((E3/D3),0)</f>
        <v>6166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642</v>
      </c>
      <c r="R3" s="2">
        <v>5700000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653</v>
      </c>
      <c r="C4" s="44">
        <f t="shared" ref="C4:C9" si="11">B4*1.2</f>
        <v>783.6</v>
      </c>
      <c r="D4" s="44">
        <f t="shared" ref="D4:D9" si="12">C4*1.2</f>
        <v>940.31999999999994</v>
      </c>
      <c r="E4" s="45">
        <f t="shared" ref="E4:E9" si="13">R4</f>
        <v>5800000</v>
      </c>
      <c r="F4" s="44">
        <f t="shared" ref="F4:F9" si="14">ROUND((E4/B4),0)</f>
        <v>8882</v>
      </c>
      <c r="G4" s="44">
        <f t="shared" ref="G4:G9" si="15">ROUND((E4/C4),0)</f>
        <v>7402</v>
      </c>
      <c r="H4" s="44">
        <f t="shared" ref="H4:H9" si="16">ROUND((E4/D4),0)</f>
        <v>6168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653</v>
      </c>
      <c r="R4" s="47">
        <v>5800000</v>
      </c>
    </row>
    <row r="5" spans="1:20" x14ac:dyDescent="0.25">
      <c r="A5" s="4">
        <f t="shared" si="9"/>
        <v>0</v>
      </c>
      <c r="B5" s="4">
        <f t="shared" si="10"/>
        <v>645</v>
      </c>
      <c r="C5" s="4">
        <f t="shared" si="11"/>
        <v>774</v>
      </c>
      <c r="D5" s="4">
        <f t="shared" si="12"/>
        <v>928.8</v>
      </c>
      <c r="E5" s="5">
        <f t="shared" si="13"/>
        <v>5900000</v>
      </c>
      <c r="F5" s="9">
        <f t="shared" si="14"/>
        <v>9147</v>
      </c>
      <c r="G5" s="9">
        <f t="shared" si="15"/>
        <v>7623</v>
      </c>
      <c r="H5" s="9">
        <f t="shared" si="16"/>
        <v>6352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645</v>
      </c>
      <c r="R5" s="2">
        <v>5900000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467</v>
      </c>
      <c r="C16" s="4">
        <f>B16*1.2</f>
        <v>560.4</v>
      </c>
      <c r="D16" s="4">
        <f t="shared" ref="D16:D28" si="34">C16*1.2</f>
        <v>672.4799999999999</v>
      </c>
      <c r="E16" s="5">
        <f t="shared" ref="E16:E28" si="35">R16</f>
        <v>4200000</v>
      </c>
      <c r="F16" s="9">
        <f t="shared" ref="F16:F28" si="36">ROUND((E16/B16),0)</f>
        <v>8994</v>
      </c>
      <c r="G16" s="9">
        <f t="shared" ref="G16:G28" si="37">ROUND((E16/C16),0)</f>
        <v>7495</v>
      </c>
      <c r="H16" s="9">
        <f t="shared" ref="H16:H28" si="38">ROUND((E16/D16),0)</f>
        <v>6246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467</v>
      </c>
      <c r="R16" s="2">
        <v>4200000</v>
      </c>
    </row>
    <row r="17" spans="1:24" s="46" customFormat="1" x14ac:dyDescent="0.25">
      <c r="A17" s="44">
        <f t="shared" si="32"/>
        <v>0</v>
      </c>
      <c r="B17" s="44">
        <f t="shared" si="33"/>
        <v>455</v>
      </c>
      <c r="C17" s="44">
        <f t="shared" ref="C17:C28" si="41">B17*1.2</f>
        <v>546</v>
      </c>
      <c r="D17" s="44">
        <f t="shared" si="34"/>
        <v>655.19999999999993</v>
      </c>
      <c r="E17" s="45">
        <f t="shared" si="35"/>
        <v>4200000</v>
      </c>
      <c r="F17" s="44">
        <f t="shared" si="36"/>
        <v>9231</v>
      </c>
      <c r="G17" s="44">
        <f t="shared" si="37"/>
        <v>7692</v>
      </c>
      <c r="H17" s="44">
        <f t="shared" si="38"/>
        <v>6410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455</v>
      </c>
      <c r="R17" s="47">
        <v>4200000</v>
      </c>
    </row>
    <row r="18" spans="1:24" x14ac:dyDescent="0.25">
      <c r="A18" s="4">
        <f t="shared" si="32"/>
        <v>0</v>
      </c>
      <c r="B18" s="4">
        <f t="shared" si="33"/>
        <v>915</v>
      </c>
      <c r="C18" s="4">
        <f t="shared" si="41"/>
        <v>1098</v>
      </c>
      <c r="D18" s="4">
        <f t="shared" si="34"/>
        <v>1317.6</v>
      </c>
      <c r="E18" s="5">
        <f t="shared" si="35"/>
        <v>5500000</v>
      </c>
      <c r="F18" s="9">
        <f t="shared" si="36"/>
        <v>6011</v>
      </c>
      <c r="G18" s="9">
        <f t="shared" si="37"/>
        <v>5009</v>
      </c>
      <c r="H18" s="9">
        <f t="shared" si="38"/>
        <v>4174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915</v>
      </c>
      <c r="R18" s="2">
        <v>5500000</v>
      </c>
    </row>
    <row r="19" spans="1:24" s="46" customFormat="1" x14ac:dyDescent="0.25">
      <c r="A19" s="44">
        <f t="shared" si="32"/>
        <v>0</v>
      </c>
      <c r="B19" s="44">
        <f t="shared" si="33"/>
        <v>415</v>
      </c>
      <c r="C19" s="44">
        <f t="shared" si="41"/>
        <v>498</v>
      </c>
      <c r="D19" s="44">
        <f t="shared" si="34"/>
        <v>597.6</v>
      </c>
      <c r="E19" s="45">
        <f t="shared" si="35"/>
        <v>4100000</v>
      </c>
      <c r="F19" s="44">
        <f t="shared" si="36"/>
        <v>9880</v>
      </c>
      <c r="G19" s="44">
        <f t="shared" si="37"/>
        <v>8233</v>
      </c>
      <c r="H19" s="44">
        <f t="shared" si="38"/>
        <v>6861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415</v>
      </c>
      <c r="R19" s="47">
        <v>4100000</v>
      </c>
    </row>
    <row r="20" spans="1:24" x14ac:dyDescent="0.25">
      <c r="A20" s="4">
        <f t="shared" si="32"/>
        <v>0</v>
      </c>
      <c r="B20" s="4">
        <f t="shared" si="33"/>
        <v>791.66666666666674</v>
      </c>
      <c r="C20" s="4">
        <f t="shared" si="41"/>
        <v>950</v>
      </c>
      <c r="D20" s="4">
        <f t="shared" si="34"/>
        <v>1140</v>
      </c>
      <c r="E20" s="5">
        <f t="shared" si="35"/>
        <v>5699000</v>
      </c>
      <c r="F20" s="9">
        <f t="shared" si="36"/>
        <v>7199</v>
      </c>
      <c r="G20" s="9">
        <f t="shared" si="37"/>
        <v>5999</v>
      </c>
      <c r="H20" s="9">
        <f t="shared" si="38"/>
        <v>4999</v>
      </c>
      <c r="I20" s="4" t="e">
        <f>#REF!</f>
        <v>#REF!</v>
      </c>
      <c r="J20" s="4">
        <f t="shared" si="39"/>
        <v>0</v>
      </c>
      <c r="O20">
        <v>0</v>
      </c>
      <c r="P20">
        <v>950</v>
      </c>
      <c r="Q20">
        <f t="shared" si="40"/>
        <v>791.66666666666674</v>
      </c>
      <c r="R20" s="2">
        <v>5699000</v>
      </c>
    </row>
    <row r="21" spans="1:24" x14ac:dyDescent="0.25">
      <c r="A21" s="4">
        <f t="shared" si="32"/>
        <v>0</v>
      </c>
      <c r="B21" s="4">
        <f t="shared" si="33"/>
        <v>591.66666666666674</v>
      </c>
      <c r="C21" s="4">
        <f t="shared" si="41"/>
        <v>710.00000000000011</v>
      </c>
      <c r="D21" s="4">
        <f t="shared" si="34"/>
        <v>852.00000000000011</v>
      </c>
      <c r="E21" s="5">
        <f t="shared" si="35"/>
        <v>3725000</v>
      </c>
      <c r="F21" s="9">
        <f t="shared" si="36"/>
        <v>6296</v>
      </c>
      <c r="G21" s="9">
        <f t="shared" si="37"/>
        <v>5246</v>
      </c>
      <c r="H21" s="9">
        <f t="shared" si="38"/>
        <v>4372</v>
      </c>
      <c r="I21" s="4" t="e">
        <f>#REF!</f>
        <v>#REF!</v>
      </c>
      <c r="J21" s="4">
        <f t="shared" si="39"/>
        <v>0</v>
      </c>
      <c r="O21">
        <v>0</v>
      </c>
      <c r="P21">
        <v>710</v>
      </c>
      <c r="Q21">
        <f t="shared" si="40"/>
        <v>591.66666666666674</v>
      </c>
      <c r="R21" s="2">
        <v>3725000</v>
      </c>
    </row>
    <row r="22" spans="1:24" x14ac:dyDescent="0.25">
      <c r="A22" s="4">
        <f t="shared" ref="A22:A24" si="42">N22</f>
        <v>0</v>
      </c>
      <c r="B22" s="4">
        <f t="shared" ref="B22:B24" si="43">Q22</f>
        <v>541.66666666666674</v>
      </c>
      <c r="C22" s="4">
        <f t="shared" ref="C22:C24" si="44">B22*1.2</f>
        <v>650.00000000000011</v>
      </c>
      <c r="D22" s="4">
        <f t="shared" ref="D22:D24" si="45">C22*1.2</f>
        <v>780.00000000000011</v>
      </c>
      <c r="E22" s="5">
        <f t="shared" ref="E22:E24" si="46">R22</f>
        <v>4199000</v>
      </c>
      <c r="F22" s="9">
        <f t="shared" ref="F22:F24" si="47">ROUND((E22/B22),0)</f>
        <v>7752</v>
      </c>
      <c r="G22" s="9">
        <f t="shared" ref="G22:G24" si="48">ROUND((E22/C22),0)</f>
        <v>6460</v>
      </c>
      <c r="H22" s="9">
        <f t="shared" ref="H22:H24" si="49">ROUND((E22/D22),0)</f>
        <v>5383</v>
      </c>
      <c r="I22" s="4" t="e">
        <f>#REF!</f>
        <v>#REF!</v>
      </c>
      <c r="J22" s="4">
        <f t="shared" ref="J22:J24" si="50">S22</f>
        <v>0</v>
      </c>
      <c r="O22">
        <v>0</v>
      </c>
      <c r="P22">
        <v>650</v>
      </c>
      <c r="Q22">
        <f t="shared" ref="Q22:Q24" si="51">P22/1.2</f>
        <v>541.66666666666674</v>
      </c>
      <c r="R22" s="2">
        <v>4199000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437</v>
      </c>
      <c r="S31" s="10"/>
      <c r="T31" s="10"/>
      <c r="U31" s="17" t="s">
        <v>15</v>
      </c>
      <c r="V31" s="18"/>
      <c r="W31" s="19">
        <f>W29-W30</f>
        <v>6500</v>
      </c>
      <c r="X31" s="22"/>
    </row>
    <row r="32" spans="1:24" ht="15.75" x14ac:dyDescent="0.25">
      <c r="E32" t="s">
        <v>41</v>
      </c>
      <c r="F32" s="7">
        <v>20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42</v>
      </c>
      <c r="F33" s="7">
        <v>34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5:25" ht="15.75" x14ac:dyDescent="0.25">
      <c r="F34" s="7">
        <f>SUM(F31:F33)</f>
        <v>491</v>
      </c>
      <c r="S34" s="10"/>
      <c r="T34" s="10"/>
      <c r="U34" s="17" t="s">
        <v>18</v>
      </c>
      <c r="V34" s="23"/>
      <c r="W34" s="24">
        <f>W35-W33</f>
        <v>64</v>
      </c>
      <c r="X34" s="24">
        <v>2028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491</v>
      </c>
      <c r="X44" s="24"/>
    </row>
    <row r="45" spans="5:25" ht="15.75" x14ac:dyDescent="0.25">
      <c r="P45" s="13" t="s">
        <v>29</v>
      </c>
      <c r="S45" s="10"/>
      <c r="T45" s="11"/>
      <c r="U45" s="17" t="s">
        <v>44</v>
      </c>
      <c r="V45" s="31"/>
      <c r="W45" s="32">
        <f>W42*W44+X46</f>
        <v>4419000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3977100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3535200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1227500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9206.25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R12:R15"/>
  <sheetViews>
    <sheetView zoomScaleNormal="100" workbookViewId="0">
      <selection activeCell="T22" sqref="T22"/>
    </sheetView>
  </sheetViews>
  <sheetFormatPr defaultRowHeight="15" x14ac:dyDescent="0.25"/>
  <sheetData>
    <row r="12" spans="18:18" x14ac:dyDescent="0.25">
      <c r="R12">
        <v>580</v>
      </c>
    </row>
    <row r="13" spans="18:18" x14ac:dyDescent="0.25">
      <c r="R13">
        <v>20</v>
      </c>
    </row>
    <row r="14" spans="18:18" x14ac:dyDescent="0.25">
      <c r="R14">
        <v>53</v>
      </c>
    </row>
    <row r="15" spans="18:18" x14ac:dyDescent="0.25">
      <c r="R15">
        <f>SUM(R12:R14)</f>
        <v>653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4:S17"/>
  <sheetViews>
    <sheetView workbookViewId="0">
      <selection activeCell="T17" sqref="T17"/>
    </sheetView>
  </sheetViews>
  <sheetFormatPr defaultRowHeight="15" x14ac:dyDescent="0.25"/>
  <sheetData>
    <row r="14" spans="19:19" x14ac:dyDescent="0.25">
      <c r="S14">
        <v>571</v>
      </c>
    </row>
    <row r="15" spans="19:19" x14ac:dyDescent="0.25">
      <c r="S15">
        <v>20</v>
      </c>
    </row>
    <row r="16" spans="19:19" x14ac:dyDescent="0.25">
      <c r="S16">
        <v>54</v>
      </c>
    </row>
    <row r="17" spans="19:19" x14ac:dyDescent="0.25">
      <c r="S17">
        <f>SUM(S14:S16)</f>
        <v>645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11" sqref="Q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2" sqref="Q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5:R18"/>
  <sheetViews>
    <sheetView zoomScaleNormal="100" workbookViewId="0">
      <selection activeCell="S18" sqref="S18"/>
    </sheetView>
  </sheetViews>
  <sheetFormatPr defaultRowHeight="15" x14ac:dyDescent="0.25"/>
  <sheetData>
    <row r="15" spans="18:18" x14ac:dyDescent="0.25">
      <c r="R15">
        <v>569</v>
      </c>
    </row>
    <row r="16" spans="18:18" x14ac:dyDescent="0.25">
      <c r="R16">
        <v>20</v>
      </c>
    </row>
    <row r="17" spans="18:18" x14ac:dyDescent="0.25">
      <c r="R17">
        <v>53</v>
      </c>
    </row>
    <row r="18" spans="18:18" x14ac:dyDescent="0.25">
      <c r="R18">
        <f>SUM(R15:R17)</f>
        <v>642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2024-06-14T11:00:44Z</dcterms:modified>
</cp:coreProperties>
</file>