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Sunita Kulkarni Patil\"/>
    </mc:Choice>
  </mc:AlternateContent>
  <bookViews>
    <workbookView xWindow="0" yWindow="0" windowWidth="15360" windowHeight="7755"/>
  </bookViews>
  <sheets>
    <sheet name="Calculation" sheetId="1" r:id="rId1"/>
    <sheet name="Listing2" sheetId="3" r:id="rId2"/>
    <sheet name="Listing3" sheetId="4" r:id="rId3"/>
    <sheet name="IGR" sheetId="6" r:id="rId4"/>
  </sheets>
  <calcPr calcId="152511"/>
</workbook>
</file>

<file path=xl/calcChain.xml><?xml version="1.0" encoding="utf-8"?>
<calcChain xmlns="http://schemas.openxmlformats.org/spreadsheetml/2006/main">
  <c r="C51" i="1" l="1"/>
  <c r="H7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C4" i="1"/>
  <c r="I7" i="1"/>
  <c r="M27" i="1" l="1"/>
  <c r="C35" i="1"/>
  <c r="H12" i="1"/>
  <c r="H11" i="1"/>
  <c r="H10" i="1"/>
  <c r="H9" i="1"/>
  <c r="H8" i="1"/>
  <c r="C42" i="1" l="1"/>
  <c r="D49" i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8" i="1"/>
  <c r="C49" i="1" s="1"/>
  <c r="C50" i="1" s="1"/>
  <c r="C36" i="1" l="1"/>
  <c r="C43" i="1" l="1"/>
  <c r="C47" i="1"/>
  <c r="C44" i="1"/>
  <c r="C45" i="1" s="1"/>
  <c r="C46" i="1" s="1"/>
</calcChain>
</file>

<file path=xl/sharedStrings.xml><?xml version="1.0" encoding="utf-8"?>
<sst xmlns="http://schemas.openxmlformats.org/spreadsheetml/2006/main" count="33" uniqueCount="30">
  <si>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</si>
  <si>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</si>
  <si>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</si>
  <si>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</si>
  <si>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</si>
  <si>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</si>
  <si>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</si>
  <si>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</si>
  <si>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</si>
  <si>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</si>
  <si>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</si>
  <si>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</si>
  <si>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</si>
  <si>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</si>
  <si>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</si>
  <si>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</si>
  <si>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</si>
  <si>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</si>
  <si>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</si>
  <si>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</si>
  <si>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</si>
  <si>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</si>
  <si>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</si>
  <si>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</si>
  <si>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 xml:space="preserve">Interior Decoration </t>
  </si>
  <si>
    <t>Gate</t>
  </si>
  <si>
    <t>Water Proofing</t>
  </si>
  <si>
    <t xml:space="preserve">Parking and Side Margin </t>
  </si>
  <si>
    <t xml:space="preserve">Kulkarni ( Yeola ) </t>
  </si>
  <si>
    <t>Compound  Gate &amp; Safty Door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</si>
</sst>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  <font>
      <b/>
      <sz val="11"/>
      <color rgb="FF7030A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2" fontId="13" fillId="0" borderId="0" xfId="0" applyNumberFormat="1" applyFont="1" applyBorder="1"/>
    <xf numFmtId="2" fontId="13" fillId="0" borderId="1" xfId="0" applyNumberFormat="1" applyFont="1" applyBorder="1"/>
    <xf numFmtId="0" fontId="6" fillId="0" borderId="0" xfId="0" applyFont="1"/>
    <xf numFmtId="1" fontId="6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</xdr:row>
      <xdr:rowOff>76200</xdr:rowOff>
    </xdr:from>
    <xdr:to>
      <xdr:col>9</xdr:col>
      <xdr:colOff>123825</xdr:colOff>
      <xdr:row>21</xdr:row>
      <xdr:rowOff>104775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57200"/>
          <a:ext cx="5448300" cy="3648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123825</xdr:rowOff>
    </xdr:from>
    <xdr:to>
      <xdr:col>9</xdr:col>
      <xdr:colOff>123825</xdr:colOff>
      <xdr:row>17</xdr:row>
      <xdr:rowOff>171450</xdr:rowOff>
    </xdr:to>
    <xdr:pic>
      <xdr:nvPicPr>
        <xdr:cNvPr id="3" name="Picture 2" descr="4aa13255-e6d2-467a-9181-3754c74ac2f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23825"/>
          <a:ext cx="5429250" cy="3286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608381</xdr:colOff>
      <xdr:row>21</xdr:row>
      <xdr:rowOff>142357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752381" cy="41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8"/>
  <sheetViews>
    <sheetView tabSelected="1" zoomScale="115" zoomScaleNormal="115" workbookViewId="0">
      <pane xSplit="3" ySplit="5" topLeftCell="E6" activePane="bottomRight" state="frozen"/>
      <selection pane="topRight" activeCell="D1" sqref="D1"/>
      <selection pane="bottomLeft" activeCell="A6" sqref="A6"/>
      <selection pane="bottomRight" activeCell="F36" sqref="F36"/>
    </sheetView>
  </sheetViews>
  <sheetFormatPr defaultRowHeight="16.5" x14ac:dyDescent="0.3"/>
  <cols>
    <col min="1" max="1" width="9.140625" style="54"/>
    <col min="2" max="2" width="26" style="2" customWidth="1"/>
    <col min="3" max="5" width="15.42578125" style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150</v>
      </c>
      <c r="E2" s="4"/>
      <c r="F2" s="4"/>
      <c r="G2" s="23"/>
      <c r="H2" s="1"/>
    </row>
    <row r="3" spans="1:15" x14ac:dyDescent="0.3">
      <c r="B3" s="22" t="s">
        <v>10</v>
      </c>
      <c r="C3" s="25">
        <v>16000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2400000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131.26</v>
      </c>
      <c r="D7" s="35">
        <v>2009</v>
      </c>
      <c r="E7" s="35">
        <v>2024</v>
      </c>
      <c r="F7" s="35">
        <v>60</v>
      </c>
      <c r="G7" s="53">
        <v>21500</v>
      </c>
      <c r="H7" s="62">
        <f>E7-D7</f>
        <v>15</v>
      </c>
      <c r="I7" s="63">
        <f>IF(H7&gt;=5,90*H7/F7,0)</f>
        <v>22.5</v>
      </c>
      <c r="J7" s="64">
        <f t="shared" ref="J7:J12" si="0">G7/100*I7</f>
        <v>4837.5</v>
      </c>
      <c r="K7" s="64">
        <f>ROUND((G7-J7),0)</f>
        <v>16663</v>
      </c>
      <c r="L7" s="64">
        <f>ROUND((K7*C7),0)</f>
        <v>2187185</v>
      </c>
      <c r="M7" s="64">
        <f>ROUND((C7*G7),0)</f>
        <v>2822090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2187185</v>
      </c>
      <c r="M27" s="15">
        <f>SUM(M7:M26)</f>
        <v>2822090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B34" s="11" t="s">
        <v>28</v>
      </c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2400000</v>
      </c>
      <c r="D35" s="74"/>
      <c r="E35" s="74"/>
      <c r="F35" s="74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2187185</v>
      </c>
      <c r="D36" s="74"/>
      <c r="E36" s="17"/>
      <c r="F36" s="80"/>
      <c r="G36" s="17"/>
      <c r="H36" s="18"/>
      <c r="I36" s="16"/>
      <c r="K36" s="18"/>
    </row>
    <row r="37" spans="2:15" x14ac:dyDescent="0.3">
      <c r="B37" s="1" t="s">
        <v>24</v>
      </c>
      <c r="C37" s="65">
        <v>1554300</v>
      </c>
      <c r="D37" s="74"/>
      <c r="E37" s="17"/>
      <c r="F37" s="80"/>
      <c r="G37" s="17"/>
      <c r="H37" s="18"/>
      <c r="I37" s="16"/>
      <c r="K37" s="18"/>
    </row>
    <row r="38" spans="2:15" x14ac:dyDescent="0.3">
      <c r="B38" s="1" t="s">
        <v>29</v>
      </c>
      <c r="C38" s="65">
        <v>200000</v>
      </c>
      <c r="D38" s="74"/>
      <c r="E38" s="17"/>
      <c r="F38" s="80"/>
      <c r="G38" s="17"/>
      <c r="H38" s="18"/>
      <c r="I38" s="16"/>
      <c r="K38" s="18"/>
    </row>
    <row r="39" spans="2:15" x14ac:dyDescent="0.3">
      <c r="B39" s="1" t="s">
        <v>25</v>
      </c>
      <c r="C39" s="65">
        <v>100000</v>
      </c>
      <c r="D39" s="74"/>
      <c r="E39" s="17"/>
      <c r="F39" s="80"/>
      <c r="G39" s="17"/>
      <c r="H39" s="18"/>
      <c r="I39" s="16"/>
      <c r="K39" s="18"/>
    </row>
    <row r="40" spans="2:15" x14ac:dyDescent="0.3">
      <c r="B40" s="1" t="s">
        <v>26</v>
      </c>
      <c r="C40" s="65">
        <v>100000</v>
      </c>
      <c r="D40" s="74"/>
      <c r="E40" s="17"/>
      <c r="F40" s="80"/>
      <c r="G40" s="17"/>
      <c r="H40" s="18"/>
      <c r="I40" s="16"/>
      <c r="K40" s="18"/>
    </row>
    <row r="41" spans="2:15" x14ac:dyDescent="0.3">
      <c r="B41" s="1" t="s">
        <v>27</v>
      </c>
      <c r="C41" s="65">
        <v>100000</v>
      </c>
      <c r="D41" s="74"/>
      <c r="E41" s="17"/>
      <c r="F41" s="80"/>
      <c r="G41" s="17"/>
      <c r="H41" s="18"/>
      <c r="I41" s="16"/>
      <c r="K41" s="18"/>
    </row>
    <row r="42" spans="2:15" x14ac:dyDescent="0.3">
      <c r="B42" s="11" t="s">
        <v>12</v>
      </c>
      <c r="C42" s="65">
        <f>C35+C36+C37+C38+C39+C40+C41</f>
        <v>6641485</v>
      </c>
      <c r="D42" s="30"/>
      <c r="E42" s="75"/>
      <c r="F42" s="28"/>
      <c r="G42" s="37"/>
      <c r="H42" s="66"/>
      <c r="I42" s="27"/>
      <c r="J42" s="37"/>
      <c r="K42" s="27"/>
      <c r="L42" s="37"/>
      <c r="M42" s="37"/>
      <c r="N42" s="37"/>
    </row>
    <row r="43" spans="2:15" x14ac:dyDescent="0.3">
      <c r="B43" s="11" t="s">
        <v>13</v>
      </c>
      <c r="C43" s="65">
        <f>ROUND((C42*0.95),0)</f>
        <v>6309411</v>
      </c>
      <c r="D43" s="84"/>
      <c r="E43" s="81"/>
      <c r="F43" s="28"/>
      <c r="G43" s="83"/>
      <c r="H43" s="86"/>
      <c r="I43" s="28"/>
      <c r="J43" s="37"/>
      <c r="K43" s="27"/>
      <c r="L43" s="37"/>
      <c r="M43" s="37"/>
      <c r="N43" s="37"/>
    </row>
    <row r="44" spans="2:15" hidden="1" x14ac:dyDescent="0.3">
      <c r="B44" s="26" t="s">
        <v>11</v>
      </c>
      <c r="C44" s="65">
        <f>C42*0.8</f>
        <v>5313188</v>
      </c>
      <c r="D44" s="30"/>
      <c r="E44" s="27"/>
      <c r="F44" s="28"/>
      <c r="G44" s="37"/>
      <c r="H44" s="66"/>
      <c r="I44" s="27"/>
      <c r="J44" s="37"/>
      <c r="K44" s="27"/>
      <c r="L44" s="37"/>
      <c r="M44" s="37"/>
      <c r="N44" s="37"/>
    </row>
    <row r="45" spans="2:15" hidden="1" x14ac:dyDescent="0.3">
      <c r="B45" s="29"/>
      <c r="C45" s="65">
        <f>ROUNDUP(C44,0)</f>
        <v>5313188</v>
      </c>
      <c r="D45" s="18"/>
      <c r="E45" s="27"/>
      <c r="F45" s="28"/>
      <c r="G45" s="37"/>
      <c r="H45" s="66"/>
      <c r="I45" s="27"/>
      <c r="J45" s="37"/>
      <c r="K45" s="27"/>
      <c r="L45" s="37"/>
      <c r="M45" s="37"/>
      <c r="N45" s="37"/>
    </row>
    <row r="46" spans="2:15" hidden="1" x14ac:dyDescent="0.3">
      <c r="B46" s="29"/>
      <c r="C46" s="65">
        <f>C45-C44</f>
        <v>0</v>
      </c>
      <c r="D46" s="30"/>
      <c r="E46" s="27"/>
      <c r="F46" s="28"/>
      <c r="G46" s="37"/>
      <c r="H46" s="66"/>
      <c r="I46" s="27"/>
      <c r="J46" s="37"/>
      <c r="K46" s="27"/>
      <c r="L46" s="37"/>
      <c r="M46" s="37"/>
      <c r="N46" s="37"/>
    </row>
    <row r="47" spans="2:15" x14ac:dyDescent="0.3">
      <c r="B47" s="11" t="s">
        <v>14</v>
      </c>
      <c r="C47" s="65">
        <f>ROUND((C42*0.8),0)</f>
        <v>5313188</v>
      </c>
      <c r="D47" s="30"/>
      <c r="E47" s="27"/>
      <c r="F47" s="28"/>
      <c r="G47" s="37"/>
      <c r="H47" s="67"/>
      <c r="I47" s="27"/>
      <c r="J47" s="37"/>
      <c r="K47" s="27"/>
      <c r="L47" s="37"/>
      <c r="M47" s="37"/>
      <c r="N47" s="37"/>
    </row>
    <row r="48" spans="2:15" hidden="1" x14ac:dyDescent="0.3">
      <c r="B48" s="6" t="s">
        <v>11</v>
      </c>
      <c r="C48" s="65" t="e">
        <f>#REF!</f>
        <v>#REF!</v>
      </c>
      <c r="D48" s="30"/>
      <c r="E48" s="27"/>
      <c r="F48" s="28"/>
      <c r="G48" s="37"/>
      <c r="H48" s="67"/>
      <c r="I48" s="27"/>
      <c r="J48" s="37"/>
      <c r="K48" s="27"/>
      <c r="L48" s="37"/>
      <c r="M48" s="37"/>
      <c r="N48" s="37"/>
    </row>
    <row r="49" spans="2:14" hidden="1" x14ac:dyDescent="0.3">
      <c r="B49" s="26"/>
      <c r="C49" s="65" t="e">
        <f>ROUNDUP(C48,0)</f>
        <v>#REF!</v>
      </c>
      <c r="D49" s="30">
        <f>C51*0.85</f>
        <v>1580241.1624999999</v>
      </c>
      <c r="E49" s="27"/>
      <c r="F49" s="37"/>
      <c r="G49" s="37"/>
      <c r="H49" s="67"/>
      <c r="I49" s="27"/>
      <c r="J49" s="37"/>
      <c r="K49" s="27"/>
      <c r="L49" s="37"/>
      <c r="M49" s="37"/>
      <c r="N49" s="37"/>
    </row>
    <row r="50" spans="2:14" hidden="1" x14ac:dyDescent="0.3">
      <c r="B50" s="26"/>
      <c r="C50" s="65" t="e">
        <f>C49-C48</f>
        <v>#REF!</v>
      </c>
      <c r="E50" s="27"/>
      <c r="F50" s="37"/>
      <c r="G50" s="37"/>
      <c r="H50" s="67"/>
      <c r="I50" s="27"/>
      <c r="J50" s="37"/>
      <c r="K50" s="27"/>
      <c r="L50" s="37"/>
      <c r="M50" s="37"/>
      <c r="N50" s="37"/>
    </row>
    <row r="51" spans="2:14" x14ac:dyDescent="0.3">
      <c r="B51" s="11" t="s">
        <v>18</v>
      </c>
      <c r="C51" s="65">
        <f>L27*0.85</f>
        <v>1859107.25</v>
      </c>
      <c r="D51" s="73"/>
      <c r="E51" s="27"/>
      <c r="F51" s="37"/>
      <c r="G51" s="37"/>
      <c r="H51" s="67"/>
      <c r="I51" s="27"/>
      <c r="J51" s="78"/>
      <c r="K51" s="27"/>
      <c r="L51" s="37"/>
      <c r="M51" s="39"/>
      <c r="N51" s="37"/>
    </row>
    <row r="52" spans="2:14" x14ac:dyDescent="0.3">
      <c r="C52" s="16"/>
      <c r="E52" s="27"/>
      <c r="F52" s="37"/>
      <c r="G52" s="37"/>
      <c r="H52" s="37"/>
      <c r="I52" s="27"/>
      <c r="J52" s="37"/>
      <c r="K52" s="27"/>
      <c r="L52" s="37"/>
      <c r="M52" s="39"/>
      <c r="N52" s="37"/>
    </row>
    <row r="53" spans="2:14" x14ac:dyDescent="0.3">
      <c r="B53" s="1"/>
      <c r="C53" s="27"/>
      <c r="D53" s="37"/>
      <c r="E53" s="37"/>
      <c r="F53" s="38"/>
      <c r="G53" s="27"/>
      <c r="H53" s="37"/>
      <c r="I53" s="27"/>
      <c r="J53" s="37"/>
      <c r="K53" s="39"/>
      <c r="L53" s="37"/>
      <c r="M53" s="1"/>
      <c r="N53" s="1"/>
    </row>
    <row r="54" spans="2:14" ht="16.5" customHeight="1" x14ac:dyDescent="0.3">
      <c r="B54" s="1"/>
      <c r="C54" s="27"/>
      <c r="D54" s="37"/>
      <c r="E54" s="37"/>
      <c r="F54" s="37"/>
      <c r="G54" s="27"/>
      <c r="H54" s="37"/>
      <c r="I54" s="40"/>
      <c r="J54" s="37"/>
      <c r="K54" s="39"/>
      <c r="L54" s="37"/>
      <c r="M54" s="1"/>
      <c r="N54" s="1"/>
    </row>
    <row r="55" spans="2:14" x14ac:dyDescent="0.3">
      <c r="B55" s="85"/>
      <c r="E55" s="78"/>
      <c r="F55" s="37"/>
      <c r="G55" s="37"/>
      <c r="H55" s="37"/>
      <c r="I55" s="27"/>
      <c r="J55" s="37"/>
      <c r="K55" s="40"/>
      <c r="L55" s="37"/>
      <c r="M55" s="39"/>
      <c r="N55" s="37"/>
    </row>
    <row r="56" spans="2:14" x14ac:dyDescent="0.3">
      <c r="B56" s="85"/>
      <c r="D56" s="1">
        <v>131.26</v>
      </c>
      <c r="E56" s="78"/>
      <c r="F56" s="37"/>
      <c r="G56" s="37"/>
      <c r="H56" s="38"/>
      <c r="I56" s="27"/>
      <c r="J56" s="37"/>
      <c r="K56" s="40"/>
      <c r="L56" s="37"/>
      <c r="M56" s="39"/>
      <c r="N56" s="37"/>
    </row>
    <row r="57" spans="2:14" x14ac:dyDescent="0.3">
      <c r="B57" s="85"/>
      <c r="E57" s="27"/>
      <c r="F57" s="37"/>
      <c r="G57" s="37"/>
      <c r="H57" s="37"/>
      <c r="I57" s="27"/>
      <c r="J57" s="37"/>
      <c r="K57" s="40"/>
      <c r="L57" s="37"/>
      <c r="M57" s="39"/>
      <c r="N57" s="37"/>
    </row>
    <row r="58" spans="2:14" x14ac:dyDescent="0.3">
      <c r="B58" s="85"/>
      <c r="C58" s="16"/>
      <c r="E58" s="27"/>
      <c r="F58" s="37"/>
      <c r="G58" s="37"/>
      <c r="H58" s="37"/>
      <c r="I58" s="27"/>
      <c r="J58" s="37"/>
      <c r="K58" s="40"/>
      <c r="L58" s="37"/>
      <c r="M58" s="39"/>
      <c r="N58" s="37"/>
    </row>
    <row r="59" spans="2:14" x14ac:dyDescent="0.3">
      <c r="E59" s="27"/>
      <c r="F59" s="37"/>
      <c r="G59" s="37"/>
      <c r="H59" s="37"/>
      <c r="I59" s="27"/>
      <c r="J59" s="37"/>
      <c r="K59" s="40"/>
      <c r="L59" s="37"/>
      <c r="M59" s="39"/>
      <c r="N59" s="37"/>
    </row>
    <row r="60" spans="2:14" x14ac:dyDescent="0.3">
      <c r="E60" s="27"/>
      <c r="F60" s="37"/>
      <c r="G60" s="37"/>
      <c r="H60" s="37"/>
      <c r="I60" s="27"/>
      <c r="J60" s="37"/>
      <c r="K60" s="40"/>
      <c r="L60" s="37"/>
      <c r="M60" s="39"/>
      <c r="N60" s="37"/>
    </row>
    <row r="61" spans="2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2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2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2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37"/>
      <c r="G67" s="37"/>
      <c r="H67" s="37"/>
      <c r="I67" s="27"/>
      <c r="J67" s="37"/>
      <c r="K67" s="27"/>
      <c r="L67" s="37"/>
      <c r="M67" s="37"/>
      <c r="N67" s="37"/>
    </row>
    <row r="68" spans="5:14" x14ac:dyDescent="0.3">
      <c r="E68" s="27"/>
      <c r="F68" s="37"/>
      <c r="G68" s="37"/>
      <c r="H68" s="37"/>
      <c r="I68" s="27"/>
      <c r="J68" s="37"/>
      <c r="K68" s="27"/>
      <c r="L68" s="37"/>
      <c r="M68" s="37"/>
      <c r="N68" s="37"/>
    </row>
    <row r="69" spans="5:14" x14ac:dyDescent="0.3">
      <c r="E69" s="27"/>
      <c r="F69" s="37"/>
      <c r="G69" s="37"/>
      <c r="H69" s="37"/>
      <c r="I69" s="27"/>
      <c r="J69" s="37"/>
      <c r="K69" s="27"/>
      <c r="L69" s="37"/>
      <c r="M69" s="37"/>
      <c r="N69" s="37"/>
    </row>
    <row r="70" spans="5:14" x14ac:dyDescent="0.3">
      <c r="E70" s="27"/>
      <c r="F70" s="37"/>
      <c r="G70" s="37"/>
      <c r="H70" s="37"/>
      <c r="I70" s="27"/>
      <c r="J70" s="37"/>
      <c r="K70" s="27"/>
      <c r="L70" s="37"/>
      <c r="M70" s="37"/>
      <c r="N70" s="37"/>
    </row>
    <row r="71" spans="5:14" x14ac:dyDescent="0.3">
      <c r="E71" s="27"/>
      <c r="F71" s="37"/>
      <c r="G71" s="37"/>
      <c r="H71" s="37"/>
      <c r="I71" s="27"/>
      <c r="J71" s="37"/>
      <c r="K71" s="27"/>
      <c r="L71" s="37"/>
      <c r="M71" s="37"/>
      <c r="N71" s="37"/>
    </row>
    <row r="72" spans="5:14" x14ac:dyDescent="0.3">
      <c r="E72" s="27"/>
      <c r="F72" s="41"/>
      <c r="G72" s="41"/>
      <c r="H72" s="41"/>
      <c r="I72" s="42"/>
      <c r="J72" s="37"/>
      <c r="K72" s="27"/>
      <c r="L72" s="37"/>
      <c r="M72" s="37"/>
      <c r="N72" s="37"/>
    </row>
    <row r="73" spans="5:14" x14ac:dyDescent="0.3">
      <c r="E73" s="27"/>
      <c r="F73" s="39"/>
      <c r="G73" s="27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43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44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9"/>
      <c r="G78" s="39"/>
      <c r="H78" s="39"/>
      <c r="I78" s="27"/>
      <c r="J78" s="37"/>
      <c r="K78" s="27"/>
      <c r="L78" s="37"/>
      <c r="M78" s="37"/>
      <c r="N78" s="37"/>
    </row>
    <row r="79" spans="5:14" x14ac:dyDescent="0.3">
      <c r="E79" s="27"/>
      <c r="F79" s="39"/>
      <c r="G79" s="39"/>
      <c r="H79" s="39"/>
      <c r="I79" s="27"/>
      <c r="J79" s="37"/>
      <c r="K79" s="27"/>
      <c r="L79" s="37"/>
      <c r="M79" s="37"/>
      <c r="N79" s="37"/>
    </row>
    <row r="80" spans="5:14" x14ac:dyDescent="0.3">
      <c r="E80" s="27"/>
      <c r="F80" s="39"/>
      <c r="G80" s="39"/>
      <c r="H80" s="39"/>
      <c r="I80" s="27"/>
      <c r="J80" s="37"/>
      <c r="K80" s="27"/>
      <c r="L80" s="37"/>
      <c r="M80" s="37"/>
      <c r="N80" s="37"/>
    </row>
    <row r="81" spans="5:14" x14ac:dyDescent="0.3">
      <c r="E81" s="27"/>
      <c r="F81" s="39"/>
      <c r="G81" s="39"/>
      <c r="H81" s="39"/>
      <c r="I81" s="27"/>
      <c r="J81" s="37"/>
      <c r="K81" s="27"/>
      <c r="L81" s="37"/>
      <c r="M81" s="37"/>
      <c r="N81" s="37"/>
    </row>
    <row r="82" spans="5:14" x14ac:dyDescent="0.3">
      <c r="E82" s="27"/>
      <c r="F82" s="39"/>
      <c r="G82" s="39"/>
      <c r="H82" s="39"/>
      <c r="I82" s="27"/>
      <c r="J82" s="37"/>
      <c r="K82" s="27"/>
      <c r="L82" s="37"/>
      <c r="M82" s="37"/>
      <c r="N82" s="37"/>
    </row>
    <row r="83" spans="5:14" x14ac:dyDescent="0.3">
      <c r="E83" s="27"/>
      <c r="F83" s="37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37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37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37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37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45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45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45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45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45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E182" s="27"/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E183" s="27"/>
      <c r="F183" s="37"/>
      <c r="G183" s="37"/>
      <c r="H183" s="37"/>
      <c r="I183" s="27"/>
      <c r="J183" s="37"/>
      <c r="K183" s="27"/>
      <c r="L183" s="37"/>
      <c r="M183" s="37"/>
      <c r="N183" s="37"/>
    </row>
    <row r="184" spans="5:14" x14ac:dyDescent="0.3">
      <c r="E184" s="27"/>
      <c r="F184" s="37"/>
      <c r="G184" s="37"/>
      <c r="H184" s="37"/>
      <c r="I184" s="27"/>
      <c r="J184" s="37"/>
      <c r="K184" s="27"/>
      <c r="L184" s="37"/>
      <c r="M184" s="37"/>
      <c r="N184" s="37"/>
    </row>
    <row r="185" spans="5:14" x14ac:dyDescent="0.3">
      <c r="E185" s="27"/>
      <c r="F185" s="37"/>
      <c r="G185" s="37"/>
      <c r="H185" s="37"/>
      <c r="I185" s="27"/>
      <c r="J185" s="37"/>
      <c r="K185" s="27"/>
      <c r="L185" s="37"/>
      <c r="M185" s="37"/>
      <c r="N185" s="37"/>
    </row>
    <row r="186" spans="5:14" x14ac:dyDescent="0.3">
      <c r="E186" s="27"/>
      <c r="F186" s="37"/>
      <c r="G186" s="37"/>
      <c r="H186" s="37"/>
      <c r="I186" s="27"/>
      <c r="J186" s="37"/>
      <c r="K186" s="27"/>
      <c r="L186" s="37"/>
      <c r="M186" s="37"/>
      <c r="N186" s="37"/>
    </row>
    <row r="187" spans="5:14" x14ac:dyDescent="0.3">
      <c r="F187" s="37"/>
      <c r="G187" s="37"/>
      <c r="H187" s="37"/>
      <c r="I187" s="27"/>
      <c r="J187" s="37"/>
      <c r="K187" s="27"/>
      <c r="L187" s="37"/>
      <c r="M187" s="37"/>
      <c r="N187" s="37"/>
    </row>
    <row r="188" spans="5:14" x14ac:dyDescent="0.3">
      <c r="F188" s="37"/>
      <c r="G188" s="37"/>
      <c r="H188" s="37"/>
      <c r="I188" s="27"/>
      <c r="J188" s="37"/>
      <c r="K188" s="27"/>
      <c r="L188" s="37"/>
      <c r="M188" s="37"/>
      <c r="N188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5:D26"/>
  <sheetViews>
    <sheetView topLeftCell="A4" workbookViewId="0">
      <selection activeCell="G25" sqref="G25"/>
    </sheetView>
  </sheetViews>
  <sheetFormatPr defaultRowHeight="15" x14ac:dyDescent="0.25"/>
  <sheetData>
    <row r="25" spans="4:4" x14ac:dyDescent="0.25">
      <c r="D25" s="77"/>
    </row>
    <row r="26" spans="4:4" x14ac:dyDescent="0.25">
      <c r="D26" s="7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8" sqref="L1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D8" sqref="D8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Calculation</vt:lpstr>
      <vt:lpstr>Listing2</vt:lpstr>
      <vt:lpstr>Listing3</vt:lpstr>
      <vt:lpstr>IGR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2024-06-12T12:55:33Z</dcterms:modified>
</cp:coreProperties>
</file>