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" i="1"/>
  <c r="I3" i="1"/>
  <c r="I4" i="1"/>
  <c r="I5" i="1"/>
  <c r="I6" i="1"/>
  <c r="I7" i="1"/>
  <c r="I8" i="1"/>
  <c r="I9" i="1"/>
  <c r="I12" i="1"/>
  <c r="I13" i="1"/>
  <c r="I17" i="1"/>
  <c r="I18" i="1"/>
  <c r="H2" i="1"/>
  <c r="J2" i="1" s="1"/>
  <c r="H3" i="1"/>
  <c r="J3" i="1" s="1"/>
  <c r="H4" i="1"/>
  <c r="J4" i="1" s="1"/>
  <c r="H5" i="1"/>
  <c r="J5" i="1" s="1"/>
  <c r="H6" i="1"/>
  <c r="J6" i="1" s="1"/>
  <c r="H7" i="1"/>
  <c r="J7" i="1" s="1"/>
  <c r="H8" i="1"/>
  <c r="J8" i="1" s="1"/>
  <c r="H9" i="1"/>
  <c r="J9" i="1" s="1"/>
  <c r="H12" i="1"/>
  <c r="J12" i="1" s="1"/>
  <c r="H13" i="1"/>
  <c r="J13" i="1" s="1"/>
  <c r="H17" i="1"/>
  <c r="J17" i="1" s="1"/>
  <c r="H18" i="1"/>
  <c r="J18" i="1" s="1"/>
  <c r="J1" i="1"/>
  <c r="I1" i="1"/>
  <c r="H1" i="1"/>
  <c r="E6" i="1"/>
  <c r="E12" i="1"/>
  <c r="E13" i="1"/>
  <c r="E14" i="1"/>
  <c r="E17" i="1"/>
  <c r="E18" i="1"/>
  <c r="E19" i="1"/>
  <c r="E1" i="1"/>
  <c r="D19" i="1"/>
  <c r="D14" i="1"/>
  <c r="D2" i="1"/>
  <c r="D10" i="1" s="1"/>
  <c r="E10" i="1" s="1"/>
  <c r="D3" i="1"/>
  <c r="E3" i="1" s="1"/>
  <c r="D4" i="1"/>
  <c r="E4" i="1" s="1"/>
  <c r="D5" i="1"/>
  <c r="E5" i="1" s="1"/>
  <c r="D6" i="1"/>
  <c r="D7" i="1"/>
  <c r="E7" i="1" s="1"/>
  <c r="D8" i="1"/>
  <c r="E8" i="1" s="1"/>
  <c r="D9" i="1"/>
  <c r="E9" i="1" s="1"/>
  <c r="D17" i="1"/>
  <c r="D18" i="1"/>
  <c r="D12" i="1"/>
  <c r="D13" i="1"/>
  <c r="D1" i="1"/>
  <c r="O19" i="1"/>
  <c r="O8" i="1"/>
  <c r="O9" i="1" s="1"/>
  <c r="O6" i="1"/>
  <c r="O4" i="1"/>
  <c r="O3" i="1"/>
  <c r="O12" i="1" s="1"/>
  <c r="J19" i="1" l="1"/>
  <c r="J14" i="1"/>
  <c r="J10" i="1"/>
  <c r="E2" i="1"/>
  <c r="O10" i="1"/>
  <c r="O11" i="1" s="1"/>
  <c r="O13" i="1" s="1"/>
  <c r="O16" i="1" s="1"/>
  <c r="O20" i="1" s="1"/>
  <c r="O17" i="1" l="1"/>
  <c r="O18" i="1"/>
</calcChain>
</file>

<file path=xl/sharedStrings.xml><?xml version="1.0" encoding="utf-8"?>
<sst xmlns="http://schemas.openxmlformats.org/spreadsheetml/2006/main" count="31" uniqueCount="25">
  <si>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</si>
  <si>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</si>
  <si>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</si>
  <si>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</si>
  <si>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</si>
  <si>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</si>
  <si>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</si>
  <si>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</si>
  <si>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</si>
  <si>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</si>
  <si>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</si>
  <si>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</si>
  <si>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</si>
  <si>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</si>
  <si>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</si>
  <si>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</si>
  <si>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</si>
  <si>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Hall</t>
  </si>
  <si>
    <t>P</t>
  </si>
  <si>
    <t>bal</t>
  </si>
  <si>
    <t>ki</t>
  </si>
  <si>
    <t>db</t>
  </si>
  <si>
    <t>be</t>
  </si>
  <si>
    <t>pas</t>
  </si>
  <si>
    <t>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</si>
</sst>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8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0" fillId="3" borderId="0" xfId="0" applyFill="1"/>
    <xf numFmtId="168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J22" sqref="J22"/>
    </sheetView>
  </sheetViews>
  <sheetFormatPr defaultRowHeight="15" x14ac:dyDescent="0.25"/>
  <cols>
    <col min="2" max="7" width="0" hidden="1" customWidth="1"/>
    <col min="8" max="9" width="9.28515625" bestFit="1" customWidth="1"/>
    <col min="10" max="10" width="9.5703125" bestFit="1" customWidth="1"/>
    <col min="14" max="14" width="19.5703125" bestFit="1" customWidth="1"/>
    <col min="15" max="15" width="13.7109375" bestFit="1" customWidth="1"/>
  </cols>
  <sheetData>
    <row r="1" spans="1:15" ht="16.5" x14ac:dyDescent="0.3">
      <c r="A1" t="s">
        <v>17</v>
      </c>
      <c r="B1">
        <v>2.98</v>
      </c>
      <c r="C1">
        <v>2.8</v>
      </c>
      <c r="D1">
        <f>C1*B1</f>
        <v>8.3439999999999994</v>
      </c>
      <c r="E1">
        <f>D1*10.764</f>
        <v>89.814815999999993</v>
      </c>
      <c r="G1">
        <v>3.28084</v>
      </c>
      <c r="H1" s="13">
        <f>G1*B1</f>
        <v>9.7769031999999996</v>
      </c>
      <c r="I1" s="13">
        <f>G1*C1</f>
        <v>9.1863519999999994</v>
      </c>
      <c r="J1" s="13">
        <f>H1*I1</f>
        <v>89.814074265126393</v>
      </c>
      <c r="N1" s="1" t="s">
        <v>0</v>
      </c>
      <c r="O1" s="2">
        <v>18600</v>
      </c>
    </row>
    <row r="2" spans="1:15" ht="33" x14ac:dyDescent="0.3">
      <c r="A2" t="s">
        <v>18</v>
      </c>
      <c r="B2">
        <v>4.76</v>
      </c>
      <c r="C2">
        <v>2.2999999999999998</v>
      </c>
      <c r="D2">
        <f t="shared" ref="D2:D9" si="0">C2*B2</f>
        <v>10.947999999999999</v>
      </c>
      <c r="E2">
        <f t="shared" ref="E2:E19" si="1">D2*10.764</f>
        <v>117.84427199999998</v>
      </c>
      <c r="G2">
        <v>3.28084</v>
      </c>
      <c r="H2" s="13">
        <f t="shared" ref="H2:H18" si="2">G2*B2</f>
        <v>15.616798399999999</v>
      </c>
      <c r="I2" s="13">
        <f t="shared" ref="I2:I18" si="3">G2*C2</f>
        <v>7.5459319999999996</v>
      </c>
      <c r="J2" s="13">
        <f t="shared" ref="J2:J18" si="4">H2*I2</f>
        <v>117.84329878410878</v>
      </c>
      <c r="N2" s="3" t="s">
        <v>1</v>
      </c>
      <c r="O2" s="2">
        <v>3000</v>
      </c>
    </row>
    <row r="3" spans="1:15" ht="16.5" x14ac:dyDescent="0.3">
      <c r="A3" t="s">
        <v>20</v>
      </c>
      <c r="B3">
        <v>2.7</v>
      </c>
      <c r="C3">
        <v>2.4</v>
      </c>
      <c r="D3">
        <f t="shared" si="0"/>
        <v>6.48</v>
      </c>
      <c r="E3">
        <f t="shared" si="1"/>
        <v>69.750720000000001</v>
      </c>
      <c r="G3">
        <v>3.28084</v>
      </c>
      <c r="H3" s="13">
        <f t="shared" si="2"/>
        <v>8.8582680000000007</v>
      </c>
      <c r="I3" s="13">
        <f t="shared" si="3"/>
        <v>7.8740159999999992</v>
      </c>
      <c r="J3" s="13">
        <f t="shared" si="4"/>
        <v>69.750143964288</v>
      </c>
      <c r="N3" s="1" t="s">
        <v>2</v>
      </c>
      <c r="O3" s="2">
        <f>O1-O2</f>
        <v>15600</v>
      </c>
    </row>
    <row r="4" spans="1:15" ht="16.5" x14ac:dyDescent="0.3">
      <c r="A4" t="s">
        <v>22</v>
      </c>
      <c r="B4">
        <v>3.15</v>
      </c>
      <c r="C4">
        <v>3.15</v>
      </c>
      <c r="D4">
        <f t="shared" si="0"/>
        <v>9.9224999999999994</v>
      </c>
      <c r="E4">
        <f t="shared" si="1"/>
        <v>106.80578999999999</v>
      </c>
      <c r="G4">
        <v>3.28084</v>
      </c>
      <c r="H4" s="13">
        <f t="shared" si="2"/>
        <v>10.334645999999999</v>
      </c>
      <c r="I4" s="13">
        <f t="shared" si="3"/>
        <v>10.334645999999999</v>
      </c>
      <c r="J4" s="13">
        <f t="shared" si="4"/>
        <v>106.80490794531599</v>
      </c>
      <c r="N4" s="1" t="s">
        <v>3</v>
      </c>
      <c r="O4" s="2">
        <f>O2*1</f>
        <v>3000</v>
      </c>
    </row>
    <row r="5" spans="1:15" ht="16.5" x14ac:dyDescent="0.3">
      <c r="A5" t="s">
        <v>23</v>
      </c>
      <c r="B5">
        <v>1.25</v>
      </c>
      <c r="C5">
        <v>0.6</v>
      </c>
      <c r="D5">
        <f t="shared" si="0"/>
        <v>0.75</v>
      </c>
      <c r="E5">
        <f t="shared" si="1"/>
        <v>8.0730000000000004</v>
      </c>
      <c r="G5">
        <v>3.28084</v>
      </c>
      <c r="H5" s="13">
        <f t="shared" si="2"/>
        <v>4.1010499999999999</v>
      </c>
      <c r="I5" s="13">
        <f t="shared" si="3"/>
        <v>1.9685039999999998</v>
      </c>
      <c r="J5" s="13">
        <f t="shared" si="4"/>
        <v>8.0729333291999996</v>
      </c>
      <c r="N5" s="1" t="s">
        <v>4</v>
      </c>
      <c r="O5" s="4">
        <v>12</v>
      </c>
    </row>
    <row r="6" spans="1:15" ht="16.5" x14ac:dyDescent="0.3">
      <c r="A6" t="s">
        <v>24</v>
      </c>
      <c r="B6">
        <v>1.3</v>
      </c>
      <c r="C6">
        <v>2.04</v>
      </c>
      <c r="D6">
        <f t="shared" si="0"/>
        <v>2.6520000000000001</v>
      </c>
      <c r="E6">
        <f t="shared" si="1"/>
        <v>28.546128</v>
      </c>
      <c r="G6">
        <v>3.28084</v>
      </c>
      <c r="H6" s="13">
        <f t="shared" si="2"/>
        <v>4.2650920000000001</v>
      </c>
      <c r="I6" s="13">
        <f t="shared" si="3"/>
        <v>6.6929135999999998</v>
      </c>
      <c r="J6" s="13">
        <f t="shared" si="4"/>
        <v>28.5458922520512</v>
      </c>
      <c r="N6" s="1" t="s">
        <v>5</v>
      </c>
      <c r="O6" s="4">
        <f>O7-O5</f>
        <v>48</v>
      </c>
    </row>
    <row r="7" spans="1:15" ht="16.5" x14ac:dyDescent="0.3">
      <c r="A7" t="s">
        <v>22</v>
      </c>
      <c r="B7">
        <v>3.1</v>
      </c>
      <c r="C7">
        <v>3.93</v>
      </c>
      <c r="D7">
        <f t="shared" si="0"/>
        <v>12.183000000000002</v>
      </c>
      <c r="E7">
        <f t="shared" si="1"/>
        <v>131.137812</v>
      </c>
      <c r="G7">
        <v>3.28084</v>
      </c>
      <c r="H7" s="13">
        <f t="shared" si="2"/>
        <v>10.170604000000001</v>
      </c>
      <c r="I7" s="13">
        <f t="shared" si="3"/>
        <v>12.893701200000001</v>
      </c>
      <c r="J7" s="13">
        <f t="shared" si="4"/>
        <v>131.13672899952482</v>
      </c>
      <c r="N7" s="1" t="s">
        <v>6</v>
      </c>
      <c r="O7" s="4">
        <v>60</v>
      </c>
    </row>
    <row r="8" spans="1:15" ht="33" x14ac:dyDescent="0.3">
      <c r="A8" t="s">
        <v>24</v>
      </c>
      <c r="B8">
        <v>1.3</v>
      </c>
      <c r="C8">
        <v>2.02</v>
      </c>
      <c r="D8">
        <f t="shared" si="0"/>
        <v>2.6260000000000003</v>
      </c>
      <c r="E8">
        <f t="shared" si="1"/>
        <v>28.266264000000003</v>
      </c>
      <c r="G8">
        <v>3.28084</v>
      </c>
      <c r="H8" s="13">
        <f t="shared" si="2"/>
        <v>4.2650920000000001</v>
      </c>
      <c r="I8" s="13">
        <f t="shared" si="3"/>
        <v>6.6272967999999999</v>
      </c>
      <c r="J8" s="13">
        <f t="shared" si="4"/>
        <v>28.266030563305602</v>
      </c>
      <c r="L8">
        <v>708</v>
      </c>
      <c r="N8" s="3" t="s">
        <v>7</v>
      </c>
      <c r="O8" s="4">
        <f>90*O5/O7</f>
        <v>18</v>
      </c>
    </row>
    <row r="9" spans="1:15" ht="16.5" x14ac:dyDescent="0.3">
      <c r="A9" t="s">
        <v>23</v>
      </c>
      <c r="B9">
        <v>1.6</v>
      </c>
      <c r="C9">
        <v>1</v>
      </c>
      <c r="D9">
        <f t="shared" si="0"/>
        <v>1.6</v>
      </c>
      <c r="E9">
        <f t="shared" si="1"/>
        <v>17.2224</v>
      </c>
      <c r="G9">
        <v>3.28084</v>
      </c>
      <c r="H9" s="13">
        <f t="shared" si="2"/>
        <v>5.2493440000000007</v>
      </c>
      <c r="I9" s="13">
        <f t="shared" si="3"/>
        <v>3.28084</v>
      </c>
      <c r="J9" s="13">
        <f t="shared" si="4"/>
        <v>17.222257768960002</v>
      </c>
      <c r="N9" s="1"/>
      <c r="O9" s="5">
        <f>O8%</f>
        <v>0.18</v>
      </c>
    </row>
    <row r="10" spans="1:15" ht="16.5" x14ac:dyDescent="0.3">
      <c r="D10">
        <f>SUM(D1:D9)</f>
        <v>55.505499999999998</v>
      </c>
      <c r="E10" s="12">
        <f t="shared" si="1"/>
        <v>597.46120199999996</v>
      </c>
      <c r="F10" s="12"/>
      <c r="H10" s="13"/>
      <c r="I10" s="13"/>
      <c r="J10" s="13">
        <f>SUM(J1:J9)</f>
        <v>597.45626787188075</v>
      </c>
      <c r="N10" s="1" t="s">
        <v>8</v>
      </c>
      <c r="O10" s="2">
        <f>O4*O9</f>
        <v>540</v>
      </c>
    </row>
    <row r="11" spans="1:15" ht="16.5" x14ac:dyDescent="0.3">
      <c r="H11" s="13"/>
      <c r="I11" s="13"/>
      <c r="J11" s="13"/>
      <c r="N11" s="1" t="s">
        <v>9</v>
      </c>
      <c r="O11" s="2">
        <f>O4-O10</f>
        <v>2460</v>
      </c>
    </row>
    <row r="12" spans="1:15" ht="16.5" x14ac:dyDescent="0.3">
      <c r="A12" t="s">
        <v>21</v>
      </c>
      <c r="B12">
        <v>2.17</v>
      </c>
      <c r="C12">
        <v>1.1000000000000001</v>
      </c>
      <c r="D12">
        <f>C12*B12</f>
        <v>2.387</v>
      </c>
      <c r="E12">
        <f t="shared" si="1"/>
        <v>25.693667999999999</v>
      </c>
      <c r="G12">
        <v>3.28084</v>
      </c>
      <c r="H12" s="13">
        <f t="shared" si="2"/>
        <v>7.1194227999999997</v>
      </c>
      <c r="I12" s="13">
        <f t="shared" si="3"/>
        <v>3.6089240000000005</v>
      </c>
      <c r="J12" s="13">
        <f t="shared" si="4"/>
        <v>25.693455809067203</v>
      </c>
      <c r="N12" s="1" t="s">
        <v>2</v>
      </c>
      <c r="O12" s="2">
        <f>O3</f>
        <v>15600</v>
      </c>
    </row>
    <row r="13" spans="1:15" ht="16.5" x14ac:dyDescent="0.3">
      <c r="A13" t="s">
        <v>21</v>
      </c>
      <c r="B13">
        <v>0.8</v>
      </c>
      <c r="C13">
        <v>2.04</v>
      </c>
      <c r="D13">
        <f>C13*B13</f>
        <v>1.6320000000000001</v>
      </c>
      <c r="E13">
        <f t="shared" si="1"/>
        <v>17.566848</v>
      </c>
      <c r="G13">
        <v>3.28084</v>
      </c>
      <c r="H13" s="13">
        <f t="shared" si="2"/>
        <v>2.6246720000000003</v>
      </c>
      <c r="I13" s="13">
        <f t="shared" si="3"/>
        <v>6.6929135999999998</v>
      </c>
      <c r="J13" s="13">
        <f t="shared" si="4"/>
        <v>17.5667029243392</v>
      </c>
      <c r="N13" s="1" t="s">
        <v>10</v>
      </c>
      <c r="O13" s="2">
        <f>O12+O11</f>
        <v>18060</v>
      </c>
    </row>
    <row r="14" spans="1:15" ht="16.5" x14ac:dyDescent="0.3">
      <c r="D14">
        <f>SUM(D12:D13)</f>
        <v>4.0190000000000001</v>
      </c>
      <c r="E14" s="12">
        <f t="shared" si="1"/>
        <v>43.260515999999996</v>
      </c>
      <c r="F14" s="12"/>
      <c r="H14" s="13"/>
      <c r="I14" s="13"/>
      <c r="J14" s="13">
        <f>SUM(J12:J13)</f>
        <v>43.260158733406399</v>
      </c>
      <c r="N14" s="1"/>
      <c r="O14" s="4"/>
    </row>
    <row r="15" spans="1:15" ht="16.5" x14ac:dyDescent="0.3">
      <c r="H15" s="13"/>
      <c r="I15" s="13"/>
      <c r="J15" s="13"/>
      <c r="N15" s="6" t="s">
        <v>11</v>
      </c>
      <c r="O15" s="7">
        <v>708</v>
      </c>
    </row>
    <row r="16" spans="1:15" ht="16.5" x14ac:dyDescent="0.3">
      <c r="H16" s="13"/>
      <c r="I16" s="13"/>
      <c r="J16" s="13"/>
      <c r="N16" s="6" t="s">
        <v>12</v>
      </c>
      <c r="O16" s="8">
        <f>O13*O15</f>
        <v>12786480</v>
      </c>
    </row>
    <row r="17" spans="1:15" ht="16.5" x14ac:dyDescent="0.3">
      <c r="A17" t="s">
        <v>19</v>
      </c>
      <c r="B17">
        <v>0.7</v>
      </c>
      <c r="C17">
        <v>2.2000000000000002</v>
      </c>
      <c r="D17">
        <f>C17*B17</f>
        <v>1.54</v>
      </c>
      <c r="E17">
        <f t="shared" si="1"/>
        <v>16.576560000000001</v>
      </c>
      <c r="G17">
        <v>3.28084</v>
      </c>
      <c r="H17" s="13">
        <f t="shared" si="2"/>
        <v>2.2965879999999999</v>
      </c>
      <c r="I17" s="13">
        <f t="shared" si="3"/>
        <v>7.2178480000000009</v>
      </c>
      <c r="J17" s="13">
        <f t="shared" si="4"/>
        <v>16.576423102624002</v>
      </c>
      <c r="N17" s="9" t="s">
        <v>13</v>
      </c>
      <c r="O17" s="10">
        <f>O16*90%</f>
        <v>11507832</v>
      </c>
    </row>
    <row r="18" spans="1:15" ht="16.5" x14ac:dyDescent="0.3">
      <c r="A18" t="s">
        <v>19</v>
      </c>
      <c r="B18">
        <v>2.8</v>
      </c>
      <c r="C18">
        <v>1.2</v>
      </c>
      <c r="D18">
        <f>C18*B18</f>
        <v>3.36</v>
      </c>
      <c r="E18">
        <f t="shared" si="1"/>
        <v>36.167039999999993</v>
      </c>
      <c r="G18">
        <v>3.28084</v>
      </c>
      <c r="H18" s="13">
        <f t="shared" si="2"/>
        <v>9.1863519999999994</v>
      </c>
      <c r="I18" s="13">
        <f t="shared" si="3"/>
        <v>3.9370079999999996</v>
      </c>
      <c r="J18" s="13">
        <f t="shared" si="4"/>
        <v>36.166741314815994</v>
      </c>
      <c r="N18" s="9" t="s">
        <v>14</v>
      </c>
      <c r="O18" s="10">
        <f>O16*80%</f>
        <v>10229184</v>
      </c>
    </row>
    <row r="19" spans="1:15" ht="16.5" x14ac:dyDescent="0.3">
      <c r="D19">
        <f>SUM(D17:D18)</f>
        <v>4.9000000000000004</v>
      </c>
      <c r="E19" s="12">
        <f t="shared" si="1"/>
        <v>52.743600000000001</v>
      </c>
      <c r="F19" s="12"/>
      <c r="H19" s="13"/>
      <c r="I19" s="13"/>
      <c r="J19" s="13">
        <f>SUM(J17:J18)</f>
        <v>52.743164417439999</v>
      </c>
      <c r="N19" s="9" t="s">
        <v>15</v>
      </c>
      <c r="O19" s="10">
        <f>333.6*O2</f>
        <v>1000800.0000000001</v>
      </c>
    </row>
    <row r="20" spans="1:15" ht="16.5" x14ac:dyDescent="0.3">
      <c r="N20" s="11" t="s">
        <v>16</v>
      </c>
      <c r="O20" s="10">
        <f>O16*0.025/12</f>
        <v>26638.5</v>
      </c>
    </row>
    <row r="21" spans="1:15" x14ac:dyDescent="0.25">
      <c r="J21">
        <f>598+43+53</f>
        <v>694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2024-06-15T07:16:42Z</dcterms:modified>
</cp:coreProperties>
</file>