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Land &amp; Building Folder\Digital Edge\31.05.2024\"/>
    </mc:Choice>
  </mc:AlternateContent>
  <xr:revisionPtr revIDLastSave="0" documentId="13_ncr:1_{471E6F4A-0704-4A06-AFD4-0C038F4882D0}" xr6:coauthVersionLast="47" xr6:coauthVersionMax="47" xr10:uidLastSave="{00000000-0000-0000-0000-000000000000}"/>
  <bookViews>
    <workbookView xWindow="150" yWindow="15" windowWidth="14025" windowHeight="15465" xr2:uid="{0B611D2C-A4AD-49E8-8D14-E1BD17CA6C68}"/>
  </bookViews>
  <sheets>
    <sheet name="Calculation" sheetId="3" r:id="rId1"/>
    <sheet name="Sheet1" sheetId="4" r:id="rId2"/>
    <sheet name="RR of Kalwa" sheetId="1" r:id="rId3"/>
    <sheet name="RR of Digh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15" i="3"/>
  <c r="F17" i="3"/>
  <c r="G19" i="3"/>
  <c r="G21" i="3"/>
  <c r="G23" i="3"/>
  <c r="G24" i="3"/>
  <c r="G12" i="3"/>
  <c r="G13" i="3"/>
  <c r="G16" i="3"/>
  <c r="G17" i="3"/>
  <c r="G18" i="3"/>
  <c r="G20" i="3"/>
  <c r="G22" i="3"/>
  <c r="G25" i="3"/>
  <c r="G11" i="3"/>
  <c r="D40" i="4"/>
  <c r="D17" i="4"/>
  <c r="F25" i="3"/>
  <c r="D26" i="3"/>
  <c r="C2" i="3" s="1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D54" i="3"/>
  <c r="C3" i="3" s="1"/>
  <c r="F35" i="3"/>
  <c r="F12" i="3"/>
  <c r="F13" i="3"/>
  <c r="F14" i="3"/>
  <c r="F16" i="3"/>
  <c r="F18" i="3"/>
  <c r="F20" i="3"/>
  <c r="F21" i="3"/>
  <c r="F22" i="3"/>
  <c r="F24" i="3"/>
  <c r="F11" i="3"/>
  <c r="F23" i="3" l="1"/>
  <c r="F19" i="3"/>
  <c r="F15" i="3"/>
  <c r="C4" i="3"/>
  <c r="F54" i="3"/>
  <c r="D3" i="3" s="1"/>
  <c r="E3" i="3" s="1"/>
  <c r="F26" i="3" l="1"/>
  <c r="F55" i="3"/>
  <c r="G55" i="3" s="1"/>
  <c r="D2" i="3" l="1"/>
  <c r="D4" i="3" s="1"/>
  <c r="F27" i="3"/>
  <c r="F29" i="3" s="1"/>
  <c r="G29" i="3" s="1"/>
  <c r="G27" i="3"/>
  <c r="F56" i="3"/>
  <c r="G56" i="3" s="1"/>
  <c r="F57" i="3"/>
  <c r="G57" i="3" s="1"/>
  <c r="E2" i="3" l="1"/>
  <c r="E4" i="3" s="1"/>
  <c r="E5" i="3" s="1"/>
  <c r="D5" i="3"/>
  <c r="D6" i="3" s="1"/>
  <c r="E6" i="3" s="1"/>
  <c r="G4" i="3"/>
  <c r="H4" i="3" s="1"/>
  <c r="F28" i="3"/>
  <c r="G28" i="3" s="1"/>
  <c r="D7" i="3" l="1"/>
  <c r="E7" i="3" s="1"/>
</calcChain>
</file>

<file path=xl/sharedStrings.xml><?xml version="1.0" encoding="utf-8"?>
<sst xmlns="http://schemas.openxmlformats.org/spreadsheetml/2006/main" count="173" uniqueCount="48">
  <si>
    <t>Sr.</t>
  </si>
  <si>
    <t>Survey No.</t>
  </si>
  <si>
    <t>Village</t>
  </si>
  <si>
    <t>Land Area in Sq. M.</t>
  </si>
  <si>
    <t>Final Rate / Sq. M.</t>
  </si>
  <si>
    <t>Value</t>
  </si>
  <si>
    <t>Kalwa</t>
  </si>
  <si>
    <t>238/2</t>
  </si>
  <si>
    <t>Dighe</t>
  </si>
  <si>
    <t>71/2 (pt.)</t>
  </si>
  <si>
    <t>75/2</t>
  </si>
  <si>
    <t>80/2</t>
  </si>
  <si>
    <t>81/2</t>
  </si>
  <si>
    <t>82/2 (pt.)</t>
  </si>
  <si>
    <t>260 (pt.)</t>
  </si>
  <si>
    <t>TOTAL</t>
  </si>
  <si>
    <t>Fair Market Value of the property</t>
  </si>
  <si>
    <t>Realizable Value of the property</t>
  </si>
  <si>
    <t>Distress Sale Value of the property</t>
  </si>
  <si>
    <t>47/2 (pt.)</t>
  </si>
  <si>
    <t>48/2 (pt.)</t>
  </si>
  <si>
    <t>49/2 (pt.)</t>
  </si>
  <si>
    <t>51/3 (pt.)</t>
  </si>
  <si>
    <t>57/3 (pt.)</t>
  </si>
  <si>
    <t>58/2 (pt.)</t>
  </si>
  <si>
    <t>61/2(pt.)</t>
  </si>
  <si>
    <t>87/2 (pt.)</t>
  </si>
  <si>
    <t>88/2</t>
  </si>
  <si>
    <t>91/2 (pt.)</t>
  </si>
  <si>
    <t>92 (pt.)</t>
  </si>
  <si>
    <t>93/2 (pt.)</t>
  </si>
  <si>
    <t>95/2/B (pt.)</t>
  </si>
  <si>
    <t>275/2 (pt.)</t>
  </si>
  <si>
    <t>276 (pt.)</t>
  </si>
  <si>
    <t>277 (pt.)</t>
  </si>
  <si>
    <t>279 (pt.)</t>
  </si>
  <si>
    <t>283/2 (pt.)</t>
  </si>
  <si>
    <t>Primary Access Road</t>
  </si>
  <si>
    <t xml:space="preserve">Land </t>
  </si>
  <si>
    <t>Particulars</t>
  </si>
  <si>
    <t>Primary Land</t>
  </si>
  <si>
    <t>Value in Cr.</t>
  </si>
  <si>
    <t>Dated</t>
  </si>
  <si>
    <t>05.01.2023</t>
  </si>
  <si>
    <t>Vendor Name</t>
  </si>
  <si>
    <t>Purchaser Name</t>
  </si>
  <si>
    <t>M/s. Mukand Limited</t>
  </si>
  <si>
    <t>M/s. AGP DC Infra Two Pvt.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</si>
</sst>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1" xfId="0" applyFont="1" applyBorder="1"/>
    <xf numFmtId="43" fontId="3" fillId="0" borderId="1" xfId="1" applyFont="1" applyBorder="1"/>
    <xf numFmtId="0" fontId="2" fillId="0" borderId="1" xfId="0" applyFont="1" applyBorder="1"/>
    <xf numFmtId="43" fontId="2" fillId="0" borderId="1" xfId="1" applyFont="1" applyBorder="1"/>
    <xf numFmtId="43" fontId="3" fillId="0" borderId="0" xfId="0" applyNumberFormat="1" applyFont="1"/>
    <xf numFmtId="43" fontId="2" fillId="0" borderId="1" xfId="0" applyNumberFormat="1" applyFont="1" applyBorder="1"/>
    <xf numFmtId="43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43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4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601520</xdr:colOff>
      <xdr:row>42</xdr:row>
      <xdr:rowOff>124959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2469DD-50D4-5F73-5BBD-50D0E5085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55120" cy="8125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582467</xdr:colOff>
      <xdr:row>33</xdr:row>
      <xdr:rowOff>38983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C40446-6875-2F0C-0CF5-FA43255E6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36067" cy="632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54FFE-3660-49AD-82BB-741274BAF755}">
  <dimension ref="A1:H57"/>
  <sheetViews>
    <sheetView tabSelected="1" workbookViewId="0">
      <selection activeCell="H10" sqref="H10"/>
    </sheetView>
  </sheetViews>
  <sheetFormatPr defaultRowHeight="16.5" x14ac:dyDescent="0.3"/>
  <cols>
    <col min="1" max="1" width="3.28515625" style="1" bestFit="1" customWidth="1"/>
    <col min="2" max="2" width="11.42578125" style="13" bestFit="1" customWidth="1"/>
    <col min="3" max="3" width="17.85546875" style="1" bestFit="1" customWidth="1"/>
    <col min="4" max="4" width="17.28515625" style="2" bestFit="1" customWidth="1"/>
    <col min="5" max="5" width="11.42578125" style="2" bestFit="1" customWidth="1"/>
    <col min="6" max="6" width="17.28515625" style="2" bestFit="1" customWidth="1"/>
    <col min="7" max="7" width="16.140625" style="2" bestFit="1" customWidth="1"/>
    <col min="8" max="8" width="17.28515625" style="2" bestFit="1" customWidth="1"/>
    <col min="9" max="9" width="16.140625" style="1" bestFit="1" customWidth="1"/>
    <col min="10" max="16384" width="9.140625" style="1"/>
  </cols>
  <sheetData>
    <row r="1" spans="1:8" x14ac:dyDescent="0.3">
      <c r="A1" s="10" t="s">
        <v>0</v>
      </c>
      <c r="B1" s="11" t="s">
        <v>39</v>
      </c>
      <c r="C1" s="10" t="s">
        <v>3</v>
      </c>
      <c r="D1" s="10" t="s">
        <v>5</v>
      </c>
      <c r="E1" s="10" t="s">
        <v>41</v>
      </c>
      <c r="G1" s="1"/>
      <c r="H1" s="1"/>
    </row>
    <row r="2" spans="1:8" x14ac:dyDescent="0.3">
      <c r="A2" s="5">
        <v>1</v>
      </c>
      <c r="B2" s="12" t="s">
        <v>40</v>
      </c>
      <c r="C2" s="8">
        <f>Calculation!D26</f>
        <v>172971.23</v>
      </c>
      <c r="D2" s="8">
        <f>Calculation!F26</f>
        <v>13059327865</v>
      </c>
      <c r="E2" s="6">
        <f>D2/10^7</f>
        <v>1305.9327865</v>
      </c>
      <c r="G2" s="1"/>
      <c r="H2" s="1"/>
    </row>
    <row r="3" spans="1:8" ht="33" x14ac:dyDescent="0.3">
      <c r="A3" s="5">
        <v>2</v>
      </c>
      <c r="B3" s="12" t="s">
        <v>37</v>
      </c>
      <c r="C3" s="8">
        <f>Calculation!D54</f>
        <v>12930.840000000002</v>
      </c>
      <c r="D3" s="8">
        <f>Calculation!F54</f>
        <v>290943900</v>
      </c>
      <c r="E3" s="6">
        <f>D3/10^7</f>
        <v>29.094390000000001</v>
      </c>
      <c r="G3" s="1"/>
      <c r="H3" s="1"/>
    </row>
    <row r="4" spans="1:8" x14ac:dyDescent="0.3">
      <c r="A4" s="24" t="s">
        <v>15</v>
      </c>
      <c r="B4" s="24"/>
      <c r="C4" s="9">
        <f>SUM(C2:C3)</f>
        <v>185902.07</v>
      </c>
      <c r="D4" s="9">
        <f>SUM(D2:D3)</f>
        <v>13350271765</v>
      </c>
      <c r="E4" s="9">
        <f>SUM(E2:E3)</f>
        <v>1335.0271765</v>
      </c>
      <c r="F4" s="27">
        <v>12129189957</v>
      </c>
      <c r="G4" s="20">
        <f>D4-F4</f>
        <v>1221081808</v>
      </c>
      <c r="H4" s="6">
        <f>G4/10^7</f>
        <v>122.1081808</v>
      </c>
    </row>
    <row r="5" spans="1:8" x14ac:dyDescent="0.3">
      <c r="A5" s="24" t="s">
        <v>16</v>
      </c>
      <c r="B5" s="24"/>
      <c r="C5" s="24"/>
      <c r="D5" s="9">
        <f>D4</f>
        <v>13350271765</v>
      </c>
      <c r="E5" s="9">
        <f>E4</f>
        <v>1335.0271765</v>
      </c>
      <c r="G5" s="1"/>
      <c r="H5" s="1"/>
    </row>
    <row r="6" spans="1:8" x14ac:dyDescent="0.3">
      <c r="A6" s="24" t="s">
        <v>17</v>
      </c>
      <c r="B6" s="24"/>
      <c r="C6" s="24"/>
      <c r="D6" s="9">
        <f>ROUND(D5*0.9,0)</f>
        <v>12015244589</v>
      </c>
      <c r="E6" s="4">
        <f t="shared" ref="E6:E7" si="0">D6/10^7</f>
        <v>1201.5244588999999</v>
      </c>
      <c r="G6" s="1"/>
      <c r="H6" s="1"/>
    </row>
    <row r="7" spans="1:8" x14ac:dyDescent="0.3">
      <c r="A7" s="24" t="s">
        <v>18</v>
      </c>
      <c r="B7" s="24"/>
      <c r="C7" s="24"/>
      <c r="D7" s="9">
        <f>ROUND(D5*0.8,0)</f>
        <v>10680217412</v>
      </c>
      <c r="E7" s="4">
        <f t="shared" si="0"/>
        <v>1068.0217412</v>
      </c>
      <c r="G7" s="1"/>
      <c r="H7" s="1"/>
    </row>
    <row r="9" spans="1:8" x14ac:dyDescent="0.3">
      <c r="A9" s="21" t="s">
        <v>38</v>
      </c>
      <c r="B9" s="22"/>
      <c r="C9" s="22"/>
      <c r="D9" s="22"/>
      <c r="E9" s="22"/>
      <c r="F9" s="23"/>
      <c r="G9" s="1"/>
      <c r="H9" s="1"/>
    </row>
    <row r="10" spans="1:8" s="18" customFormat="1" ht="33" x14ac:dyDescent="0.25">
      <c r="A10" s="11" t="s">
        <v>0</v>
      </c>
      <c r="B10" s="11" t="s">
        <v>2</v>
      </c>
      <c r="C10" s="11" t="s">
        <v>1</v>
      </c>
      <c r="D10" s="17" t="s">
        <v>3</v>
      </c>
      <c r="E10" s="17" t="s">
        <v>4</v>
      </c>
      <c r="F10" s="17" t="s">
        <v>5</v>
      </c>
    </row>
    <row r="11" spans="1:8" x14ac:dyDescent="0.3">
      <c r="A11" s="5">
        <v>1</v>
      </c>
      <c r="B11" s="12" t="s">
        <v>6</v>
      </c>
      <c r="C11" s="15" t="s">
        <v>7</v>
      </c>
      <c r="D11" s="6">
        <v>14270.88</v>
      </c>
      <c r="E11" s="6">
        <v>75500</v>
      </c>
      <c r="F11" s="6">
        <f>E11*D11</f>
        <v>1077451440</v>
      </c>
      <c r="G11" s="20">
        <f>E11*4046</f>
        <v>305473000</v>
      </c>
      <c r="H11" s="1"/>
    </row>
    <row r="12" spans="1:8" x14ac:dyDescent="0.3">
      <c r="A12" s="5">
        <v>2</v>
      </c>
      <c r="B12" s="12" t="s">
        <v>8</v>
      </c>
      <c r="C12" s="15" t="s">
        <v>9</v>
      </c>
      <c r="D12" s="6">
        <v>105640.35</v>
      </c>
      <c r="E12" s="6">
        <v>75500</v>
      </c>
      <c r="F12" s="6">
        <f>E12*D12</f>
        <v>7975846425</v>
      </c>
      <c r="G12" s="20">
        <f t="shared" ref="G12:G25" si="1">E12*4046</f>
        <v>305473000</v>
      </c>
      <c r="H12" s="1"/>
    </row>
    <row r="13" spans="1:8" x14ac:dyDescent="0.3">
      <c r="A13" s="5">
        <v>3</v>
      </c>
      <c r="B13" s="12" t="s">
        <v>8</v>
      </c>
      <c r="C13" s="15">
        <v>74</v>
      </c>
      <c r="D13" s="6">
        <v>2240</v>
      </c>
      <c r="E13" s="6">
        <v>75500</v>
      </c>
      <c r="F13" s="6">
        <f>E13*D13</f>
        <v>169120000</v>
      </c>
      <c r="G13" s="20">
        <f t="shared" si="1"/>
        <v>305473000</v>
      </c>
      <c r="H13" s="1"/>
    </row>
    <row r="14" spans="1:8" x14ac:dyDescent="0.3">
      <c r="A14" s="5">
        <v>4</v>
      </c>
      <c r="B14" s="12" t="s">
        <v>8</v>
      </c>
      <c r="C14" s="15" t="s">
        <v>10</v>
      </c>
      <c r="D14" s="6">
        <v>6650</v>
      </c>
      <c r="E14" s="6">
        <v>75500</v>
      </c>
      <c r="F14" s="6">
        <f>E14*D14</f>
        <v>502075000</v>
      </c>
      <c r="G14" s="20">
        <f t="shared" si="1"/>
        <v>305473000</v>
      </c>
      <c r="H14" s="1"/>
    </row>
    <row r="15" spans="1:8" x14ac:dyDescent="0.3">
      <c r="A15" s="5">
        <v>5</v>
      </c>
      <c r="B15" s="12" t="s">
        <v>8</v>
      </c>
      <c r="C15" s="15">
        <v>76</v>
      </c>
      <c r="D15" s="6">
        <v>2650</v>
      </c>
      <c r="E15" s="6">
        <v>75500</v>
      </c>
      <c r="F15" s="6">
        <f>E15*D15</f>
        <v>200075000</v>
      </c>
      <c r="G15" s="20">
        <f t="shared" si="1"/>
        <v>305473000</v>
      </c>
      <c r="H15" s="1"/>
    </row>
    <row r="16" spans="1:8" x14ac:dyDescent="0.3">
      <c r="A16" s="5">
        <v>6</v>
      </c>
      <c r="B16" s="12" t="s">
        <v>8</v>
      </c>
      <c r="C16" s="15">
        <v>77</v>
      </c>
      <c r="D16" s="6">
        <v>950</v>
      </c>
      <c r="E16" s="6">
        <v>75500</v>
      </c>
      <c r="F16" s="6">
        <f>E16*D16</f>
        <v>71725000</v>
      </c>
      <c r="G16" s="20">
        <f t="shared" si="1"/>
        <v>305473000</v>
      </c>
      <c r="H16" s="1"/>
    </row>
    <row r="17" spans="1:8" x14ac:dyDescent="0.3">
      <c r="A17" s="5">
        <v>7</v>
      </c>
      <c r="B17" s="12" t="s">
        <v>8</v>
      </c>
      <c r="C17" s="15">
        <v>78</v>
      </c>
      <c r="D17" s="6">
        <v>430</v>
      </c>
      <c r="E17" s="6">
        <v>75500</v>
      </c>
      <c r="F17" s="6">
        <f>E17*D17</f>
        <v>32465000</v>
      </c>
      <c r="G17" s="20">
        <f t="shared" si="1"/>
        <v>305473000</v>
      </c>
      <c r="H17" s="1"/>
    </row>
    <row r="18" spans="1:8" x14ac:dyDescent="0.3">
      <c r="A18" s="5">
        <v>8</v>
      </c>
      <c r="B18" s="12" t="s">
        <v>8</v>
      </c>
      <c r="C18" s="15">
        <v>79</v>
      </c>
      <c r="D18" s="6">
        <v>7370</v>
      </c>
      <c r="E18" s="6">
        <v>75500</v>
      </c>
      <c r="F18" s="6">
        <f>E18*D18</f>
        <v>556435000</v>
      </c>
      <c r="G18" s="20">
        <f t="shared" si="1"/>
        <v>305473000</v>
      </c>
      <c r="H18" s="1"/>
    </row>
    <row r="19" spans="1:8" x14ac:dyDescent="0.3">
      <c r="A19" s="5">
        <v>9</v>
      </c>
      <c r="B19" s="12" t="s">
        <v>8</v>
      </c>
      <c r="C19" s="15" t="s">
        <v>11</v>
      </c>
      <c r="D19" s="6">
        <v>18100</v>
      </c>
      <c r="E19" s="6">
        <v>75500</v>
      </c>
      <c r="F19" s="6">
        <f>E19*D19</f>
        <v>1366550000</v>
      </c>
      <c r="G19" s="20">
        <f t="shared" si="1"/>
        <v>305473000</v>
      </c>
      <c r="H19" s="1"/>
    </row>
    <row r="20" spans="1:8" x14ac:dyDescent="0.3">
      <c r="A20" s="5">
        <v>10</v>
      </c>
      <c r="B20" s="12" t="s">
        <v>8</v>
      </c>
      <c r="C20" s="15" t="s">
        <v>12</v>
      </c>
      <c r="D20" s="6">
        <v>650</v>
      </c>
      <c r="E20" s="6">
        <v>75500</v>
      </c>
      <c r="F20" s="6">
        <f>E20*D20</f>
        <v>49075000</v>
      </c>
      <c r="G20" s="20">
        <f t="shared" si="1"/>
        <v>305473000</v>
      </c>
      <c r="H20" s="1"/>
    </row>
    <row r="21" spans="1:8" x14ac:dyDescent="0.3">
      <c r="A21" s="5">
        <v>11</v>
      </c>
      <c r="B21" s="12" t="s">
        <v>8</v>
      </c>
      <c r="C21" s="15" t="s">
        <v>13</v>
      </c>
      <c r="D21" s="6">
        <v>6300</v>
      </c>
      <c r="E21" s="6">
        <v>75500</v>
      </c>
      <c r="F21" s="6">
        <f>E21*D21</f>
        <v>475650000</v>
      </c>
      <c r="G21" s="20">
        <f t="shared" si="1"/>
        <v>305473000</v>
      </c>
      <c r="H21" s="1"/>
    </row>
    <row r="22" spans="1:8" x14ac:dyDescent="0.3">
      <c r="A22" s="5">
        <v>12</v>
      </c>
      <c r="B22" s="12" t="s">
        <v>8</v>
      </c>
      <c r="C22" s="15" t="s">
        <v>14</v>
      </c>
      <c r="D22" s="6">
        <v>4500</v>
      </c>
      <c r="E22" s="6">
        <v>75500</v>
      </c>
      <c r="F22" s="6">
        <f>E22*D22</f>
        <v>339750000</v>
      </c>
      <c r="G22" s="20">
        <f t="shared" si="1"/>
        <v>305473000</v>
      </c>
      <c r="H22" s="1"/>
    </row>
    <row r="23" spans="1:8" x14ac:dyDescent="0.3">
      <c r="A23" s="5">
        <v>13</v>
      </c>
      <c r="B23" s="12" t="s">
        <v>8</v>
      </c>
      <c r="C23" s="15">
        <v>272</v>
      </c>
      <c r="D23" s="6">
        <v>920</v>
      </c>
      <c r="E23" s="6">
        <v>75500</v>
      </c>
      <c r="F23" s="6">
        <f>E23*D23</f>
        <v>69460000</v>
      </c>
      <c r="G23" s="20">
        <f t="shared" si="1"/>
        <v>305473000</v>
      </c>
      <c r="H23" s="1"/>
    </row>
    <row r="24" spans="1:8" x14ac:dyDescent="0.3">
      <c r="A24" s="5">
        <v>14</v>
      </c>
      <c r="B24" s="12" t="s">
        <v>8</v>
      </c>
      <c r="C24" s="15">
        <v>332</v>
      </c>
      <c r="D24" s="6">
        <v>800</v>
      </c>
      <c r="E24" s="6">
        <v>75500</v>
      </c>
      <c r="F24" s="6">
        <f>E24*D24</f>
        <v>60400000</v>
      </c>
      <c r="G24" s="20">
        <f t="shared" si="1"/>
        <v>305473000</v>
      </c>
      <c r="H24" s="1"/>
    </row>
    <row r="25" spans="1:8" x14ac:dyDescent="0.3">
      <c r="A25" s="5">
        <v>15</v>
      </c>
      <c r="B25" s="12" t="s">
        <v>8</v>
      </c>
      <c r="C25" s="15">
        <v>50</v>
      </c>
      <c r="D25" s="6">
        <v>1500</v>
      </c>
      <c r="E25" s="6">
        <v>75500</v>
      </c>
      <c r="F25" s="6">
        <f>E25*D25</f>
        <v>113250000</v>
      </c>
      <c r="G25" s="20">
        <f t="shared" si="1"/>
        <v>305473000</v>
      </c>
      <c r="H25" s="1"/>
    </row>
    <row r="26" spans="1:8" x14ac:dyDescent="0.3">
      <c r="A26" s="24" t="s">
        <v>15</v>
      </c>
      <c r="B26" s="24"/>
      <c r="C26" s="24"/>
      <c r="D26" s="4">
        <f>SUM(D11:D25)</f>
        <v>172971.23</v>
      </c>
      <c r="E26" s="4"/>
      <c r="F26" s="4">
        <f>SUM(F11:F25)</f>
        <v>13059327865</v>
      </c>
      <c r="G26" s="1"/>
      <c r="H26" s="1"/>
    </row>
    <row r="27" spans="1:8" x14ac:dyDescent="0.3">
      <c r="A27" s="21" t="s">
        <v>16</v>
      </c>
      <c r="B27" s="22"/>
      <c r="C27" s="22"/>
      <c r="D27" s="22"/>
      <c r="E27" s="23"/>
      <c r="F27" s="4">
        <f>F26</f>
        <v>13059327865</v>
      </c>
      <c r="G27" s="7">
        <f>F27/10^7</f>
        <v>1305.9327865</v>
      </c>
    </row>
    <row r="28" spans="1:8" x14ac:dyDescent="0.3">
      <c r="A28" s="21" t="s">
        <v>17</v>
      </c>
      <c r="B28" s="22"/>
      <c r="C28" s="22"/>
      <c r="D28" s="22"/>
      <c r="E28" s="23"/>
      <c r="F28" s="4">
        <f>F27*0.9</f>
        <v>11753395078.5</v>
      </c>
      <c r="G28" s="7">
        <f t="shared" ref="G28:G29" si="2">F28/10^7</f>
        <v>1175.33950785</v>
      </c>
    </row>
    <row r="29" spans="1:8" x14ac:dyDescent="0.3">
      <c r="A29" s="21" t="s">
        <v>18</v>
      </c>
      <c r="B29" s="22"/>
      <c r="C29" s="22"/>
      <c r="D29" s="22"/>
      <c r="E29" s="23"/>
      <c r="F29" s="4">
        <f>F27*0.8</f>
        <v>10447462292</v>
      </c>
      <c r="G29" s="7">
        <f t="shared" si="2"/>
        <v>1044.7462292</v>
      </c>
    </row>
    <row r="33" spans="1:8" x14ac:dyDescent="0.3">
      <c r="A33" s="21" t="s">
        <v>37</v>
      </c>
      <c r="B33" s="22"/>
      <c r="C33" s="22"/>
      <c r="D33" s="22"/>
      <c r="E33" s="22"/>
      <c r="F33" s="23"/>
      <c r="G33" s="1"/>
      <c r="H33" s="1"/>
    </row>
    <row r="34" spans="1:8" s="19" customFormat="1" ht="33" x14ac:dyDescent="0.25">
      <c r="A34" s="11" t="s">
        <v>0</v>
      </c>
      <c r="B34" s="11" t="s">
        <v>2</v>
      </c>
      <c r="C34" s="11" t="s">
        <v>1</v>
      </c>
      <c r="D34" s="17" t="s">
        <v>3</v>
      </c>
      <c r="E34" s="17" t="s">
        <v>4</v>
      </c>
      <c r="F34" s="17" t="s">
        <v>5</v>
      </c>
      <c r="G34" s="18"/>
    </row>
    <row r="35" spans="1:8" x14ac:dyDescent="0.3">
      <c r="A35" s="5">
        <v>1</v>
      </c>
      <c r="B35" s="12" t="s">
        <v>8</v>
      </c>
      <c r="C35" s="15" t="s">
        <v>19</v>
      </c>
      <c r="D35" s="6">
        <v>27.55</v>
      </c>
      <c r="E35" s="6">
        <v>22500</v>
      </c>
      <c r="F35" s="6">
        <f>E35*D35</f>
        <v>619875</v>
      </c>
      <c r="G35" s="1"/>
      <c r="H35" s="1"/>
    </row>
    <row r="36" spans="1:8" x14ac:dyDescent="0.3">
      <c r="A36" s="5">
        <v>2</v>
      </c>
      <c r="B36" s="12" t="s">
        <v>8</v>
      </c>
      <c r="C36" s="15" t="s">
        <v>20</v>
      </c>
      <c r="D36" s="6">
        <v>618.61</v>
      </c>
      <c r="E36" s="6">
        <v>22500</v>
      </c>
      <c r="F36" s="6">
        <f>E36*D36</f>
        <v>13918725</v>
      </c>
      <c r="G36" s="1"/>
      <c r="H36" s="1"/>
    </row>
    <row r="37" spans="1:8" x14ac:dyDescent="0.3">
      <c r="A37" s="5">
        <v>3</v>
      </c>
      <c r="B37" s="12" t="s">
        <v>8</v>
      </c>
      <c r="C37" s="15" t="s">
        <v>21</v>
      </c>
      <c r="D37" s="6">
        <v>588.41</v>
      </c>
      <c r="E37" s="6">
        <v>22500</v>
      </c>
      <c r="F37" s="6">
        <f>E37*D37</f>
        <v>13239225</v>
      </c>
      <c r="G37" s="1"/>
      <c r="H37" s="1"/>
    </row>
    <row r="38" spans="1:8" x14ac:dyDescent="0.3">
      <c r="A38" s="5">
        <v>4</v>
      </c>
      <c r="B38" s="12" t="s">
        <v>8</v>
      </c>
      <c r="C38" s="15" t="s">
        <v>22</v>
      </c>
      <c r="D38" s="6">
        <v>908.89</v>
      </c>
      <c r="E38" s="6">
        <v>22500</v>
      </c>
      <c r="F38" s="6">
        <f>E38*D38</f>
        <v>20450025</v>
      </c>
      <c r="G38" s="1"/>
      <c r="H38" s="1"/>
    </row>
    <row r="39" spans="1:8" x14ac:dyDescent="0.3">
      <c r="A39" s="5">
        <v>5</v>
      </c>
      <c r="B39" s="12" t="s">
        <v>8</v>
      </c>
      <c r="C39" s="15" t="s">
        <v>23</v>
      </c>
      <c r="D39" s="6">
        <v>2160.67</v>
      </c>
      <c r="E39" s="6">
        <v>22500</v>
      </c>
      <c r="F39" s="6">
        <f>E39*D39</f>
        <v>48615075</v>
      </c>
      <c r="G39" s="1"/>
      <c r="H39" s="1"/>
    </row>
    <row r="40" spans="1:8" x14ac:dyDescent="0.3">
      <c r="A40" s="5">
        <v>6</v>
      </c>
      <c r="B40" s="12" t="s">
        <v>8</v>
      </c>
      <c r="C40" s="15" t="s">
        <v>24</v>
      </c>
      <c r="D40" s="6">
        <v>1021.58</v>
      </c>
      <c r="E40" s="6">
        <v>22500</v>
      </c>
      <c r="F40" s="6">
        <f>E40*D40</f>
        <v>22985550</v>
      </c>
      <c r="G40" s="1"/>
      <c r="H40" s="1"/>
    </row>
    <row r="41" spans="1:8" x14ac:dyDescent="0.3">
      <c r="A41" s="5">
        <v>7</v>
      </c>
      <c r="B41" s="12" t="s">
        <v>8</v>
      </c>
      <c r="C41" s="15">
        <v>60</v>
      </c>
      <c r="D41" s="6">
        <v>200</v>
      </c>
      <c r="E41" s="6">
        <v>22500</v>
      </c>
      <c r="F41" s="6">
        <f>E41*D41</f>
        <v>4500000</v>
      </c>
      <c r="G41" s="1"/>
      <c r="H41" s="1"/>
    </row>
    <row r="42" spans="1:8" x14ac:dyDescent="0.3">
      <c r="A42" s="5">
        <v>8</v>
      </c>
      <c r="B42" s="12" t="s">
        <v>8</v>
      </c>
      <c r="C42" s="15" t="s">
        <v>25</v>
      </c>
      <c r="D42" s="6">
        <v>966.8</v>
      </c>
      <c r="E42" s="6">
        <v>22500</v>
      </c>
      <c r="F42" s="6">
        <f>E42*D42</f>
        <v>21753000</v>
      </c>
      <c r="G42" s="1"/>
      <c r="H42" s="1"/>
    </row>
    <row r="43" spans="1:8" x14ac:dyDescent="0.3">
      <c r="A43" s="5">
        <v>9</v>
      </c>
      <c r="B43" s="12" t="s">
        <v>8</v>
      </c>
      <c r="C43" s="15" t="s">
        <v>26</v>
      </c>
      <c r="D43" s="6">
        <v>1500.55</v>
      </c>
      <c r="E43" s="6">
        <v>22500</v>
      </c>
      <c r="F43" s="6">
        <f>E43*D43</f>
        <v>33762375</v>
      </c>
      <c r="G43" s="1"/>
      <c r="H43" s="1"/>
    </row>
    <row r="44" spans="1:8" x14ac:dyDescent="0.3">
      <c r="A44" s="5">
        <v>10</v>
      </c>
      <c r="B44" s="12" t="s">
        <v>8</v>
      </c>
      <c r="C44" s="15" t="s">
        <v>27</v>
      </c>
      <c r="D44" s="6">
        <v>170</v>
      </c>
      <c r="E44" s="6">
        <v>22500</v>
      </c>
      <c r="F44" s="6">
        <f>E44*D44</f>
        <v>3825000</v>
      </c>
      <c r="G44" s="1"/>
      <c r="H44" s="1"/>
    </row>
    <row r="45" spans="1:8" x14ac:dyDescent="0.3">
      <c r="A45" s="5">
        <v>11</v>
      </c>
      <c r="B45" s="12" t="s">
        <v>8</v>
      </c>
      <c r="C45" s="15" t="s">
        <v>28</v>
      </c>
      <c r="D45" s="6">
        <v>370</v>
      </c>
      <c r="E45" s="6">
        <v>22500</v>
      </c>
      <c r="F45" s="6">
        <f>E45*D45</f>
        <v>8325000</v>
      </c>
      <c r="G45" s="1"/>
      <c r="H45" s="1"/>
    </row>
    <row r="46" spans="1:8" x14ac:dyDescent="0.3">
      <c r="A46" s="5">
        <v>12</v>
      </c>
      <c r="B46" s="12" t="s">
        <v>8</v>
      </c>
      <c r="C46" s="15" t="s">
        <v>29</v>
      </c>
      <c r="D46" s="6">
        <v>16.2</v>
      </c>
      <c r="E46" s="6">
        <v>22500</v>
      </c>
      <c r="F46" s="6">
        <f>E46*D46</f>
        <v>364500</v>
      </c>
      <c r="G46" s="1"/>
      <c r="H46" s="1"/>
    </row>
    <row r="47" spans="1:8" x14ac:dyDescent="0.3">
      <c r="A47" s="5">
        <v>13</v>
      </c>
      <c r="B47" s="12" t="s">
        <v>8</v>
      </c>
      <c r="C47" s="15" t="s">
        <v>30</v>
      </c>
      <c r="D47" s="6">
        <v>733.98</v>
      </c>
      <c r="E47" s="6">
        <v>22500</v>
      </c>
      <c r="F47" s="6">
        <f>E47*D47</f>
        <v>16514550</v>
      </c>
      <c r="G47" s="1"/>
      <c r="H47" s="1"/>
    </row>
    <row r="48" spans="1:8" x14ac:dyDescent="0.3">
      <c r="A48" s="5">
        <v>14</v>
      </c>
      <c r="B48" s="12" t="s">
        <v>8</v>
      </c>
      <c r="C48" s="15" t="s">
        <v>31</v>
      </c>
      <c r="D48" s="6">
        <v>1740</v>
      </c>
      <c r="E48" s="6">
        <v>22500</v>
      </c>
      <c r="F48" s="6">
        <f>E48*D48</f>
        <v>39150000</v>
      </c>
      <c r="G48" s="1"/>
      <c r="H48" s="1"/>
    </row>
    <row r="49" spans="1:8" x14ac:dyDescent="0.3">
      <c r="A49" s="5">
        <v>15</v>
      </c>
      <c r="B49" s="12" t="s">
        <v>8</v>
      </c>
      <c r="C49" s="15" t="s">
        <v>32</v>
      </c>
      <c r="D49" s="6">
        <v>1130</v>
      </c>
      <c r="E49" s="6">
        <v>22500</v>
      </c>
      <c r="F49" s="6">
        <f>E49*D49</f>
        <v>25425000</v>
      </c>
      <c r="G49" s="1"/>
      <c r="H49" s="1"/>
    </row>
    <row r="50" spans="1:8" x14ac:dyDescent="0.3">
      <c r="A50" s="5">
        <v>16</v>
      </c>
      <c r="B50" s="12" t="s">
        <v>8</v>
      </c>
      <c r="C50" s="15" t="s">
        <v>33</v>
      </c>
      <c r="D50" s="6">
        <v>390.06</v>
      </c>
      <c r="E50" s="6">
        <v>22500</v>
      </c>
      <c r="F50" s="6">
        <f>E50*D50</f>
        <v>8776350</v>
      </c>
      <c r="G50" s="1"/>
      <c r="H50" s="1"/>
    </row>
    <row r="51" spans="1:8" x14ac:dyDescent="0.3">
      <c r="A51" s="5">
        <v>17</v>
      </c>
      <c r="B51" s="12" t="s">
        <v>8</v>
      </c>
      <c r="C51" s="15" t="s">
        <v>34</v>
      </c>
      <c r="D51" s="6">
        <v>30.11</v>
      </c>
      <c r="E51" s="6">
        <v>22500</v>
      </c>
      <c r="F51" s="6">
        <f>E51*D51</f>
        <v>677475</v>
      </c>
      <c r="G51" s="1"/>
      <c r="H51" s="1"/>
    </row>
    <row r="52" spans="1:8" x14ac:dyDescent="0.3">
      <c r="A52" s="5">
        <v>18</v>
      </c>
      <c r="B52" s="12" t="s">
        <v>8</v>
      </c>
      <c r="C52" s="15" t="s">
        <v>35</v>
      </c>
      <c r="D52" s="6">
        <v>17.43</v>
      </c>
      <c r="E52" s="6">
        <v>22500</v>
      </c>
      <c r="F52" s="6">
        <f>E52*D52</f>
        <v>392175</v>
      </c>
      <c r="G52" s="1"/>
      <c r="H52" s="1"/>
    </row>
    <row r="53" spans="1:8" x14ac:dyDescent="0.3">
      <c r="A53" s="5">
        <v>19</v>
      </c>
      <c r="B53" s="12" t="s">
        <v>8</v>
      </c>
      <c r="C53" s="15" t="s">
        <v>36</v>
      </c>
      <c r="D53" s="6">
        <v>340</v>
      </c>
      <c r="E53" s="6">
        <v>22500</v>
      </c>
      <c r="F53" s="6">
        <f>E53*D53</f>
        <v>7650000</v>
      </c>
      <c r="G53" s="1"/>
      <c r="H53" s="1"/>
    </row>
    <row r="54" spans="1:8" x14ac:dyDescent="0.3">
      <c r="A54" s="24" t="s">
        <v>15</v>
      </c>
      <c r="B54" s="24"/>
      <c r="C54" s="24"/>
      <c r="D54" s="4">
        <f>SUM(D35:D53)</f>
        <v>12930.840000000002</v>
      </c>
      <c r="E54" s="4"/>
      <c r="F54" s="4">
        <f>SUM(F35:F53)</f>
        <v>290943900</v>
      </c>
      <c r="G54" s="1"/>
      <c r="H54" s="1"/>
    </row>
    <row r="55" spans="1:8" x14ac:dyDescent="0.3">
      <c r="A55" s="21" t="s">
        <v>16</v>
      </c>
      <c r="B55" s="22"/>
      <c r="C55" s="22"/>
      <c r="D55" s="22"/>
      <c r="E55" s="23"/>
      <c r="F55" s="4">
        <f>F54</f>
        <v>290943900</v>
      </c>
      <c r="G55" s="7">
        <f>F55/10^7</f>
        <v>29.094390000000001</v>
      </c>
    </row>
    <row r="56" spans="1:8" x14ac:dyDescent="0.3">
      <c r="A56" s="21" t="s">
        <v>17</v>
      </c>
      <c r="B56" s="22"/>
      <c r="C56" s="22"/>
      <c r="D56" s="22"/>
      <c r="E56" s="23"/>
      <c r="F56" s="4">
        <f>F55*0.9</f>
        <v>261849510</v>
      </c>
      <c r="G56" s="7">
        <f t="shared" ref="G56:G57" si="3">F56/10^7</f>
        <v>26.184951000000002</v>
      </c>
    </row>
    <row r="57" spans="1:8" x14ac:dyDescent="0.3">
      <c r="A57" s="21" t="s">
        <v>18</v>
      </c>
      <c r="B57" s="22"/>
      <c r="C57" s="22"/>
      <c r="D57" s="22"/>
      <c r="E57" s="23"/>
      <c r="F57" s="4">
        <f>F55*0.8</f>
        <v>232755120</v>
      </c>
      <c r="G57" s="7">
        <f t="shared" si="3"/>
        <v>23.275511999999999</v>
      </c>
    </row>
  </sheetData>
  <mergeCells count="14">
    <mergeCell ref="A4:B4"/>
    <mergeCell ref="A26:C26"/>
    <mergeCell ref="A5:C5"/>
    <mergeCell ref="A6:C6"/>
    <mergeCell ref="A7:C7"/>
    <mergeCell ref="A9:F9"/>
    <mergeCell ref="A54:C54"/>
    <mergeCell ref="A27:E27"/>
    <mergeCell ref="A28:E28"/>
    <mergeCell ref="A29:E29"/>
    <mergeCell ref="A55:E55"/>
    <mergeCell ref="A56:E56"/>
    <mergeCell ref="A57:E57"/>
    <mergeCell ref="A33:F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C67F5-89B2-4E88-8666-F6542B3F3D79}">
  <dimension ref="A1:G40"/>
  <sheetViews>
    <sheetView workbookViewId="0">
      <selection activeCell="E21" sqref="E21:E39"/>
    </sheetView>
  </sheetViews>
  <sheetFormatPr defaultRowHeight="15" x14ac:dyDescent="0.25"/>
  <cols>
    <col min="1" max="1" width="3.28515625" bestFit="1" customWidth="1"/>
    <col min="2" max="2" width="6.85546875" bestFit="1" customWidth="1"/>
    <col min="3" max="3" width="10.28515625" bestFit="1" customWidth="1"/>
    <col min="4" max="4" width="18.7109375" bestFit="1" customWidth="1"/>
    <col min="5" max="5" width="9.85546875" bestFit="1" customWidth="1"/>
    <col min="6" max="6" width="13.42578125" bestFit="1" customWidth="1"/>
    <col min="7" max="7" width="16.140625" bestFit="1" customWidth="1"/>
  </cols>
  <sheetData>
    <row r="1" spans="1:7" ht="16.5" x14ac:dyDescent="0.3">
      <c r="A1" s="3" t="s">
        <v>0</v>
      </c>
      <c r="B1" s="14" t="s">
        <v>2</v>
      </c>
      <c r="C1" s="3" t="s">
        <v>1</v>
      </c>
      <c r="D1" s="4" t="s">
        <v>3</v>
      </c>
      <c r="E1" s="4" t="s">
        <v>42</v>
      </c>
      <c r="F1" s="4" t="s">
        <v>44</v>
      </c>
      <c r="G1" s="4" t="s">
        <v>45</v>
      </c>
    </row>
    <row r="2" spans="1:7" ht="16.5" x14ac:dyDescent="0.3">
      <c r="A2" s="5">
        <v>1</v>
      </c>
      <c r="B2" s="12" t="s">
        <v>6</v>
      </c>
      <c r="C2" s="5" t="s">
        <v>7</v>
      </c>
      <c r="D2" s="6">
        <v>14270.88</v>
      </c>
      <c r="E2" s="25" t="s">
        <v>43</v>
      </c>
      <c r="F2" s="26" t="s">
        <v>46</v>
      </c>
      <c r="G2" s="26" t="s">
        <v>47</v>
      </c>
    </row>
    <row r="3" spans="1:7" ht="16.5" x14ac:dyDescent="0.3">
      <c r="A3" s="5">
        <v>2</v>
      </c>
      <c r="B3" s="12" t="s">
        <v>8</v>
      </c>
      <c r="C3" s="5" t="s">
        <v>9</v>
      </c>
      <c r="D3" s="6">
        <v>105640.35</v>
      </c>
      <c r="E3" s="25"/>
      <c r="F3" s="26"/>
      <c r="G3" s="26"/>
    </row>
    <row r="4" spans="1:7" ht="16.5" x14ac:dyDescent="0.3">
      <c r="A4" s="5">
        <v>3</v>
      </c>
      <c r="B4" s="12" t="s">
        <v>8</v>
      </c>
      <c r="C4" s="5">
        <v>74</v>
      </c>
      <c r="D4" s="6">
        <v>2240</v>
      </c>
      <c r="E4" s="25"/>
      <c r="F4" s="26"/>
      <c r="G4" s="26"/>
    </row>
    <row r="5" spans="1:7" ht="16.5" x14ac:dyDescent="0.3">
      <c r="A5" s="5">
        <v>4</v>
      </c>
      <c r="B5" s="12" t="s">
        <v>8</v>
      </c>
      <c r="C5" s="5" t="s">
        <v>10</v>
      </c>
      <c r="D5" s="6">
        <v>6650</v>
      </c>
      <c r="E5" s="25"/>
      <c r="F5" s="26"/>
      <c r="G5" s="26"/>
    </row>
    <row r="6" spans="1:7" ht="16.5" x14ac:dyDescent="0.3">
      <c r="A6" s="5">
        <v>5</v>
      </c>
      <c r="B6" s="12" t="s">
        <v>8</v>
      </c>
      <c r="C6" s="5">
        <v>76</v>
      </c>
      <c r="D6" s="6">
        <v>2650</v>
      </c>
      <c r="E6" s="25"/>
      <c r="F6" s="26"/>
      <c r="G6" s="26"/>
    </row>
    <row r="7" spans="1:7" ht="16.5" x14ac:dyDescent="0.3">
      <c r="A7" s="5">
        <v>6</v>
      </c>
      <c r="B7" s="12" t="s">
        <v>8</v>
      </c>
      <c r="C7" s="5">
        <v>77</v>
      </c>
      <c r="D7" s="6">
        <v>950</v>
      </c>
      <c r="E7" s="25"/>
      <c r="F7" s="26"/>
      <c r="G7" s="26"/>
    </row>
    <row r="8" spans="1:7" ht="16.5" x14ac:dyDescent="0.3">
      <c r="A8" s="5">
        <v>7</v>
      </c>
      <c r="B8" s="12" t="s">
        <v>8</v>
      </c>
      <c r="C8" s="5">
        <v>78</v>
      </c>
      <c r="D8" s="6">
        <v>430</v>
      </c>
      <c r="E8" s="25"/>
      <c r="F8" s="26"/>
      <c r="G8" s="26"/>
    </row>
    <row r="9" spans="1:7" ht="16.5" x14ac:dyDescent="0.3">
      <c r="A9" s="5">
        <v>8</v>
      </c>
      <c r="B9" s="12" t="s">
        <v>8</v>
      </c>
      <c r="C9" s="5">
        <v>79</v>
      </c>
      <c r="D9" s="6">
        <v>7370</v>
      </c>
      <c r="E9" s="25"/>
      <c r="F9" s="26"/>
      <c r="G9" s="26"/>
    </row>
    <row r="10" spans="1:7" ht="16.5" x14ac:dyDescent="0.3">
      <c r="A10" s="5">
        <v>9</v>
      </c>
      <c r="B10" s="12" t="s">
        <v>8</v>
      </c>
      <c r="C10" s="5" t="s">
        <v>11</v>
      </c>
      <c r="D10" s="6">
        <v>18100</v>
      </c>
      <c r="E10" s="25"/>
      <c r="F10" s="26"/>
      <c r="G10" s="26"/>
    </row>
    <row r="11" spans="1:7" ht="16.5" x14ac:dyDescent="0.3">
      <c r="A11" s="5">
        <v>10</v>
      </c>
      <c r="B11" s="12" t="s">
        <v>8</v>
      </c>
      <c r="C11" s="5" t="s">
        <v>12</v>
      </c>
      <c r="D11" s="6">
        <v>650</v>
      </c>
      <c r="E11" s="25"/>
      <c r="F11" s="26"/>
      <c r="G11" s="26"/>
    </row>
    <row r="12" spans="1:7" ht="16.5" x14ac:dyDescent="0.3">
      <c r="A12" s="5">
        <v>11</v>
      </c>
      <c r="B12" s="12" t="s">
        <v>8</v>
      </c>
      <c r="C12" s="5" t="s">
        <v>13</v>
      </c>
      <c r="D12" s="6">
        <v>6300</v>
      </c>
      <c r="E12" s="25"/>
      <c r="F12" s="26"/>
      <c r="G12" s="26"/>
    </row>
    <row r="13" spans="1:7" ht="16.5" x14ac:dyDescent="0.3">
      <c r="A13" s="5">
        <v>12</v>
      </c>
      <c r="B13" s="12" t="s">
        <v>8</v>
      </c>
      <c r="C13" s="5" t="s">
        <v>14</v>
      </c>
      <c r="D13" s="6">
        <v>4500</v>
      </c>
      <c r="E13" s="25"/>
      <c r="F13" s="26"/>
      <c r="G13" s="26"/>
    </row>
    <row r="14" spans="1:7" ht="16.5" x14ac:dyDescent="0.3">
      <c r="A14" s="5">
        <v>13</v>
      </c>
      <c r="B14" s="12" t="s">
        <v>8</v>
      </c>
      <c r="C14" s="5">
        <v>272</v>
      </c>
      <c r="D14" s="6">
        <v>920</v>
      </c>
      <c r="E14" s="25"/>
      <c r="F14" s="26"/>
      <c r="G14" s="26"/>
    </row>
    <row r="15" spans="1:7" ht="16.5" x14ac:dyDescent="0.3">
      <c r="A15" s="5">
        <v>14</v>
      </c>
      <c r="B15" s="12" t="s">
        <v>8</v>
      </c>
      <c r="C15" s="5">
        <v>332</v>
      </c>
      <c r="D15" s="6">
        <v>800</v>
      </c>
      <c r="E15" s="25"/>
      <c r="F15" s="26"/>
      <c r="G15" s="26"/>
    </row>
    <row r="16" spans="1:7" ht="16.5" x14ac:dyDescent="0.3">
      <c r="A16" s="5">
        <v>15</v>
      </c>
      <c r="B16" s="12" t="s">
        <v>8</v>
      </c>
      <c r="C16" s="5">
        <v>50</v>
      </c>
      <c r="D16" s="6">
        <v>1500</v>
      </c>
      <c r="E16" s="25"/>
      <c r="F16" s="26"/>
      <c r="G16" s="26"/>
    </row>
    <row r="17" spans="1:7" ht="16.5" x14ac:dyDescent="0.3">
      <c r="A17" s="24" t="s">
        <v>15</v>
      </c>
      <c r="B17" s="24"/>
      <c r="C17" s="24"/>
      <c r="D17" s="4">
        <f>SUM(D2:D16)</f>
        <v>172971.23</v>
      </c>
      <c r="E17" s="4"/>
      <c r="F17" s="16"/>
      <c r="G17" s="16"/>
    </row>
    <row r="20" spans="1:7" ht="16.5" x14ac:dyDescent="0.3">
      <c r="A20" s="3" t="s">
        <v>0</v>
      </c>
      <c r="B20" s="14" t="s">
        <v>2</v>
      </c>
      <c r="C20" s="3" t="s">
        <v>1</v>
      </c>
      <c r="D20" s="4" t="s">
        <v>3</v>
      </c>
      <c r="E20" s="4" t="s">
        <v>42</v>
      </c>
      <c r="F20" s="4" t="s">
        <v>44</v>
      </c>
      <c r="G20" s="4" t="s">
        <v>45</v>
      </c>
    </row>
    <row r="21" spans="1:7" ht="16.5" customHeight="1" x14ac:dyDescent="0.3">
      <c r="A21" s="5">
        <v>1</v>
      </c>
      <c r="B21" s="12" t="s">
        <v>8</v>
      </c>
      <c r="C21" s="5" t="s">
        <v>19</v>
      </c>
      <c r="D21" s="6">
        <v>27.55</v>
      </c>
      <c r="E21" s="25" t="s">
        <v>43</v>
      </c>
      <c r="F21" s="26" t="s">
        <v>46</v>
      </c>
      <c r="G21" s="26" t="s">
        <v>47</v>
      </c>
    </row>
    <row r="22" spans="1:7" ht="16.5" x14ac:dyDescent="0.3">
      <c r="A22" s="5">
        <v>2</v>
      </c>
      <c r="B22" s="12" t="s">
        <v>8</v>
      </c>
      <c r="C22" s="5" t="s">
        <v>20</v>
      </c>
      <c r="D22" s="6">
        <v>618.61</v>
      </c>
      <c r="E22" s="25"/>
      <c r="F22" s="26"/>
      <c r="G22" s="26"/>
    </row>
    <row r="23" spans="1:7" ht="16.5" x14ac:dyDescent="0.3">
      <c r="A23" s="5">
        <v>3</v>
      </c>
      <c r="B23" s="12" t="s">
        <v>8</v>
      </c>
      <c r="C23" s="5" t="s">
        <v>21</v>
      </c>
      <c r="D23" s="6">
        <v>588.41</v>
      </c>
      <c r="E23" s="25"/>
      <c r="F23" s="26"/>
      <c r="G23" s="26"/>
    </row>
    <row r="24" spans="1:7" ht="16.5" x14ac:dyDescent="0.3">
      <c r="A24" s="5">
        <v>4</v>
      </c>
      <c r="B24" s="12" t="s">
        <v>8</v>
      </c>
      <c r="C24" s="5" t="s">
        <v>22</v>
      </c>
      <c r="D24" s="6">
        <v>908.89</v>
      </c>
      <c r="E24" s="25"/>
      <c r="F24" s="26"/>
      <c r="G24" s="26"/>
    </row>
    <row r="25" spans="1:7" ht="16.5" x14ac:dyDescent="0.3">
      <c r="A25" s="5">
        <v>5</v>
      </c>
      <c r="B25" s="12" t="s">
        <v>8</v>
      </c>
      <c r="C25" s="5" t="s">
        <v>23</v>
      </c>
      <c r="D25" s="6">
        <v>2160.67</v>
      </c>
      <c r="E25" s="25"/>
      <c r="F25" s="26"/>
      <c r="G25" s="26"/>
    </row>
    <row r="26" spans="1:7" ht="16.5" x14ac:dyDescent="0.3">
      <c r="A26" s="5">
        <v>6</v>
      </c>
      <c r="B26" s="12" t="s">
        <v>8</v>
      </c>
      <c r="C26" s="5" t="s">
        <v>24</v>
      </c>
      <c r="D26" s="6">
        <v>1021.58</v>
      </c>
      <c r="E26" s="25"/>
      <c r="F26" s="26"/>
      <c r="G26" s="26"/>
    </row>
    <row r="27" spans="1:7" ht="16.5" x14ac:dyDescent="0.3">
      <c r="A27" s="5">
        <v>7</v>
      </c>
      <c r="B27" s="12" t="s">
        <v>8</v>
      </c>
      <c r="C27" s="5">
        <v>60</v>
      </c>
      <c r="D27" s="6">
        <v>200</v>
      </c>
      <c r="E27" s="25"/>
      <c r="F27" s="26"/>
      <c r="G27" s="26"/>
    </row>
    <row r="28" spans="1:7" ht="16.5" x14ac:dyDescent="0.3">
      <c r="A28" s="5">
        <v>8</v>
      </c>
      <c r="B28" s="12" t="s">
        <v>8</v>
      </c>
      <c r="C28" s="5" t="s">
        <v>25</v>
      </c>
      <c r="D28" s="6">
        <v>966.8</v>
      </c>
      <c r="E28" s="25"/>
      <c r="F28" s="26"/>
      <c r="G28" s="26"/>
    </row>
    <row r="29" spans="1:7" ht="16.5" x14ac:dyDescent="0.3">
      <c r="A29" s="5">
        <v>9</v>
      </c>
      <c r="B29" s="12" t="s">
        <v>8</v>
      </c>
      <c r="C29" s="5" t="s">
        <v>26</v>
      </c>
      <c r="D29" s="6">
        <v>1500.55</v>
      </c>
      <c r="E29" s="25"/>
      <c r="F29" s="26"/>
      <c r="G29" s="26"/>
    </row>
    <row r="30" spans="1:7" ht="16.5" x14ac:dyDescent="0.3">
      <c r="A30" s="5">
        <v>10</v>
      </c>
      <c r="B30" s="12" t="s">
        <v>8</v>
      </c>
      <c r="C30" s="5" t="s">
        <v>27</v>
      </c>
      <c r="D30" s="6">
        <v>170</v>
      </c>
      <c r="E30" s="25"/>
      <c r="F30" s="26"/>
      <c r="G30" s="26"/>
    </row>
    <row r="31" spans="1:7" ht="16.5" x14ac:dyDescent="0.3">
      <c r="A31" s="5">
        <v>11</v>
      </c>
      <c r="B31" s="12" t="s">
        <v>8</v>
      </c>
      <c r="C31" s="5" t="s">
        <v>28</v>
      </c>
      <c r="D31" s="6">
        <v>370</v>
      </c>
      <c r="E31" s="25"/>
      <c r="F31" s="26"/>
      <c r="G31" s="26"/>
    </row>
    <row r="32" spans="1:7" ht="16.5" x14ac:dyDescent="0.3">
      <c r="A32" s="5">
        <v>12</v>
      </c>
      <c r="B32" s="12" t="s">
        <v>8</v>
      </c>
      <c r="C32" s="5" t="s">
        <v>29</v>
      </c>
      <c r="D32" s="6">
        <v>16.2</v>
      </c>
      <c r="E32" s="25"/>
      <c r="F32" s="26"/>
      <c r="G32" s="26"/>
    </row>
    <row r="33" spans="1:7" ht="16.5" x14ac:dyDescent="0.3">
      <c r="A33" s="5">
        <v>13</v>
      </c>
      <c r="B33" s="12" t="s">
        <v>8</v>
      </c>
      <c r="C33" s="5" t="s">
        <v>30</v>
      </c>
      <c r="D33" s="6">
        <v>733.98</v>
      </c>
      <c r="E33" s="25"/>
      <c r="F33" s="26"/>
      <c r="G33" s="26"/>
    </row>
    <row r="34" spans="1:7" ht="16.5" x14ac:dyDescent="0.3">
      <c r="A34" s="5">
        <v>14</v>
      </c>
      <c r="B34" s="12" t="s">
        <v>8</v>
      </c>
      <c r="C34" s="5" t="s">
        <v>31</v>
      </c>
      <c r="D34" s="6">
        <v>1740</v>
      </c>
      <c r="E34" s="25"/>
      <c r="F34" s="26"/>
      <c r="G34" s="26"/>
    </row>
    <row r="35" spans="1:7" ht="16.5" x14ac:dyDescent="0.3">
      <c r="A35" s="5">
        <v>15</v>
      </c>
      <c r="B35" s="12" t="s">
        <v>8</v>
      </c>
      <c r="C35" s="5" t="s">
        <v>32</v>
      </c>
      <c r="D35" s="6">
        <v>1130</v>
      </c>
      <c r="E35" s="25"/>
      <c r="F35" s="26"/>
      <c r="G35" s="26"/>
    </row>
    <row r="36" spans="1:7" ht="16.5" x14ac:dyDescent="0.3">
      <c r="A36" s="5">
        <v>16</v>
      </c>
      <c r="B36" s="12" t="s">
        <v>8</v>
      </c>
      <c r="C36" s="5" t="s">
        <v>33</v>
      </c>
      <c r="D36" s="6">
        <v>390.06</v>
      </c>
      <c r="E36" s="25"/>
      <c r="F36" s="26"/>
      <c r="G36" s="26"/>
    </row>
    <row r="37" spans="1:7" ht="16.5" x14ac:dyDescent="0.3">
      <c r="A37" s="5">
        <v>17</v>
      </c>
      <c r="B37" s="12" t="s">
        <v>8</v>
      </c>
      <c r="C37" s="5" t="s">
        <v>34</v>
      </c>
      <c r="D37" s="6">
        <v>30.11</v>
      </c>
      <c r="E37" s="25"/>
      <c r="F37" s="26"/>
      <c r="G37" s="26"/>
    </row>
    <row r="38" spans="1:7" ht="16.5" x14ac:dyDescent="0.3">
      <c r="A38" s="5">
        <v>18</v>
      </c>
      <c r="B38" s="12" t="s">
        <v>8</v>
      </c>
      <c r="C38" s="5" t="s">
        <v>35</v>
      </c>
      <c r="D38" s="6">
        <v>17.43</v>
      </c>
      <c r="E38" s="25"/>
      <c r="F38" s="26"/>
      <c r="G38" s="26"/>
    </row>
    <row r="39" spans="1:7" ht="16.5" x14ac:dyDescent="0.3">
      <c r="A39" s="5">
        <v>19</v>
      </c>
      <c r="B39" s="12" t="s">
        <v>8</v>
      </c>
      <c r="C39" s="5" t="s">
        <v>36</v>
      </c>
      <c r="D39" s="6">
        <v>340</v>
      </c>
      <c r="E39" s="25"/>
      <c r="F39" s="26"/>
      <c r="G39" s="26"/>
    </row>
    <row r="40" spans="1:7" ht="16.5" x14ac:dyDescent="0.3">
      <c r="A40" s="24" t="s">
        <v>15</v>
      </c>
      <c r="B40" s="24"/>
      <c r="C40" s="24"/>
      <c r="D40" s="4">
        <f>SUM(D21:D39)</f>
        <v>12930.840000000002</v>
      </c>
      <c r="E40" s="16"/>
      <c r="F40" s="16"/>
      <c r="G40" s="16"/>
    </row>
  </sheetData>
  <mergeCells count="8">
    <mergeCell ref="E2:E16"/>
    <mergeCell ref="F2:F16"/>
    <mergeCell ref="G2:G16"/>
    <mergeCell ref="A40:C40"/>
    <mergeCell ref="E21:E39"/>
    <mergeCell ref="F21:F39"/>
    <mergeCell ref="G21:G39"/>
    <mergeCell ref="A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EBDB-3548-4E02-8483-4EDBD8096A3D}">
  <dimension ref="A1"/>
  <sheetViews>
    <sheetView topLeftCell="A1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F188-4D46-4414-8969-70A8A055E908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Sheet1</vt:lpstr>
      <vt:lpstr>RR of Kalwa</vt:lpstr>
      <vt:lpstr>RR of Dighe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2023-12-11T11:14:40Z</dcterms:created>
  <dcterms:modified xsi:type="dcterms:W3CDTF">2024-06-11T07:33:28Z</dcterms:modified>
</cp:coreProperties>
</file>