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VINAYAK SURESH NARKAR - SBI\"/>
    </mc:Choice>
  </mc:AlternateContent>
  <xr:revisionPtr revIDLastSave="0" documentId="13_ncr:1_{33D26331-A5B9-4AE4-B3CA-F01D3C148C9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6" i="17" l="1"/>
  <c r="V38" i="16"/>
  <c r="G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<sst xmlns="http://schemas.openxmlformats.org/spreadsheetml/2006/main" count="49" uniqueCount="43">
  <si>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</si>
  <si>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</si>
  <si>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</si>
  <si>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</si>
  <si>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</si>
  <si>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</si>
  <si>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</si>
  <si>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</si>
  <si>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</si>
  <si>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</si>
  <si>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</si>
  <si>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</si>
  <si>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</si>
  <si>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</si>
  <si>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</si>
  <si>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</si>
  <si>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</si>
  <si>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</si>
  <si>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</si>
  <si>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</si>
  <si>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</si>
  <si>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</si>
  <si>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</si>
  <si>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</si>
  <si>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</si>
  <si>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</si>
  <si>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</si>
  <si>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</si>
  <si>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</si>
  <si>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</si>
  <si>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</si>
  <si>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</si>
  <si>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</si>
  <si>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</si>
  <si>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</si>
  <si>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</si>
  <si>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</si>
  <si>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</si>
  <si>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</si>
  <si>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VINAYAK SURESH NARKAR</t>
  </si>
  <si>
    <t>Agree CA</t>
  </si>
  <si>
    <t>As per Rera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</si>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</sst>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553633</xdr:colOff>
      <xdr:row>49</xdr:row>
      <xdr:rowOff>96502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59F8F8-4BEA-4F3C-A101-3CF3D62EB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478433" cy="897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14</xdr:col>
      <xdr:colOff>553633</xdr:colOff>
      <xdr:row>53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1D6C1-3C1F-46E9-BB7B-9F16EF78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478433" cy="9030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544107</xdr:colOff>
      <xdr:row>48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EA79E7-8064-4846-9EEC-301819C50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468907" cy="9030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23</xdr:row>
      <xdr:rowOff>19050</xdr:rowOff>
    </xdr:from>
    <xdr:to>
      <xdr:col>15</xdr:col>
      <xdr:colOff>334599</xdr:colOff>
      <xdr:row>60</xdr:row>
      <xdr:rowOff>67665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48AA5C-935B-4EE4-83E5-9BF480BB7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4067175"/>
          <a:ext cx="8773749" cy="7097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115507</xdr:colOff>
      <xdr:row>43</xdr:row>
      <xdr:rowOff>162905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A85275-94F6-46F1-831A-6F6512ECC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49907" cy="7020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W31" sqref="W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409</v>
      </c>
      <c r="C3" s="4">
        <f>B3*1.2</f>
        <v>490.79999999999995</v>
      </c>
      <c r="D3" s="4">
        <f t="shared" ref="D3:D14" si="2">C3*1.2</f>
        <v>588.95999999999992</v>
      </c>
      <c r="E3" s="5">
        <f t="shared" ref="E3:E14" si="3">R3</f>
        <v>7515036</v>
      </c>
      <c r="F3" s="9">
        <f t="shared" ref="F3:F14" si="4">ROUND((E3/B3),0)</f>
        <v>18374</v>
      </c>
      <c r="G3" s="9">
        <f t="shared" ref="G3:G14" si="5">ROUND((E3/C3),0)</f>
        <v>15312</v>
      </c>
      <c r="H3" s="9">
        <f t="shared" ref="H3:H14" si="6">ROUND((E3/D3),0)</f>
        <v>12760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409</v>
      </c>
      <c r="R3" s="2">
        <v>7515036</v>
      </c>
    </row>
    <row r="4" spans="1:20" x14ac:dyDescent="0.25">
      <c r="A4" s="4">
        <f t="shared" ref="A4:A9" si="9">N4</f>
        <v>0</v>
      </c>
      <c r="B4" s="4">
        <f t="shared" ref="B4:B9" si="10">Q4</f>
        <v>540</v>
      </c>
      <c r="C4" s="4">
        <f t="shared" ref="C4:C9" si="11">B4*1.2</f>
        <v>648</v>
      </c>
      <c r="D4" s="4">
        <f t="shared" ref="D4:D9" si="12">C4*1.2</f>
        <v>777.6</v>
      </c>
      <c r="E4" s="5">
        <f t="shared" ref="E4:E9" si="13">R4</f>
        <v>15046042</v>
      </c>
      <c r="F4" s="9">
        <f t="shared" ref="F4:F9" si="14">ROUND((E4/B4),0)</f>
        <v>27863</v>
      </c>
      <c r="G4" s="9">
        <f t="shared" ref="G4:G9" si="15">ROUND((E4/C4),0)</f>
        <v>23219</v>
      </c>
      <c r="H4" s="9">
        <f t="shared" ref="H4:H9" si="16">ROUND((E4/D4),0)</f>
        <v>19349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540</v>
      </c>
      <c r="R4" s="2">
        <v>15046042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4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579</v>
      </c>
      <c r="C16" s="44">
        <f>B16*1.2</f>
        <v>694.8</v>
      </c>
      <c r="D16" s="44">
        <f t="shared" ref="D16:D28" si="34">C16*1.2</f>
        <v>833.75999999999988</v>
      </c>
      <c r="E16" s="45">
        <f t="shared" ref="E16:E28" si="35">R16</f>
        <v>13000000</v>
      </c>
      <c r="F16" s="44">
        <f t="shared" ref="F16:F28" si="36">ROUND((E16/B16),0)</f>
        <v>22453</v>
      </c>
      <c r="G16" s="44">
        <f t="shared" ref="G16:G28" si="37">ROUND((E16/C16),0)</f>
        <v>18710</v>
      </c>
      <c r="H16" s="44">
        <f t="shared" ref="H16:H28" si="38">ROUND((E16/D16),0)</f>
        <v>15592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579</v>
      </c>
      <c r="R16" s="47">
        <v>13000000</v>
      </c>
    </row>
    <row r="17" spans="1:24" s="46" customFormat="1" x14ac:dyDescent="0.25">
      <c r="A17" s="44">
        <f t="shared" si="32"/>
        <v>0</v>
      </c>
      <c r="B17" s="44">
        <f t="shared" si="33"/>
        <v>418</v>
      </c>
      <c r="C17" s="44">
        <f t="shared" ref="C17:C28" si="41">B17*1.2</f>
        <v>501.59999999999997</v>
      </c>
      <c r="D17" s="44">
        <f t="shared" si="34"/>
        <v>601.91999999999996</v>
      </c>
      <c r="E17" s="45">
        <f t="shared" si="35"/>
        <v>10000000</v>
      </c>
      <c r="F17" s="44">
        <f t="shared" si="36"/>
        <v>23923</v>
      </c>
      <c r="G17" s="44">
        <f t="shared" si="37"/>
        <v>19936</v>
      </c>
      <c r="H17" s="44">
        <f t="shared" si="38"/>
        <v>16614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418</v>
      </c>
      <c r="R17" s="47">
        <v>10000000</v>
      </c>
    </row>
    <row r="18" spans="1:24" s="49" customFormat="1" x14ac:dyDescent="0.25">
      <c r="A18" s="9">
        <f t="shared" si="32"/>
        <v>0</v>
      </c>
      <c r="B18" s="9">
        <f t="shared" si="33"/>
        <v>424</v>
      </c>
      <c r="C18" s="9">
        <f t="shared" si="41"/>
        <v>508.79999999999995</v>
      </c>
      <c r="D18" s="9">
        <f t="shared" si="34"/>
        <v>610.55999999999995</v>
      </c>
      <c r="E18" s="48">
        <f t="shared" si="35"/>
        <v>8450000</v>
      </c>
      <c r="F18" s="9">
        <f t="shared" si="36"/>
        <v>19929</v>
      </c>
      <c r="G18" s="9">
        <f t="shared" si="37"/>
        <v>16608</v>
      </c>
      <c r="H18" s="9">
        <f t="shared" si="38"/>
        <v>13840</v>
      </c>
      <c r="I18" s="9" t="e">
        <f>#REF!</f>
        <v>#REF!</v>
      </c>
      <c r="J18" s="9">
        <f t="shared" si="39"/>
        <v>0</v>
      </c>
      <c r="O18" s="49">
        <v>0</v>
      </c>
      <c r="P18" s="49">
        <f t="shared" si="40"/>
        <v>0</v>
      </c>
      <c r="Q18" s="49">
        <v>424</v>
      </c>
      <c r="R18" s="50">
        <v>8450000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44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23000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20300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5:25" ht="15.75" x14ac:dyDescent="0.25">
      <c r="E33" t="s">
        <v>40</v>
      </c>
      <c r="F33" s="7">
        <v>53.75</v>
      </c>
      <c r="G33">
        <f>F33*10.764</f>
        <v>578.56499999999994</v>
      </c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62</v>
      </c>
      <c r="X34" s="24">
        <v>2026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-3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20300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23000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579</v>
      </c>
      <c r="X44" s="24"/>
    </row>
    <row r="45" spans="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13317000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11985300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10653600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1563300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27743.75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W29" sqref="W2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8:V38"/>
  <sheetViews>
    <sheetView topLeftCell="A21" zoomScaleNormal="100" workbookViewId="0">
      <selection activeCell="V39" sqref="V39"/>
    </sheetView>
  </sheetViews>
  <sheetFormatPr defaultRowHeight="15" x14ac:dyDescent="0.25"/>
  <sheetData>
    <row r="18" ht="3.75" customHeight="1" x14ac:dyDescent="0.25"/>
    <row r="19" hidden="1" x14ac:dyDescent="0.25"/>
    <row r="38" spans="21:22" x14ac:dyDescent="0.25">
      <c r="U38">
        <v>38</v>
      </c>
      <c r="V38">
        <f>U38*10.764</f>
        <v>409.03199999999998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6:S16"/>
  <sheetViews>
    <sheetView topLeftCell="A7" zoomScaleNormal="100" workbookViewId="0">
      <selection activeCell="W36" sqref="V36:W36"/>
    </sheetView>
  </sheetViews>
  <sheetFormatPr defaultRowHeight="15" x14ac:dyDescent="0.25"/>
  <sheetData>
    <row r="16" spans="18:19" x14ac:dyDescent="0.25">
      <c r="R16">
        <v>50.17</v>
      </c>
      <c r="S16">
        <f>R16*10.764</f>
        <v>540.02987999999993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2024-06-12T12:40:01Z</dcterms:modified>
</cp:coreProperties>
</file>