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Ganesh Pawar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8" r:id="rId4"/>
    <sheet name="20-20" sheetId="4" r:id="rId5"/>
    <sheet name="Sheet1" sheetId="13" r:id="rId6"/>
    <sheet name="Sheet2" sheetId="30" r:id="rId7"/>
    <sheet name="Sheet3" sheetId="31" r:id="rId8"/>
    <sheet name="Sheet4" sheetId="37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 l="1"/>
  <c r="B20" i="23"/>
  <c r="C21" i="23"/>
  <c r="C20" i="23"/>
  <c r="E30" i="23"/>
  <c r="D30" i="23"/>
  <c r="D29" i="23"/>
  <c r="D28" i="23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7" i="4"/>
  <c r="P8" i="4" l="1"/>
  <c r="P9" i="4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5" i="23" l="1"/>
  <c r="J19" i="4" l="1"/>
  <c r="I19" i="4"/>
  <c r="E19" i="4"/>
  <c r="A19" i="4"/>
  <c r="J18" i="4"/>
  <c r="I18" i="4"/>
  <c r="E18" i="4"/>
  <c r="A18" i="4"/>
  <c r="P17" i="4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7" i="4"/>
  <c r="H17" i="4" s="1"/>
  <c r="D16" i="4"/>
  <c r="H16" i="4" s="1"/>
  <c r="D18" i="4" l="1"/>
  <c r="H18" i="4" s="1"/>
  <c r="D19" i="4"/>
  <c r="H19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<sst xmlns="http://schemas.openxmlformats.org/spreadsheetml/2006/main" count="130" uniqueCount="99">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</sst>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  <xf numFmtId="1" fontId="0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3</xdr:row>
      <xdr:rowOff>104775</xdr:rowOff>
    </xdr:from>
    <xdr:to>
      <xdr:col>17</xdr:col>
      <xdr:colOff>514350</xdr:colOff>
      <xdr:row>24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676275"/>
          <a:ext cx="5657850" cy="396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13</xdr:row>
      <xdr:rowOff>76200</xdr:rowOff>
    </xdr:from>
    <xdr:to>
      <xdr:col>11</xdr:col>
      <xdr:colOff>552450</xdr:colOff>
      <xdr:row>32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2552700"/>
          <a:ext cx="5734050" cy="3667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2</xdr:row>
      <xdr:rowOff>66675</xdr:rowOff>
    </xdr:from>
    <xdr:to>
      <xdr:col>12</xdr:col>
      <xdr:colOff>523875</xdr:colOff>
      <xdr:row>20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447675"/>
          <a:ext cx="5676900" cy="34480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22</xdr:row>
      <xdr:rowOff>47625</xdr:rowOff>
    </xdr:from>
    <xdr:to>
      <xdr:col>12</xdr:col>
      <xdr:colOff>552450</xdr:colOff>
      <xdr:row>42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238625"/>
          <a:ext cx="5734050" cy="3771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33535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31500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31500</v>
      </c>
      <c r="D5" s="57" t="s">
        <v>61</v>
      </c>
      <c r="E5" s="58">
        <f>ROUND(C5/10.764,0)</f>
        <v>2926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7900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23600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0.15</v>
      </c>
      <c r="D8" s="102">
        <f>1-C8</f>
        <v>0.85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20060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27960</v>
      </c>
      <c r="D10" s="57" t="s">
        <v>61</v>
      </c>
      <c r="E10" s="58">
        <f>ROUND(C10/10.764,0)</f>
        <v>2598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2009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15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45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614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1595172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1228000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16" zoomScaleNormal="100" workbookViewId="0">
      <selection activeCell="D31" sqref="D31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4800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2800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15</v>
      </c>
      <c r="D7" s="25"/>
      <c r="F7" s="78"/>
      <c r="G7" s="78"/>
    </row>
    <row r="8" spans="1:8">
      <c r="A8" s="15" t="s">
        <v>18</v>
      </c>
      <c r="B8" s="24"/>
      <c r="C8" s="25">
        <f>C9-C7</f>
        <v>45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22.5</v>
      </c>
      <c r="D10" s="25"/>
      <c r="F10" s="78"/>
      <c r="G10" s="78"/>
    </row>
    <row r="11" spans="1:8">
      <c r="A11" s="15"/>
      <c r="B11" s="26"/>
      <c r="C11" s="27">
        <f>C10%</f>
        <v>0.22500000000000001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450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1550</v>
      </c>
      <c r="D13" s="23"/>
      <c r="F13" s="78"/>
      <c r="G13" s="78"/>
    </row>
    <row r="14" spans="1:8">
      <c r="A14" s="15" t="s">
        <v>15</v>
      </c>
      <c r="B14" s="19"/>
      <c r="C14" s="20">
        <f>C5</f>
        <v>2800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4350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94</v>
      </c>
      <c r="B18" s="7"/>
      <c r="C18" s="76">
        <v>512</v>
      </c>
      <c r="D18" s="76"/>
      <c r="E18" s="77"/>
      <c r="F18" s="78"/>
      <c r="G18" s="78"/>
    </row>
    <row r="19" spans="1:8">
      <c r="A19" s="15"/>
      <c r="B19" s="6"/>
      <c r="C19" s="30">
        <f>C18*C16</f>
        <v>2227200</v>
      </c>
      <c r="D19" s="78" t="s">
        <v>68</v>
      </c>
      <c r="E19" s="30"/>
      <c r="F19" s="78"/>
      <c r="G19" s="118"/>
    </row>
    <row r="20" spans="1:8">
      <c r="A20" s="15"/>
      <c r="B20" s="61">
        <f>C20*90</f>
        <v>190425600</v>
      </c>
      <c r="C20" s="31">
        <f>C19*95%</f>
        <v>2115840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1781760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1024000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4640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40.82</v>
      </c>
      <c r="D28" s="123">
        <f>C28*10.764</f>
        <v>439.38647999999995</v>
      </c>
    </row>
    <row r="29" spans="1:8">
      <c r="C29">
        <v>6.7</v>
      </c>
      <c r="D29" s="123">
        <f>C29*10.764</f>
        <v>72.118799999999993</v>
      </c>
    </row>
    <row r="30" spans="1:8">
      <c r="C30"/>
      <c r="D30" s="123">
        <f>SUM(D28:D29)</f>
        <v>511.50527999999997</v>
      </c>
      <c r="E30" s="124">
        <f>D30*1.2</f>
        <v>613.80633599999999</v>
      </c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zoomScale="85" zoomScaleNormal="85" workbookViewId="0">
      <selection activeCell="F17" sqref="F17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>
        <v>0</v>
      </c>
      <c r="Q6" s="75"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>
        <f t="shared" ref="P7" si="10">O7/1.2</f>
        <v>0</v>
      </c>
      <c r="Q7" s="75"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>
        <f t="shared" ref="P8" si="11">O8/1.2</f>
        <v>0</v>
      </c>
      <c r="Q8" s="75"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2">O9/1.2</f>
        <v>0</v>
      </c>
      <c r="Q9" s="75"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3">O10/1.2</f>
        <v>0</v>
      </c>
      <c r="Q10" s="75">
        <f t="shared" ref="Q10" si="14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5">O11/1.2</f>
        <v>0</v>
      </c>
      <c r="Q11">
        <f t="shared" ref="Q11" si="16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775</v>
      </c>
      <c r="R12" s="2"/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R15" s="2"/>
      <c r="S15" s="2"/>
    </row>
    <row r="16" spans="1:35">
      <c r="A16" s="4">
        <f t="shared" ref="A16:A19" si="17">N16</f>
        <v>0</v>
      </c>
      <c r="B16" s="4">
        <f t="shared" ref="B16:B19" si="18">Q16</f>
        <v>750</v>
      </c>
      <c r="C16" s="4">
        <f t="shared" ref="C16:C19" si="19">B16*1.2</f>
        <v>900</v>
      </c>
      <c r="D16" s="4">
        <f t="shared" ref="D16:D19" si="20">C16*1.2</f>
        <v>1080</v>
      </c>
      <c r="E16" s="5">
        <f t="shared" ref="E16:E19" si="21">R16</f>
        <v>3600000</v>
      </c>
      <c r="F16" s="4">
        <f t="shared" ref="F16:F19" si="22">ROUND((E16/B16),0)</f>
        <v>4800</v>
      </c>
      <c r="G16" s="4">
        <f t="shared" ref="G16:G19" si="23">ROUND((E16/C16),0)</f>
        <v>4000</v>
      </c>
      <c r="H16" s="4">
        <f t="shared" ref="H16:H19" si="24">ROUND((E16/D16),0)</f>
        <v>3333</v>
      </c>
      <c r="I16" s="4">
        <f t="shared" ref="I16:J19" si="25">T16</f>
        <v>0</v>
      </c>
      <c r="J16" s="4">
        <f t="shared" si="25"/>
        <v>0</v>
      </c>
      <c r="O16">
        <v>0</v>
      </c>
      <c r="P16">
        <v>900</v>
      </c>
      <c r="Q16">
        <f t="shared" ref="Q16" si="26">P16/1.2</f>
        <v>750</v>
      </c>
      <c r="R16" s="2">
        <v>3600000</v>
      </c>
      <c r="S16" s="2"/>
    </row>
    <row r="17" spans="1:19">
      <c r="A17" s="4">
        <f t="shared" si="17"/>
        <v>0</v>
      </c>
      <c r="B17" s="4">
        <f t="shared" si="18"/>
        <v>767</v>
      </c>
      <c r="C17" s="4">
        <f t="shared" si="19"/>
        <v>920.4</v>
      </c>
      <c r="D17" s="4">
        <f t="shared" si="20"/>
        <v>1104.48</v>
      </c>
      <c r="E17" s="5">
        <f t="shared" si="21"/>
        <v>2500000</v>
      </c>
      <c r="F17" s="4">
        <f t="shared" si="22"/>
        <v>3259</v>
      </c>
      <c r="G17" s="4">
        <f t="shared" si="23"/>
        <v>2716</v>
      </c>
      <c r="H17" s="4">
        <f t="shared" si="24"/>
        <v>2264</v>
      </c>
      <c r="I17" s="4">
        <f t="shared" si="25"/>
        <v>0</v>
      </c>
      <c r="J17" s="4">
        <f t="shared" si="25"/>
        <v>0</v>
      </c>
      <c r="O17">
        <v>0</v>
      </c>
      <c r="P17">
        <f t="shared" ref="P17" si="27">O17/1.2</f>
        <v>0</v>
      </c>
      <c r="Q17">
        <v>767</v>
      </c>
      <c r="R17" s="2">
        <v>2500000</v>
      </c>
      <c r="S17" s="2"/>
    </row>
    <row r="18" spans="1:19">
      <c r="A18" s="4">
        <f t="shared" si="17"/>
        <v>0</v>
      </c>
      <c r="B18" s="4">
        <f t="shared" si="18"/>
        <v>0</v>
      </c>
      <c r="C18" s="4">
        <f t="shared" si="19"/>
        <v>0</v>
      </c>
      <c r="D18" s="4">
        <f t="shared" si="20"/>
        <v>0</v>
      </c>
      <c r="E18" s="5">
        <f t="shared" si="21"/>
        <v>0</v>
      </c>
      <c r="F18" s="4" t="e">
        <f t="shared" si="22"/>
        <v>#DIV/0!</v>
      </c>
      <c r="G18" s="4" t="e">
        <f t="shared" si="23"/>
        <v>#DIV/0!</v>
      </c>
      <c r="H18" s="4" t="e">
        <f t="shared" si="24"/>
        <v>#DIV/0!</v>
      </c>
      <c r="I18" s="4">
        <f t="shared" si="25"/>
        <v>0</v>
      </c>
      <c r="J18" s="4">
        <f t="shared" si="25"/>
        <v>0</v>
      </c>
      <c r="O18">
        <v>0</v>
      </c>
      <c r="R18" s="2"/>
      <c r="S18" s="2"/>
    </row>
    <row r="19" spans="1:19">
      <c r="A19" s="4">
        <f t="shared" si="17"/>
        <v>0</v>
      </c>
      <c r="B19" s="4">
        <f t="shared" si="18"/>
        <v>0</v>
      </c>
      <c r="C19" s="4">
        <f t="shared" si="19"/>
        <v>0</v>
      </c>
      <c r="D19" s="4">
        <f t="shared" si="20"/>
        <v>0</v>
      </c>
      <c r="E19" s="5">
        <f t="shared" si="21"/>
        <v>0</v>
      </c>
      <c r="F19" s="4" t="e">
        <f t="shared" si="22"/>
        <v>#DIV/0!</v>
      </c>
      <c r="G19" s="4" t="e">
        <f t="shared" si="23"/>
        <v>#DIV/0!</v>
      </c>
      <c r="H19" s="4" t="e">
        <f t="shared" si="24"/>
        <v>#DIV/0!</v>
      </c>
      <c r="I19" s="4">
        <f t="shared" si="25"/>
        <v>0</v>
      </c>
      <c r="J19" s="4">
        <f t="shared" si="25"/>
        <v>0</v>
      </c>
      <c r="O19" s="75">
        <v>0</v>
      </c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H16" zoomScale="115" zoomScaleNormal="115" workbookViewId="0">
      <selection activeCell="I4" sqref="I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>
      <selection activeCell="C14" sqref="C1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zoomScale="85" zoomScaleNormal="85" workbookViewId="0">
      <selection activeCell="M45" sqref="M4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2024-06-11T07:03:22Z</dcterms:modified>
</cp:coreProperties>
</file>