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HEMANT DILIP NHIVEKAR - SBI - Approx\"/>
    </mc:Choice>
  </mc:AlternateContent>
  <xr:revisionPtr revIDLastSave="0" documentId="13_ncr:1_{B75E3041-CF95-4704-830F-51CEDC90AE2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19" i="17" l="1"/>
  <c r="G33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Q17" i="4" s="1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Q3" i="4" s="1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<sst xmlns="http://schemas.openxmlformats.org/spreadsheetml/2006/main" count="49" uniqueCount="43">
  <si>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</si>
  <si>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</si>
  <si>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</si>
  <si>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</si>
  <si>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</si>
  <si>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</si>
  <si>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</si>
  <si>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</si>
  <si>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</si>
  <si>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</si>
  <si>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</si>
  <si>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</si>
  <si>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</si>
  <si>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</si>
  <si>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</si>
  <si>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</si>
  <si>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</si>
  <si>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</si>
  <si>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</si>
  <si>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</si>
  <si>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</si>
  <si>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</si>
  <si>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</si>
  <si>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</si>
  <si>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</si>
  <si>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</si>
  <si>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</si>
  <si>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</si>
  <si>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</si>
  <si>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</si>
  <si>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</si>
  <si>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</si>
  <si>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</si>
  <si>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</si>
  <si>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</si>
  <si>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</si>
  <si>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</si>
  <si>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</si>
  <si>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</si>
  <si>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</si>
  <si>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Andheri (East) - HEMANT DILIP NHIVEKAR</t>
  </si>
  <si>
    <t>As per OC</t>
  </si>
  <si>
    <t>Agree SBUA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</si>
</sst>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477423</xdr:colOff>
      <xdr:row>49</xdr:row>
      <xdr:rowOff>58397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E1D0C0-C9BB-4C32-A2D4-B94E08DE7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02223" cy="89356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14</xdr:col>
      <xdr:colOff>582212</xdr:colOff>
      <xdr:row>52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49704F-BB5A-46BC-B890-21EC0FD80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507012" cy="8802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13</xdr:col>
      <xdr:colOff>429791</xdr:colOff>
      <xdr:row>47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FB66CC-C3F4-445A-94E1-FCABFFD385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54591" cy="88118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267928</xdr:colOff>
      <xdr:row>50</xdr:row>
      <xdr:rowOff>10783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C0A4CF-C64E-468A-8761-09DED586E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02328" cy="90119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229823</xdr:colOff>
      <xdr:row>41</xdr:row>
      <xdr:rowOff>29483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7895F6-1243-488E-BA06-AE1D9255F2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64223" cy="65064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2" zoomScaleNormal="100" workbookViewId="0">
      <selection activeCell="R48" sqref="R4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437.5</v>
      </c>
      <c r="C3" s="4">
        <f>B3*1.2</f>
        <v>525</v>
      </c>
      <c r="D3" s="4">
        <f t="shared" ref="D3:D14" si="2">C3*1.2</f>
        <v>630</v>
      </c>
      <c r="E3" s="5">
        <f t="shared" ref="E3:E14" si="3">R3</f>
        <v>3150000</v>
      </c>
      <c r="F3" s="9">
        <f t="shared" ref="F3:F14" si="4">ROUND((E3/B3),0)</f>
        <v>7200</v>
      </c>
      <c r="G3" s="9">
        <f t="shared" ref="G3:G14" si="5">ROUND((E3/C3),0)</f>
        <v>6000</v>
      </c>
      <c r="H3" s="9">
        <f t="shared" ref="H3:H14" si="6">ROUND((E3/D3),0)</f>
        <v>5000</v>
      </c>
      <c r="I3" s="4" t="e">
        <f>#REF!</f>
        <v>#REF!</v>
      </c>
      <c r="J3" s="4">
        <f t="shared" ref="J3:J14" si="7">S3</f>
        <v>0</v>
      </c>
      <c r="O3">
        <v>630</v>
      </c>
      <c r="P3">
        <f t="shared" ref="P3:Q14" si="8">O3/1.2</f>
        <v>525</v>
      </c>
      <c r="Q3">
        <f t="shared" si="8"/>
        <v>437.5</v>
      </c>
      <c r="R3" s="2">
        <v>3150000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435</v>
      </c>
      <c r="C16" s="4">
        <f>B16*1.2</f>
        <v>522</v>
      </c>
      <c r="D16" s="4">
        <f t="shared" ref="D16:D28" si="34">C16*1.2</f>
        <v>626.4</v>
      </c>
      <c r="E16" s="5">
        <f t="shared" ref="E16:E28" si="35">R16</f>
        <v>3000000</v>
      </c>
      <c r="F16" s="9">
        <f t="shared" ref="F16:F28" si="36">ROUND((E16/B16),0)</f>
        <v>6897</v>
      </c>
      <c r="G16" s="9">
        <f t="shared" ref="G16:G28" si="37">ROUND((E16/C16),0)</f>
        <v>5747</v>
      </c>
      <c r="H16" s="9">
        <f t="shared" ref="H16:H28" si="38">ROUND((E16/D16),0)</f>
        <v>4789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435</v>
      </c>
      <c r="R16" s="2">
        <v>3000000</v>
      </c>
    </row>
    <row r="17" spans="1:24" x14ac:dyDescent="0.25">
      <c r="A17" s="4">
        <f t="shared" si="32"/>
        <v>0</v>
      </c>
      <c r="B17" s="4">
        <f t="shared" si="33"/>
        <v>347.22222222222223</v>
      </c>
      <c r="C17" s="4">
        <f t="shared" ref="C17:C28" si="41">B17*1.2</f>
        <v>416.66666666666669</v>
      </c>
      <c r="D17" s="4">
        <f t="shared" si="34"/>
        <v>500</v>
      </c>
      <c r="E17" s="5">
        <f t="shared" si="35"/>
        <v>2000000</v>
      </c>
      <c r="F17" s="9">
        <f t="shared" si="36"/>
        <v>5760</v>
      </c>
      <c r="G17" s="9">
        <f t="shared" si="37"/>
        <v>4800</v>
      </c>
      <c r="H17" s="9">
        <f t="shared" si="38"/>
        <v>4000</v>
      </c>
      <c r="I17" s="4" t="e">
        <f>#REF!</f>
        <v>#REF!</v>
      </c>
      <c r="J17" s="4">
        <f t="shared" si="39"/>
        <v>0</v>
      </c>
      <c r="O17">
        <v>500</v>
      </c>
      <c r="P17">
        <f t="shared" si="40"/>
        <v>416.66666666666669</v>
      </c>
      <c r="Q17">
        <f t="shared" si="40"/>
        <v>347.22222222222223</v>
      </c>
      <c r="R17" s="2">
        <v>2000000</v>
      </c>
    </row>
    <row r="18" spans="1:24" x14ac:dyDescent="0.25">
      <c r="A18" s="4">
        <f t="shared" si="32"/>
        <v>0</v>
      </c>
      <c r="B18" s="4">
        <f t="shared" si="33"/>
        <v>385.41666666666669</v>
      </c>
      <c r="C18" s="4">
        <f t="shared" si="41"/>
        <v>462.5</v>
      </c>
      <c r="D18" s="4">
        <f t="shared" si="34"/>
        <v>555</v>
      </c>
      <c r="E18" s="5">
        <f t="shared" si="35"/>
        <v>2100000</v>
      </c>
      <c r="F18" s="9">
        <f t="shared" si="36"/>
        <v>5449</v>
      </c>
      <c r="G18" s="9">
        <f t="shared" si="37"/>
        <v>4541</v>
      </c>
      <c r="H18" s="9">
        <f t="shared" si="38"/>
        <v>3784</v>
      </c>
      <c r="I18" s="4" t="e">
        <f>#REF!</f>
        <v>#REF!</v>
      </c>
      <c r="J18" s="4">
        <f t="shared" si="39"/>
        <v>0</v>
      </c>
      <c r="O18">
        <v>555</v>
      </c>
      <c r="P18">
        <f t="shared" si="40"/>
        <v>462.5</v>
      </c>
      <c r="Q18">
        <f t="shared" si="40"/>
        <v>385.41666666666669</v>
      </c>
      <c r="R18" s="2">
        <v>2100000</v>
      </c>
    </row>
    <row r="19" spans="1:24" x14ac:dyDescent="0.25">
      <c r="A19" s="4">
        <f t="shared" si="32"/>
        <v>0</v>
      </c>
      <c r="B19" s="4">
        <f t="shared" si="33"/>
        <v>530</v>
      </c>
      <c r="C19" s="4">
        <f t="shared" si="41"/>
        <v>636</v>
      </c>
      <c r="D19" s="4">
        <f t="shared" si="34"/>
        <v>763.19999999999993</v>
      </c>
      <c r="E19" s="5">
        <f t="shared" si="35"/>
        <v>3500000</v>
      </c>
      <c r="F19" s="9">
        <f t="shared" si="36"/>
        <v>6604</v>
      </c>
      <c r="G19" s="9">
        <f t="shared" si="37"/>
        <v>5503</v>
      </c>
      <c r="H19" s="9">
        <f t="shared" si="38"/>
        <v>4586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530</v>
      </c>
      <c r="R19" s="2">
        <v>3500000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5000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E33" t="s">
        <v>42</v>
      </c>
      <c r="F33" s="7">
        <v>68.28</v>
      </c>
      <c r="G33">
        <f>F33*10.764</f>
        <v>734.96591999999998</v>
      </c>
      <c r="S33" s="10"/>
      <c r="T33" s="10"/>
      <c r="U33" s="17" t="s">
        <v>17</v>
      </c>
      <c r="V33" s="23"/>
      <c r="W33" s="24">
        <f>X33-X34</f>
        <v>14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46</v>
      </c>
      <c r="X34" s="24">
        <v>2010</v>
      </c>
      <c r="Y34" t="s">
        <v>41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21</v>
      </c>
      <c r="X36" s="24"/>
    </row>
    <row r="37" spans="5:25" ht="15.75" x14ac:dyDescent="0.25">
      <c r="U37" s="17"/>
      <c r="V37" s="26"/>
      <c r="W37" s="27">
        <f>W36%</f>
        <v>0.21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525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1975</v>
      </c>
      <c r="X39" s="22"/>
    </row>
    <row r="40" spans="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2500</v>
      </c>
      <c r="X40" s="22"/>
    </row>
    <row r="41" spans="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4475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38</v>
      </c>
      <c r="V44" s="30"/>
      <c r="W44" s="25">
        <v>735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3289125</v>
      </c>
      <c r="X45" s="33"/>
    </row>
    <row r="46" spans="5:25" ht="15.75" x14ac:dyDescent="0.25">
      <c r="S46" s="11"/>
      <c r="T46" s="10"/>
      <c r="U46" s="17" t="s">
        <v>25</v>
      </c>
      <c r="V46" s="23"/>
      <c r="W46" s="34">
        <f>W45*0.9</f>
        <v>2960212.5</v>
      </c>
      <c r="X46" s="35"/>
    </row>
    <row r="47" spans="5:25" ht="15.75" x14ac:dyDescent="0.25">
      <c r="S47" s="10"/>
      <c r="T47" s="10"/>
      <c r="U47" s="17" t="s">
        <v>26</v>
      </c>
      <c r="V47" s="23"/>
      <c r="W47" s="34">
        <f>W45*0.8</f>
        <v>2631300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1837500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6852.34375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Q19:R19"/>
  <sheetViews>
    <sheetView topLeftCell="A7" zoomScaleNormal="100" workbookViewId="0">
      <selection activeCell="W27" sqref="W27"/>
    </sheetView>
  </sheetViews>
  <sheetFormatPr defaultRowHeight="15" x14ac:dyDescent="0.25"/>
  <sheetData>
    <row r="19" spans="17:18" x14ac:dyDescent="0.25">
      <c r="Q19">
        <v>58.52</v>
      </c>
      <c r="R19">
        <f>Q19*10.764</f>
        <v>629.90927999999997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2024-06-11T11:39:31Z</dcterms:modified>
</cp:coreProperties>
</file>