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RACPC Sion Branch\Codename Younique\"/>
    </mc:Choice>
  </mc:AlternateContent>
  <xr:revisionPtr revIDLastSave="0" documentId="13_ncr:1_{7B1C8FA3-2004-4A5B-A10E-18D1F05305A8}" xr6:coauthVersionLast="47" xr6:coauthVersionMax="47" xr10:uidLastSave="{00000000-0000-0000-0000-000000000000}"/>
  <bookViews>
    <workbookView xWindow="-120" yWindow="-120" windowWidth="29040" windowHeight="15720" tabRatio="451" firstSheet="18" activeTab="18" xr2:uid="{00000000-000D-0000-FFFF-FFFF00000000}"/>
  </bookViews>
  <sheets>
    <sheet name="A - Wing" sheetId="102" r:id="rId1"/>
    <sheet name="A - Wing (Sale)" sheetId="110" r:id="rId2"/>
    <sheet name="A - Wing (Rehab)" sheetId="111" r:id="rId3"/>
    <sheet name="B - Wing " sheetId="104" r:id="rId4"/>
    <sheet name="B - Wing  (Sale)" sheetId="112" r:id="rId5"/>
    <sheet name="B - Wing  (Rehab)" sheetId="113" r:id="rId6"/>
    <sheet name="C - Wing" sheetId="109" r:id="rId7"/>
    <sheet name="C - Wing (Sale)" sheetId="114" r:id="rId8"/>
    <sheet name="C - Wing (Rehab)" sheetId="115" r:id="rId9"/>
    <sheet name="D - Wing" sheetId="106" r:id="rId10"/>
    <sheet name="D - Wing (Sale)" sheetId="116" r:id="rId11"/>
    <sheet name="D - Wing (Rehab)" sheetId="117" r:id="rId12"/>
    <sheet name="E - Wing " sheetId="105" r:id="rId13"/>
    <sheet name="E - Wing  (Sale)" sheetId="118" r:id="rId14"/>
    <sheet name="E - Wing  (Rehab)" sheetId="119" r:id="rId15"/>
    <sheet name="F - Wing" sheetId="107" r:id="rId16"/>
    <sheet name="F - Wing (Sale)" sheetId="120" r:id="rId17"/>
    <sheet name="F - Wing (Rehab)" sheetId="121" r:id="rId18"/>
    <sheet name="G - Wing" sheetId="108" r:id="rId19"/>
    <sheet name="G - Wing (Sale)" sheetId="122" r:id="rId20"/>
    <sheet name="G - Wing (Rehab)" sheetId="123" r:id="rId21"/>
    <sheet name="Total" sheetId="68" r:id="rId22"/>
    <sheet name="RERA" sheetId="73" r:id="rId23"/>
    <sheet name="Area" sheetId="92" r:id="rId24"/>
  </sheets>
  <definedNames>
    <definedName name="_xlnm._FilterDatabase" localSheetId="0" hidden="1">'A - Wing'!$O$1:$O$73</definedName>
    <definedName name="_xlnm._FilterDatabase" localSheetId="2" hidden="1">'A - Wing (Rehab)'!$O$1:$O$20</definedName>
    <definedName name="_xlnm._FilterDatabase" localSheetId="1" hidden="1">'A - Wing (Sale)'!$D$2:$D$55</definedName>
    <definedName name="_xlnm._FilterDatabase" localSheetId="23" hidden="1">Area!#REF!</definedName>
    <definedName name="_xlnm._FilterDatabase" localSheetId="3" hidden="1">'B - Wing '!$O$1:$O$70</definedName>
    <definedName name="_xlnm._FilterDatabase" localSheetId="5" hidden="1">'B - Wing  (Rehab)'!$O$1:$O$15</definedName>
    <definedName name="_xlnm._FilterDatabase" localSheetId="4" hidden="1">'B - Wing  (Sale)'!$D$2:$D$57</definedName>
    <definedName name="_xlnm._FilterDatabase" localSheetId="6" hidden="1">'C - Wing'!$O$1:$O$88</definedName>
    <definedName name="_xlnm._FilterDatabase" localSheetId="8" hidden="1">'C - Wing (Rehab)'!$D$2:$D$18</definedName>
    <definedName name="_xlnm._FilterDatabase" localSheetId="7" hidden="1">'C - Wing (Sale)'!$D$2:$D$69</definedName>
    <definedName name="_xlnm._FilterDatabase" localSheetId="9" hidden="1">'D - Wing'!$O$1:$O$69</definedName>
    <definedName name="_xlnm._FilterDatabase" localSheetId="11" hidden="1">'D - Wing (Rehab)'!$O$1:$O$13</definedName>
    <definedName name="_xlnm._FilterDatabase" localSheetId="10" hidden="1">'D - Wing (Sale)'!$D$2:$D$58</definedName>
    <definedName name="_xlnm._FilterDatabase" localSheetId="12" hidden="1">'E - Wing '!$O$1:$O$90</definedName>
    <definedName name="_xlnm._FilterDatabase" localSheetId="14" hidden="1">'E - Wing  (Rehab)'!$O$1:$O$7</definedName>
    <definedName name="_xlnm._FilterDatabase" localSheetId="13" hidden="1">'E - Wing  (Sale)'!$O$1:$O$88</definedName>
    <definedName name="_xlnm._FilterDatabase" localSheetId="15" hidden="1">'F - Wing'!$N$1:$N$70</definedName>
    <definedName name="_xlnm._FilterDatabase" localSheetId="17" hidden="1">'F - Wing (Rehab)'!$D$2:$D$51</definedName>
    <definedName name="_xlnm._FilterDatabase" localSheetId="16" hidden="1">'F - Wing (Sale)'!$N$1:$N$21</definedName>
    <definedName name="_xlnm._FilterDatabase" localSheetId="18" hidden="1">'G - Wing'!$O$1:$O$91</definedName>
    <definedName name="_xlnm._FilterDatabase" localSheetId="20" hidden="1">'G - Wing (Rehab)'!$O$1:$O$53</definedName>
    <definedName name="_xlnm._FilterDatabase" localSheetId="19" hidden="1">'G - Wing (Sale)'!$O$1:$O$43</definedName>
    <definedName name="_xlnm._FilterDatabase" localSheetId="22" hidden="1">RERA!$AD$2:$AD$40</definedName>
  </definedNames>
  <calcPr calcId="191029"/>
</workbook>
</file>

<file path=xl/calcChain.xml><?xml version="1.0" encoding="utf-8"?>
<calcChain xmlns="http://schemas.openxmlformats.org/spreadsheetml/2006/main">
  <c r="L3" i="122" l="1"/>
  <c r="L4" i="122"/>
  <c r="L5" i="122"/>
  <c r="L6" i="122"/>
  <c r="L7" i="122"/>
  <c r="L8" i="122"/>
  <c r="L9" i="122"/>
  <c r="L10" i="122"/>
  <c r="L11" i="122"/>
  <c r="L12" i="122"/>
  <c r="L13" i="122"/>
  <c r="L14" i="122"/>
  <c r="L15" i="122"/>
  <c r="L16" i="122"/>
  <c r="L17" i="122"/>
  <c r="L18" i="122"/>
  <c r="L19" i="122"/>
  <c r="L20" i="122"/>
  <c r="L21" i="122"/>
  <c r="L22" i="122"/>
  <c r="L23" i="122"/>
  <c r="L24" i="122"/>
  <c r="L25" i="122"/>
  <c r="L26" i="122"/>
  <c r="L27" i="122"/>
  <c r="L28" i="122"/>
  <c r="L29" i="122"/>
  <c r="L30" i="122"/>
  <c r="L31" i="122"/>
  <c r="L32" i="122"/>
  <c r="L33" i="122"/>
  <c r="L34" i="122"/>
  <c r="L35" i="122"/>
  <c r="L36" i="122"/>
  <c r="L37" i="122"/>
  <c r="L38" i="122"/>
  <c r="L39" i="122"/>
  <c r="L2" i="122"/>
  <c r="L3" i="108"/>
  <c r="L4" i="108"/>
  <c r="L5" i="108"/>
  <c r="L7" i="108"/>
  <c r="L8" i="108"/>
  <c r="L9" i="108"/>
  <c r="L11" i="108"/>
  <c r="L12" i="108"/>
  <c r="L13" i="108"/>
  <c r="L15" i="108"/>
  <c r="L16" i="108"/>
  <c r="L17" i="108"/>
  <c r="L19" i="108"/>
  <c r="L20" i="108"/>
  <c r="L21" i="108"/>
  <c r="L24" i="108"/>
  <c r="L25" i="108"/>
  <c r="L27" i="108"/>
  <c r="L28" i="108"/>
  <c r="L31" i="108"/>
  <c r="L32" i="108"/>
  <c r="L35" i="108"/>
  <c r="L36" i="108"/>
  <c r="L39" i="108"/>
  <c r="L40" i="108"/>
  <c r="L43" i="108"/>
  <c r="L44" i="108"/>
  <c r="L47" i="108"/>
  <c r="L48" i="108"/>
  <c r="L51" i="108"/>
  <c r="L52" i="108"/>
  <c r="L55" i="108"/>
  <c r="L58" i="108"/>
  <c r="L59" i="108"/>
  <c r="L62" i="108"/>
  <c r="L63" i="108"/>
  <c r="L66" i="108"/>
  <c r="L67" i="108"/>
  <c r="L70" i="108"/>
  <c r="L71" i="108"/>
  <c r="L74" i="108"/>
  <c r="L75" i="108"/>
  <c r="L78" i="108"/>
  <c r="L79" i="108"/>
  <c r="L82" i="108"/>
  <c r="L86" i="108"/>
  <c r="L87" i="108"/>
  <c r="L2" i="108"/>
  <c r="K3" i="120"/>
  <c r="K4" i="120"/>
  <c r="K5" i="120"/>
  <c r="K6" i="120"/>
  <c r="K7" i="120"/>
  <c r="K8" i="120"/>
  <c r="K9" i="120"/>
  <c r="K10" i="120"/>
  <c r="K11" i="120"/>
  <c r="K12" i="120"/>
  <c r="K13" i="120"/>
  <c r="K14" i="120"/>
  <c r="K15" i="120"/>
  <c r="K16" i="120"/>
  <c r="K17" i="120"/>
  <c r="K2" i="120"/>
  <c r="K3" i="107"/>
  <c r="K4" i="107"/>
  <c r="K5" i="107"/>
  <c r="K6" i="107"/>
  <c r="K7" i="107"/>
  <c r="K8" i="107"/>
  <c r="K9" i="107"/>
  <c r="K10" i="107"/>
  <c r="K11" i="107"/>
  <c r="K12" i="107"/>
  <c r="K13" i="107"/>
  <c r="K14" i="107"/>
  <c r="K15" i="107"/>
  <c r="K16" i="107"/>
  <c r="K17" i="107"/>
  <c r="K19" i="107"/>
  <c r="K20" i="107"/>
  <c r="K21" i="107"/>
  <c r="K22" i="107"/>
  <c r="K24" i="107"/>
  <c r="K25" i="107"/>
  <c r="K27" i="107"/>
  <c r="K28" i="107"/>
  <c r="K30" i="107"/>
  <c r="K31" i="107"/>
  <c r="K33" i="107"/>
  <c r="K34" i="107"/>
  <c r="K36" i="107"/>
  <c r="K37" i="107"/>
  <c r="K39" i="107"/>
  <c r="K40" i="107"/>
  <c r="K42" i="107"/>
  <c r="K44" i="107"/>
  <c r="K45" i="107"/>
  <c r="K47" i="107"/>
  <c r="K48" i="107"/>
  <c r="K50" i="107"/>
  <c r="K51" i="107"/>
  <c r="K53" i="107"/>
  <c r="K54" i="107"/>
  <c r="K56" i="107"/>
  <c r="K57" i="107"/>
  <c r="K59" i="107"/>
  <c r="K60" i="107"/>
  <c r="K62" i="107"/>
  <c r="K63" i="107"/>
  <c r="K65" i="107"/>
  <c r="K66" i="107"/>
  <c r="K2" i="107"/>
  <c r="L3" i="118"/>
  <c r="L4" i="118"/>
  <c r="L5" i="118"/>
  <c r="L6" i="118"/>
  <c r="L7" i="118"/>
  <c r="L8" i="118"/>
  <c r="L9" i="118"/>
  <c r="L10" i="118"/>
  <c r="L11" i="118"/>
  <c r="L12" i="118"/>
  <c r="L13" i="118"/>
  <c r="L14" i="118"/>
  <c r="L15" i="118"/>
  <c r="L16" i="118"/>
  <c r="L17" i="118"/>
  <c r="L18" i="118"/>
  <c r="L19" i="118"/>
  <c r="L20" i="118"/>
  <c r="L21" i="118"/>
  <c r="L22" i="118"/>
  <c r="L23" i="118"/>
  <c r="L24" i="118"/>
  <c r="L25" i="118"/>
  <c r="L26" i="118"/>
  <c r="L27" i="118"/>
  <c r="L28" i="118"/>
  <c r="L29" i="118"/>
  <c r="L30" i="118"/>
  <c r="L31" i="118"/>
  <c r="L32" i="118"/>
  <c r="L33" i="118"/>
  <c r="L34" i="118"/>
  <c r="L35" i="118"/>
  <c r="L36" i="118"/>
  <c r="L37" i="118"/>
  <c r="L38" i="118"/>
  <c r="L39" i="118"/>
  <c r="L40" i="118"/>
  <c r="L41" i="118"/>
  <c r="L42" i="118"/>
  <c r="L43" i="118"/>
  <c r="L44" i="118"/>
  <c r="L45" i="118"/>
  <c r="L46" i="118"/>
  <c r="L47" i="118"/>
  <c r="L48" i="118"/>
  <c r="L49" i="118"/>
  <c r="L50" i="118"/>
  <c r="L51" i="118"/>
  <c r="L52" i="118"/>
  <c r="L53" i="118"/>
  <c r="L54" i="118"/>
  <c r="L55" i="118"/>
  <c r="L56" i="118"/>
  <c r="L57" i="118"/>
  <c r="L58" i="118"/>
  <c r="L59" i="118"/>
  <c r="L60" i="118"/>
  <c r="L61" i="118"/>
  <c r="L62" i="118"/>
  <c r="L63" i="118"/>
  <c r="L64" i="118"/>
  <c r="L65" i="118"/>
  <c r="L66" i="118"/>
  <c r="L67" i="118"/>
  <c r="L68" i="118"/>
  <c r="L69" i="118"/>
  <c r="L70" i="118"/>
  <c r="L71" i="118"/>
  <c r="L72" i="118"/>
  <c r="L73" i="118"/>
  <c r="L74" i="118"/>
  <c r="L75" i="118"/>
  <c r="L76" i="118"/>
  <c r="L77" i="118"/>
  <c r="L78" i="118"/>
  <c r="L79" i="118"/>
  <c r="L80" i="118"/>
  <c r="L81" i="118"/>
  <c r="L82" i="118"/>
  <c r="L83" i="118"/>
  <c r="L84" i="118"/>
  <c r="L2" i="118"/>
  <c r="L13" i="105"/>
  <c r="L14" i="105"/>
  <c r="L3" i="116"/>
  <c r="L4" i="116"/>
  <c r="L5" i="116"/>
  <c r="L6" i="116"/>
  <c r="L7" i="116"/>
  <c r="L8" i="116"/>
  <c r="L9" i="116"/>
  <c r="L10" i="116"/>
  <c r="L11" i="116"/>
  <c r="L12" i="116"/>
  <c r="L13" i="116"/>
  <c r="L14" i="116"/>
  <c r="L15" i="116"/>
  <c r="L16" i="116"/>
  <c r="L17" i="116"/>
  <c r="L18" i="116"/>
  <c r="L19" i="116"/>
  <c r="L20" i="116"/>
  <c r="L21" i="116"/>
  <c r="L22" i="116"/>
  <c r="L23" i="116"/>
  <c r="L24" i="116"/>
  <c r="L25" i="116"/>
  <c r="L26" i="116"/>
  <c r="L27" i="116"/>
  <c r="L28" i="116"/>
  <c r="L29" i="116"/>
  <c r="L30" i="116"/>
  <c r="L31" i="116"/>
  <c r="L32" i="116"/>
  <c r="L33" i="116"/>
  <c r="L34" i="116"/>
  <c r="L35" i="116"/>
  <c r="L36" i="116"/>
  <c r="L37" i="116"/>
  <c r="L38" i="116"/>
  <c r="L39" i="116"/>
  <c r="L40" i="116"/>
  <c r="L41" i="116"/>
  <c r="L42" i="116"/>
  <c r="L43" i="116"/>
  <c r="L44" i="116"/>
  <c r="L45" i="116"/>
  <c r="L46" i="116"/>
  <c r="L47" i="116"/>
  <c r="L48" i="116"/>
  <c r="L49" i="116"/>
  <c r="L50" i="116"/>
  <c r="L51" i="116"/>
  <c r="L52" i="116"/>
  <c r="L53" i="116"/>
  <c r="L54" i="116"/>
  <c r="L55" i="116"/>
  <c r="L56" i="116"/>
  <c r="L57" i="116"/>
  <c r="L2" i="116"/>
  <c r="L5" i="106"/>
  <c r="L6" i="106"/>
  <c r="L8" i="106"/>
  <c r="L9" i="106"/>
  <c r="L11" i="106"/>
  <c r="L12" i="106"/>
  <c r="L14" i="106"/>
  <c r="L17" i="106"/>
  <c r="L3" i="110"/>
  <c r="L4" i="110"/>
  <c r="L5" i="110"/>
  <c r="L6" i="110"/>
  <c r="L7" i="110"/>
  <c r="L8" i="110"/>
  <c r="L9" i="110"/>
  <c r="L10" i="110"/>
  <c r="L11" i="110"/>
  <c r="L12" i="110"/>
  <c r="L13" i="110"/>
  <c r="L14" i="110"/>
  <c r="L15" i="110"/>
  <c r="L16" i="110"/>
  <c r="L17" i="110"/>
  <c r="L18" i="110"/>
  <c r="L19" i="110"/>
  <c r="L20" i="110"/>
  <c r="L21" i="110"/>
  <c r="L22" i="110"/>
  <c r="L23" i="110"/>
  <c r="L24" i="110"/>
  <c r="L25" i="110"/>
  <c r="L26" i="110"/>
  <c r="L27" i="110"/>
  <c r="L28" i="110"/>
  <c r="L29" i="110"/>
  <c r="L30" i="110"/>
  <c r="L31" i="110"/>
  <c r="L32" i="110"/>
  <c r="L33" i="110"/>
  <c r="L34" i="110"/>
  <c r="L35" i="110"/>
  <c r="L36" i="110"/>
  <c r="L37" i="110"/>
  <c r="L38" i="110"/>
  <c r="L39" i="110"/>
  <c r="L40" i="110"/>
  <c r="L41" i="110"/>
  <c r="L42" i="110"/>
  <c r="L43" i="110"/>
  <c r="L44" i="110"/>
  <c r="L45" i="110"/>
  <c r="L46" i="110"/>
  <c r="L47" i="110"/>
  <c r="L48" i="110"/>
  <c r="L49" i="110"/>
  <c r="L50" i="110"/>
  <c r="L51" i="110"/>
  <c r="L52" i="110"/>
  <c r="L53" i="110"/>
  <c r="L54" i="110"/>
  <c r="L2" i="110"/>
  <c r="L3" i="112"/>
  <c r="L4" i="112"/>
  <c r="L5" i="112"/>
  <c r="L6" i="112"/>
  <c r="L7" i="112"/>
  <c r="L8" i="112"/>
  <c r="L9" i="112"/>
  <c r="L10" i="112"/>
  <c r="L11" i="112"/>
  <c r="L12" i="112"/>
  <c r="L13" i="112"/>
  <c r="L14" i="112"/>
  <c r="L15" i="112"/>
  <c r="L16" i="112"/>
  <c r="L17" i="112"/>
  <c r="L18" i="112"/>
  <c r="L19" i="112"/>
  <c r="L20" i="112"/>
  <c r="L21" i="112"/>
  <c r="L22" i="112"/>
  <c r="L23" i="112"/>
  <c r="L24" i="112"/>
  <c r="L25" i="112"/>
  <c r="L26" i="112"/>
  <c r="L27" i="112"/>
  <c r="L28" i="112"/>
  <c r="L29" i="112"/>
  <c r="L30" i="112"/>
  <c r="L31" i="112"/>
  <c r="L32" i="112"/>
  <c r="L33" i="112"/>
  <c r="L34" i="112"/>
  <c r="L35" i="112"/>
  <c r="L36" i="112"/>
  <c r="L37" i="112"/>
  <c r="L38" i="112"/>
  <c r="L39" i="112"/>
  <c r="L40" i="112"/>
  <c r="L41" i="112"/>
  <c r="L42" i="112"/>
  <c r="L43" i="112"/>
  <c r="L44" i="112"/>
  <c r="L45" i="112"/>
  <c r="L46" i="112"/>
  <c r="L47" i="112"/>
  <c r="L48" i="112"/>
  <c r="L49" i="112"/>
  <c r="L50" i="112"/>
  <c r="L51" i="112"/>
  <c r="L52" i="112"/>
  <c r="L53" i="112"/>
  <c r="L54" i="112"/>
  <c r="L55" i="112"/>
  <c r="L56" i="112"/>
  <c r="L2" i="112"/>
  <c r="L3" i="114"/>
  <c r="L4" i="114"/>
  <c r="L5" i="114"/>
  <c r="L6" i="114"/>
  <c r="L7" i="114"/>
  <c r="L8" i="114"/>
  <c r="L9" i="114"/>
  <c r="L10" i="114"/>
  <c r="L11" i="114"/>
  <c r="L12" i="114"/>
  <c r="L13" i="114"/>
  <c r="L14" i="114"/>
  <c r="L15" i="114"/>
  <c r="L16" i="114"/>
  <c r="L17" i="114"/>
  <c r="L18" i="114"/>
  <c r="L19" i="114"/>
  <c r="L20" i="114"/>
  <c r="L21" i="114"/>
  <c r="L22" i="114"/>
  <c r="L23" i="114"/>
  <c r="L24" i="114"/>
  <c r="L25" i="114"/>
  <c r="L26" i="114"/>
  <c r="L27" i="114"/>
  <c r="L28" i="114"/>
  <c r="L29" i="114"/>
  <c r="L30" i="114"/>
  <c r="L31" i="114"/>
  <c r="L32" i="114"/>
  <c r="L33" i="114"/>
  <c r="L34" i="114"/>
  <c r="L35" i="114"/>
  <c r="L36" i="114"/>
  <c r="L37" i="114"/>
  <c r="L38" i="114"/>
  <c r="L39" i="114"/>
  <c r="L40" i="114"/>
  <c r="L41" i="114"/>
  <c r="L42" i="114"/>
  <c r="L43" i="114"/>
  <c r="L44" i="114"/>
  <c r="L45" i="114"/>
  <c r="L46" i="114"/>
  <c r="L47" i="114"/>
  <c r="L48" i="114"/>
  <c r="L49" i="114"/>
  <c r="L50" i="114"/>
  <c r="L51" i="114"/>
  <c r="L52" i="114"/>
  <c r="L53" i="114"/>
  <c r="L54" i="114"/>
  <c r="L55" i="114"/>
  <c r="L56" i="114"/>
  <c r="L57" i="114"/>
  <c r="L58" i="114"/>
  <c r="L59" i="114"/>
  <c r="L60" i="114"/>
  <c r="L61" i="114"/>
  <c r="L62" i="114"/>
  <c r="L63" i="114"/>
  <c r="L64" i="114"/>
  <c r="L65" i="114"/>
  <c r="L66" i="114"/>
  <c r="L67" i="114"/>
  <c r="L68" i="114"/>
  <c r="L2" i="114"/>
  <c r="L3" i="109"/>
  <c r="L5" i="109"/>
  <c r="L8" i="109"/>
  <c r="L12" i="109"/>
  <c r="L16" i="109"/>
  <c r="L18" i="109"/>
  <c r="L19" i="109"/>
  <c r="L21" i="109"/>
  <c r="L22" i="109"/>
  <c r="L23" i="109"/>
  <c r="L30" i="109"/>
  <c r="L34" i="109"/>
  <c r="L38" i="109"/>
  <c r="L42" i="109"/>
  <c r="L83" i="109"/>
  <c r="L84" i="109"/>
  <c r="L3" i="104"/>
  <c r="L5" i="104"/>
  <c r="L7" i="104"/>
  <c r="L8" i="104"/>
  <c r="L10" i="104"/>
  <c r="L11" i="104"/>
  <c r="L13" i="104"/>
  <c r="L14" i="104"/>
  <c r="L16" i="104"/>
  <c r="L17" i="104"/>
  <c r="L27" i="102"/>
  <c r="L22" i="102"/>
  <c r="L20" i="102"/>
  <c r="L13" i="102"/>
  <c r="L11" i="102"/>
  <c r="L10" i="102"/>
  <c r="L8" i="102"/>
  <c r="L7" i="102"/>
  <c r="L5" i="102"/>
  <c r="L4" i="102"/>
  <c r="L3" i="102"/>
  <c r="G50" i="123"/>
  <c r="F50" i="123"/>
  <c r="E50" i="123"/>
  <c r="L49" i="123"/>
  <c r="M49" i="123" s="1"/>
  <c r="H49" i="123"/>
  <c r="I49" i="123" s="1"/>
  <c r="N49" i="123" s="1"/>
  <c r="L48" i="123"/>
  <c r="M48" i="123" s="1"/>
  <c r="H48" i="123"/>
  <c r="I48" i="123" s="1"/>
  <c r="N48" i="123" s="1"/>
  <c r="M47" i="123"/>
  <c r="L47" i="123"/>
  <c r="H47" i="123"/>
  <c r="I47" i="123" s="1"/>
  <c r="N47" i="123" s="1"/>
  <c r="L46" i="123"/>
  <c r="M46" i="123" s="1"/>
  <c r="H46" i="123"/>
  <c r="I46" i="123" s="1"/>
  <c r="N46" i="123" s="1"/>
  <c r="L45" i="123"/>
  <c r="M45" i="123" s="1"/>
  <c r="H45" i="123"/>
  <c r="I45" i="123" s="1"/>
  <c r="N45" i="123" s="1"/>
  <c r="L44" i="123"/>
  <c r="M44" i="123" s="1"/>
  <c r="H44" i="123"/>
  <c r="I44" i="123" s="1"/>
  <c r="N44" i="123" s="1"/>
  <c r="L43" i="123"/>
  <c r="M43" i="123" s="1"/>
  <c r="H43" i="123"/>
  <c r="I43" i="123" s="1"/>
  <c r="N43" i="123" s="1"/>
  <c r="L42" i="123"/>
  <c r="M42" i="123" s="1"/>
  <c r="H42" i="123"/>
  <c r="I42" i="123" s="1"/>
  <c r="N42" i="123" s="1"/>
  <c r="L41" i="123"/>
  <c r="M41" i="123" s="1"/>
  <c r="H41" i="123"/>
  <c r="I41" i="123" s="1"/>
  <c r="N41" i="123" s="1"/>
  <c r="L40" i="123"/>
  <c r="M40" i="123" s="1"/>
  <c r="I40" i="123"/>
  <c r="N40" i="123" s="1"/>
  <c r="H40" i="123"/>
  <c r="L39" i="123"/>
  <c r="M39" i="123" s="1"/>
  <c r="H39" i="123"/>
  <c r="I39" i="123" s="1"/>
  <c r="N39" i="123" s="1"/>
  <c r="L38" i="123"/>
  <c r="M38" i="123" s="1"/>
  <c r="H38" i="123"/>
  <c r="I38" i="123" s="1"/>
  <c r="N38" i="123" s="1"/>
  <c r="L37" i="123"/>
  <c r="M37" i="123" s="1"/>
  <c r="H37" i="123"/>
  <c r="I37" i="123" s="1"/>
  <c r="N37" i="123" s="1"/>
  <c r="L36" i="123"/>
  <c r="M36" i="123" s="1"/>
  <c r="H36" i="123"/>
  <c r="I36" i="123" s="1"/>
  <c r="N36" i="123" s="1"/>
  <c r="L35" i="123"/>
  <c r="M35" i="123" s="1"/>
  <c r="H35" i="123"/>
  <c r="I35" i="123" s="1"/>
  <c r="N35" i="123" s="1"/>
  <c r="M34" i="123"/>
  <c r="L34" i="123"/>
  <c r="H34" i="123"/>
  <c r="I34" i="123" s="1"/>
  <c r="N34" i="123" s="1"/>
  <c r="L33" i="123"/>
  <c r="M33" i="123" s="1"/>
  <c r="H33" i="123"/>
  <c r="I33" i="123" s="1"/>
  <c r="N33" i="123" s="1"/>
  <c r="L32" i="123"/>
  <c r="M32" i="123" s="1"/>
  <c r="H32" i="123"/>
  <c r="I32" i="123" s="1"/>
  <c r="N32" i="123" s="1"/>
  <c r="L31" i="123"/>
  <c r="M31" i="123" s="1"/>
  <c r="H31" i="123"/>
  <c r="I31" i="123" s="1"/>
  <c r="N31" i="123" s="1"/>
  <c r="L30" i="123"/>
  <c r="M30" i="123" s="1"/>
  <c r="H30" i="123"/>
  <c r="I30" i="123" s="1"/>
  <c r="N30" i="123" s="1"/>
  <c r="L29" i="123"/>
  <c r="M29" i="123" s="1"/>
  <c r="H29" i="123"/>
  <c r="I29" i="123" s="1"/>
  <c r="N29" i="123" s="1"/>
  <c r="L28" i="123"/>
  <c r="M28" i="123" s="1"/>
  <c r="H28" i="123"/>
  <c r="I28" i="123" s="1"/>
  <c r="N28" i="123" s="1"/>
  <c r="L27" i="123"/>
  <c r="M27" i="123" s="1"/>
  <c r="I27" i="123"/>
  <c r="N27" i="123" s="1"/>
  <c r="H27" i="123"/>
  <c r="L26" i="123"/>
  <c r="M26" i="123" s="1"/>
  <c r="H26" i="123"/>
  <c r="I26" i="123" s="1"/>
  <c r="N26" i="123" s="1"/>
  <c r="L25" i="123"/>
  <c r="M25" i="123" s="1"/>
  <c r="H25" i="123"/>
  <c r="I25" i="123" s="1"/>
  <c r="N25" i="123" s="1"/>
  <c r="L24" i="123"/>
  <c r="M24" i="123" s="1"/>
  <c r="H24" i="123"/>
  <c r="I24" i="123" s="1"/>
  <c r="N24" i="123" s="1"/>
  <c r="L23" i="123"/>
  <c r="M23" i="123" s="1"/>
  <c r="H23" i="123"/>
  <c r="I23" i="123" s="1"/>
  <c r="N23" i="123" s="1"/>
  <c r="L22" i="123"/>
  <c r="M22" i="123" s="1"/>
  <c r="H22" i="123"/>
  <c r="I22" i="123" s="1"/>
  <c r="N22" i="123" s="1"/>
  <c r="L21" i="123"/>
  <c r="M21" i="123" s="1"/>
  <c r="H21" i="123"/>
  <c r="I21" i="123" s="1"/>
  <c r="N21" i="123" s="1"/>
  <c r="L20" i="123"/>
  <c r="M20" i="123" s="1"/>
  <c r="H20" i="123"/>
  <c r="I20" i="123" s="1"/>
  <c r="N20" i="123" s="1"/>
  <c r="L19" i="123"/>
  <c r="M19" i="123" s="1"/>
  <c r="H19" i="123"/>
  <c r="I19" i="123" s="1"/>
  <c r="N19" i="123" s="1"/>
  <c r="L18" i="123"/>
  <c r="M18" i="123" s="1"/>
  <c r="H18" i="123"/>
  <c r="I18" i="123" s="1"/>
  <c r="N18" i="123" s="1"/>
  <c r="L17" i="123"/>
  <c r="M17" i="123" s="1"/>
  <c r="H17" i="123"/>
  <c r="I17" i="123" s="1"/>
  <c r="N17" i="123" s="1"/>
  <c r="L16" i="123"/>
  <c r="M16" i="123" s="1"/>
  <c r="H16" i="123"/>
  <c r="I16" i="123" s="1"/>
  <c r="N16" i="123" s="1"/>
  <c r="L15" i="123"/>
  <c r="M15" i="123" s="1"/>
  <c r="H15" i="123"/>
  <c r="I15" i="123" s="1"/>
  <c r="N15" i="123" s="1"/>
  <c r="L14" i="123"/>
  <c r="M14" i="123" s="1"/>
  <c r="H14" i="123"/>
  <c r="I14" i="123" s="1"/>
  <c r="N14" i="123" s="1"/>
  <c r="L13" i="123"/>
  <c r="M13" i="123" s="1"/>
  <c r="H13" i="123"/>
  <c r="I13" i="123" s="1"/>
  <c r="N13" i="123" s="1"/>
  <c r="L12" i="123"/>
  <c r="M12" i="123" s="1"/>
  <c r="H12" i="123"/>
  <c r="I12" i="123" s="1"/>
  <c r="N12" i="123" s="1"/>
  <c r="L11" i="123"/>
  <c r="M11" i="123" s="1"/>
  <c r="H11" i="123"/>
  <c r="I11" i="123" s="1"/>
  <c r="N11" i="123" s="1"/>
  <c r="L10" i="123"/>
  <c r="M10" i="123" s="1"/>
  <c r="H10" i="123"/>
  <c r="I10" i="123" s="1"/>
  <c r="N10" i="123" s="1"/>
  <c r="L9" i="123"/>
  <c r="M9" i="123" s="1"/>
  <c r="H9" i="123"/>
  <c r="I9" i="123" s="1"/>
  <c r="N9" i="123" s="1"/>
  <c r="L8" i="123"/>
  <c r="M8" i="123" s="1"/>
  <c r="H8" i="123"/>
  <c r="I8" i="123" s="1"/>
  <c r="N8" i="123" s="1"/>
  <c r="L7" i="123"/>
  <c r="M7" i="123" s="1"/>
  <c r="H7" i="123"/>
  <c r="I7" i="123" s="1"/>
  <c r="N7" i="123" s="1"/>
  <c r="L6" i="123"/>
  <c r="M6" i="123" s="1"/>
  <c r="H6" i="123"/>
  <c r="I6" i="123" s="1"/>
  <c r="N6" i="123" s="1"/>
  <c r="L5" i="123"/>
  <c r="M5" i="123" s="1"/>
  <c r="H5" i="123"/>
  <c r="I5" i="123" s="1"/>
  <c r="N5" i="123" s="1"/>
  <c r="L4" i="123"/>
  <c r="M4" i="123" s="1"/>
  <c r="H4" i="123"/>
  <c r="I4" i="123" s="1"/>
  <c r="N4" i="123" s="1"/>
  <c r="L3" i="123"/>
  <c r="M3" i="123" s="1"/>
  <c r="J3" i="123"/>
  <c r="J4" i="123" s="1"/>
  <c r="J5" i="123" s="1"/>
  <c r="H3" i="123"/>
  <c r="I3" i="123" s="1"/>
  <c r="N3" i="123" s="1"/>
  <c r="L2" i="123"/>
  <c r="M2" i="123" s="1"/>
  <c r="H2" i="123"/>
  <c r="G40" i="122"/>
  <c r="F40" i="122"/>
  <c r="E40" i="122"/>
  <c r="H39" i="122"/>
  <c r="H38" i="122"/>
  <c r="I38" i="122" s="1"/>
  <c r="N38" i="122" s="1"/>
  <c r="I37" i="122"/>
  <c r="N37" i="122" s="1"/>
  <c r="H37" i="122"/>
  <c r="H36" i="122"/>
  <c r="I36" i="122" s="1"/>
  <c r="N36" i="122" s="1"/>
  <c r="I35" i="122"/>
  <c r="N35" i="122" s="1"/>
  <c r="H35" i="122"/>
  <c r="H34" i="122"/>
  <c r="I34" i="122" s="1"/>
  <c r="N34" i="122" s="1"/>
  <c r="H33" i="122"/>
  <c r="H32" i="122"/>
  <c r="I32" i="122" s="1"/>
  <c r="N32" i="122" s="1"/>
  <c r="H31" i="122"/>
  <c r="I31" i="122" s="1"/>
  <c r="N31" i="122" s="1"/>
  <c r="H30" i="122"/>
  <c r="I30" i="122" s="1"/>
  <c r="N30" i="122" s="1"/>
  <c r="H29" i="122"/>
  <c r="H28" i="122"/>
  <c r="I28" i="122" s="1"/>
  <c r="N28" i="122" s="1"/>
  <c r="H27" i="122"/>
  <c r="I27" i="122" s="1"/>
  <c r="N27" i="122" s="1"/>
  <c r="H26" i="122"/>
  <c r="I26" i="122" s="1"/>
  <c r="N26" i="122" s="1"/>
  <c r="H25" i="122"/>
  <c r="H24" i="122"/>
  <c r="I24" i="122" s="1"/>
  <c r="N24" i="122" s="1"/>
  <c r="H23" i="122"/>
  <c r="I23" i="122" s="1"/>
  <c r="N23" i="122" s="1"/>
  <c r="H22" i="122"/>
  <c r="I22" i="122" s="1"/>
  <c r="N22" i="122" s="1"/>
  <c r="H21" i="122"/>
  <c r="I21" i="122" s="1"/>
  <c r="N21" i="122" s="1"/>
  <c r="H20" i="122"/>
  <c r="I20" i="122" s="1"/>
  <c r="N20" i="122" s="1"/>
  <c r="H19" i="122"/>
  <c r="I19" i="122" s="1"/>
  <c r="N19" i="122" s="1"/>
  <c r="H18" i="122"/>
  <c r="I18" i="122" s="1"/>
  <c r="N18" i="122" s="1"/>
  <c r="H17" i="122"/>
  <c r="I17" i="122" s="1"/>
  <c r="N17" i="122" s="1"/>
  <c r="H16" i="122"/>
  <c r="I16" i="122" s="1"/>
  <c r="N16" i="122" s="1"/>
  <c r="H15" i="122"/>
  <c r="I15" i="122" s="1"/>
  <c r="N15" i="122" s="1"/>
  <c r="H14" i="122"/>
  <c r="I14" i="122" s="1"/>
  <c r="N14" i="122" s="1"/>
  <c r="H13" i="122"/>
  <c r="I13" i="122" s="1"/>
  <c r="N13" i="122" s="1"/>
  <c r="H12" i="122"/>
  <c r="I12" i="122" s="1"/>
  <c r="N12" i="122" s="1"/>
  <c r="H11" i="122"/>
  <c r="I11" i="122" s="1"/>
  <c r="N11" i="122" s="1"/>
  <c r="H10" i="122"/>
  <c r="I10" i="122" s="1"/>
  <c r="N10" i="122" s="1"/>
  <c r="I9" i="122"/>
  <c r="N9" i="122" s="1"/>
  <c r="H9" i="122"/>
  <c r="H8" i="122"/>
  <c r="I8" i="122" s="1"/>
  <c r="N8" i="122" s="1"/>
  <c r="H7" i="122"/>
  <c r="I7" i="122" s="1"/>
  <c r="N7" i="122" s="1"/>
  <c r="H6" i="122"/>
  <c r="I6" i="122" s="1"/>
  <c r="N6" i="122" s="1"/>
  <c r="H5" i="122"/>
  <c r="H4" i="122"/>
  <c r="I4" i="122" s="1"/>
  <c r="N4" i="122" s="1"/>
  <c r="H3" i="122"/>
  <c r="I3" i="122" s="1"/>
  <c r="N3" i="122" s="1"/>
  <c r="H2" i="122"/>
  <c r="I2" i="122" s="1"/>
  <c r="N2" i="122" s="1"/>
  <c r="F51" i="121"/>
  <c r="E51" i="121"/>
  <c r="K50" i="121"/>
  <c r="L50" i="121" s="1"/>
  <c r="G50" i="121"/>
  <c r="H50" i="121" s="1"/>
  <c r="M50" i="121" s="1"/>
  <c r="K49" i="121"/>
  <c r="L49" i="121" s="1"/>
  <c r="G49" i="121"/>
  <c r="H49" i="121" s="1"/>
  <c r="M49" i="121" s="1"/>
  <c r="K48" i="121"/>
  <c r="L48" i="121" s="1"/>
  <c r="G48" i="121"/>
  <c r="H48" i="121" s="1"/>
  <c r="M48" i="121" s="1"/>
  <c r="K47" i="121"/>
  <c r="L47" i="121" s="1"/>
  <c r="G47" i="121"/>
  <c r="H47" i="121" s="1"/>
  <c r="M47" i="121" s="1"/>
  <c r="K46" i="121"/>
  <c r="L46" i="121" s="1"/>
  <c r="G46" i="121"/>
  <c r="H46" i="121" s="1"/>
  <c r="M46" i="121" s="1"/>
  <c r="K45" i="121"/>
  <c r="L45" i="121" s="1"/>
  <c r="G45" i="121"/>
  <c r="H45" i="121" s="1"/>
  <c r="M45" i="121" s="1"/>
  <c r="K44" i="121"/>
  <c r="L44" i="121" s="1"/>
  <c r="G44" i="121"/>
  <c r="H44" i="121" s="1"/>
  <c r="M44" i="121" s="1"/>
  <c r="K43" i="121"/>
  <c r="L43" i="121" s="1"/>
  <c r="G43" i="121"/>
  <c r="H43" i="121" s="1"/>
  <c r="M43" i="121" s="1"/>
  <c r="K42" i="121"/>
  <c r="L42" i="121" s="1"/>
  <c r="G42" i="121"/>
  <c r="H42" i="121" s="1"/>
  <c r="M42" i="121" s="1"/>
  <c r="K41" i="121"/>
  <c r="L41" i="121" s="1"/>
  <c r="G41" i="121"/>
  <c r="H41" i="121" s="1"/>
  <c r="M41" i="121" s="1"/>
  <c r="K40" i="121"/>
  <c r="L40" i="121" s="1"/>
  <c r="G40" i="121"/>
  <c r="H40" i="121" s="1"/>
  <c r="M40" i="121" s="1"/>
  <c r="K39" i="121"/>
  <c r="L39" i="121" s="1"/>
  <c r="G39" i="121"/>
  <c r="H39" i="121" s="1"/>
  <c r="M39" i="121" s="1"/>
  <c r="K38" i="121"/>
  <c r="L38" i="121" s="1"/>
  <c r="G38" i="121"/>
  <c r="H38" i="121" s="1"/>
  <c r="M38" i="121" s="1"/>
  <c r="K37" i="121"/>
  <c r="L37" i="121" s="1"/>
  <c r="G37" i="121"/>
  <c r="H37" i="121" s="1"/>
  <c r="M37" i="121" s="1"/>
  <c r="K36" i="121"/>
  <c r="L36" i="121" s="1"/>
  <c r="G36" i="121"/>
  <c r="H36" i="121" s="1"/>
  <c r="M36" i="121" s="1"/>
  <c r="K35" i="121"/>
  <c r="L35" i="121" s="1"/>
  <c r="G35" i="121"/>
  <c r="H35" i="121" s="1"/>
  <c r="M35" i="121" s="1"/>
  <c r="K34" i="121"/>
  <c r="L34" i="121" s="1"/>
  <c r="G34" i="121"/>
  <c r="H34" i="121" s="1"/>
  <c r="M34" i="121" s="1"/>
  <c r="K33" i="121"/>
  <c r="L33" i="121" s="1"/>
  <c r="G33" i="121"/>
  <c r="H33" i="121" s="1"/>
  <c r="M33" i="121" s="1"/>
  <c r="K32" i="121"/>
  <c r="L32" i="121" s="1"/>
  <c r="G32" i="121"/>
  <c r="H32" i="121" s="1"/>
  <c r="M32" i="121" s="1"/>
  <c r="K31" i="121"/>
  <c r="L31" i="121" s="1"/>
  <c r="G31" i="121"/>
  <c r="H31" i="121" s="1"/>
  <c r="M31" i="121" s="1"/>
  <c r="K30" i="121"/>
  <c r="L30" i="121" s="1"/>
  <c r="G30" i="121"/>
  <c r="H30" i="121" s="1"/>
  <c r="M30" i="121" s="1"/>
  <c r="K29" i="121"/>
  <c r="L29" i="121" s="1"/>
  <c r="G29" i="121"/>
  <c r="H29" i="121" s="1"/>
  <c r="M29" i="121" s="1"/>
  <c r="K28" i="121"/>
  <c r="L28" i="121" s="1"/>
  <c r="G28" i="121"/>
  <c r="H28" i="121" s="1"/>
  <c r="M28" i="121" s="1"/>
  <c r="K27" i="121"/>
  <c r="L27" i="121" s="1"/>
  <c r="G27" i="121"/>
  <c r="H27" i="121" s="1"/>
  <c r="M27" i="121" s="1"/>
  <c r="K26" i="121"/>
  <c r="L26" i="121" s="1"/>
  <c r="G26" i="121"/>
  <c r="H26" i="121" s="1"/>
  <c r="M26" i="121" s="1"/>
  <c r="K25" i="121"/>
  <c r="L25" i="121" s="1"/>
  <c r="G25" i="121"/>
  <c r="H25" i="121" s="1"/>
  <c r="M25" i="121" s="1"/>
  <c r="K24" i="121"/>
  <c r="L24" i="121" s="1"/>
  <c r="G24" i="121"/>
  <c r="H24" i="121" s="1"/>
  <c r="M24" i="121" s="1"/>
  <c r="K23" i="121"/>
  <c r="L23" i="121" s="1"/>
  <c r="G23" i="121"/>
  <c r="H23" i="121" s="1"/>
  <c r="M23" i="121" s="1"/>
  <c r="K22" i="121"/>
  <c r="L22" i="121" s="1"/>
  <c r="G22" i="121"/>
  <c r="H22" i="121" s="1"/>
  <c r="M22" i="121" s="1"/>
  <c r="K21" i="121"/>
  <c r="L21" i="121" s="1"/>
  <c r="G21" i="121"/>
  <c r="H21" i="121" s="1"/>
  <c r="M21" i="121" s="1"/>
  <c r="K20" i="121"/>
  <c r="L20" i="121" s="1"/>
  <c r="G20" i="121"/>
  <c r="H20" i="121" s="1"/>
  <c r="M20" i="121" s="1"/>
  <c r="K19" i="121"/>
  <c r="L19" i="121" s="1"/>
  <c r="G19" i="121"/>
  <c r="H19" i="121" s="1"/>
  <c r="M19" i="121" s="1"/>
  <c r="K18" i="121"/>
  <c r="L18" i="121" s="1"/>
  <c r="G18" i="121"/>
  <c r="H18" i="121" s="1"/>
  <c r="M18" i="121" s="1"/>
  <c r="K17" i="121"/>
  <c r="L17" i="121" s="1"/>
  <c r="G17" i="121"/>
  <c r="H17" i="121" s="1"/>
  <c r="M17" i="121" s="1"/>
  <c r="K16" i="121"/>
  <c r="L16" i="121" s="1"/>
  <c r="G16" i="121"/>
  <c r="H16" i="121" s="1"/>
  <c r="M16" i="121" s="1"/>
  <c r="K15" i="121"/>
  <c r="L15" i="121" s="1"/>
  <c r="G15" i="121"/>
  <c r="H15" i="121" s="1"/>
  <c r="M15" i="121" s="1"/>
  <c r="K14" i="121"/>
  <c r="L14" i="121" s="1"/>
  <c r="G14" i="121"/>
  <c r="H14" i="121" s="1"/>
  <c r="M14" i="121" s="1"/>
  <c r="K13" i="121"/>
  <c r="L13" i="121" s="1"/>
  <c r="G13" i="121"/>
  <c r="H13" i="121" s="1"/>
  <c r="M13" i="121" s="1"/>
  <c r="K12" i="121"/>
  <c r="L12" i="121" s="1"/>
  <c r="G12" i="121"/>
  <c r="H12" i="121" s="1"/>
  <c r="M12" i="121" s="1"/>
  <c r="K11" i="121"/>
  <c r="L11" i="121" s="1"/>
  <c r="G11" i="121"/>
  <c r="H11" i="121" s="1"/>
  <c r="M11" i="121" s="1"/>
  <c r="K10" i="121"/>
  <c r="L10" i="121" s="1"/>
  <c r="G10" i="121"/>
  <c r="H10" i="121" s="1"/>
  <c r="M10" i="121" s="1"/>
  <c r="K9" i="121"/>
  <c r="L9" i="121" s="1"/>
  <c r="G9" i="121"/>
  <c r="H9" i="121" s="1"/>
  <c r="M9" i="121" s="1"/>
  <c r="K8" i="121"/>
  <c r="L8" i="121" s="1"/>
  <c r="G8" i="121"/>
  <c r="H8" i="121" s="1"/>
  <c r="M8" i="121" s="1"/>
  <c r="K7" i="121"/>
  <c r="L7" i="121" s="1"/>
  <c r="G7" i="121"/>
  <c r="H7" i="121" s="1"/>
  <c r="M7" i="121" s="1"/>
  <c r="K6" i="121"/>
  <c r="L6" i="121" s="1"/>
  <c r="G6" i="121"/>
  <c r="H6" i="121" s="1"/>
  <c r="M6" i="121" s="1"/>
  <c r="K5" i="121"/>
  <c r="L5" i="121" s="1"/>
  <c r="G5" i="121"/>
  <c r="H5" i="121" s="1"/>
  <c r="M5" i="121" s="1"/>
  <c r="K4" i="121"/>
  <c r="L4" i="121" s="1"/>
  <c r="G4" i="121"/>
  <c r="H4" i="121" s="1"/>
  <c r="M4" i="121" s="1"/>
  <c r="K3" i="121"/>
  <c r="L3" i="121" s="1"/>
  <c r="I3" i="121"/>
  <c r="I4" i="121" s="1"/>
  <c r="I5" i="121" s="1"/>
  <c r="I6" i="121" s="1"/>
  <c r="I7" i="121" s="1"/>
  <c r="I8" i="121" s="1"/>
  <c r="I9" i="121" s="1"/>
  <c r="I10" i="121" s="1"/>
  <c r="I11" i="121" s="1"/>
  <c r="I12" i="121" s="1"/>
  <c r="I13" i="121" s="1"/>
  <c r="I14" i="121" s="1"/>
  <c r="I15" i="121" s="1"/>
  <c r="I16" i="121" s="1"/>
  <c r="I17" i="121" s="1"/>
  <c r="G3" i="121"/>
  <c r="H3" i="121" s="1"/>
  <c r="M3" i="121" s="1"/>
  <c r="K2" i="121"/>
  <c r="G2" i="121"/>
  <c r="H2" i="121" s="1"/>
  <c r="F18" i="120"/>
  <c r="E18" i="120"/>
  <c r="G17" i="120"/>
  <c r="H17" i="120" s="1"/>
  <c r="M17" i="120" s="1"/>
  <c r="G16" i="120"/>
  <c r="H16" i="120" s="1"/>
  <c r="M16" i="120" s="1"/>
  <c r="G15" i="120"/>
  <c r="H15" i="120" s="1"/>
  <c r="M15" i="120" s="1"/>
  <c r="G14" i="120"/>
  <c r="G13" i="120"/>
  <c r="H13" i="120" s="1"/>
  <c r="M13" i="120" s="1"/>
  <c r="G12" i="120"/>
  <c r="H12" i="120" s="1"/>
  <c r="M12" i="120" s="1"/>
  <c r="G11" i="120"/>
  <c r="H11" i="120" s="1"/>
  <c r="M11" i="120" s="1"/>
  <c r="G10" i="120"/>
  <c r="G9" i="120"/>
  <c r="H9" i="120" s="1"/>
  <c r="M9" i="120" s="1"/>
  <c r="G8" i="120"/>
  <c r="G7" i="120"/>
  <c r="H7" i="120" s="1"/>
  <c r="M7" i="120" s="1"/>
  <c r="G6" i="120"/>
  <c r="H6" i="120" s="1"/>
  <c r="M6" i="120" s="1"/>
  <c r="G5" i="120"/>
  <c r="H5" i="120" s="1"/>
  <c r="M5" i="120" s="1"/>
  <c r="G4" i="120"/>
  <c r="G3" i="120"/>
  <c r="H3" i="120" s="1"/>
  <c r="M3" i="120" s="1"/>
  <c r="G2" i="120"/>
  <c r="H2" i="120" s="1"/>
  <c r="M2" i="120" s="1"/>
  <c r="G4" i="119"/>
  <c r="F4" i="119"/>
  <c r="E4" i="119"/>
  <c r="L3" i="119"/>
  <c r="M3" i="119" s="1"/>
  <c r="H3" i="119"/>
  <c r="I3" i="119" s="1"/>
  <c r="N3" i="119" s="1"/>
  <c r="L2" i="119"/>
  <c r="M2" i="119" s="1"/>
  <c r="H2" i="119"/>
  <c r="I2" i="119" s="1"/>
  <c r="N2" i="119" s="1"/>
  <c r="G85" i="118"/>
  <c r="F85" i="118"/>
  <c r="E85" i="118"/>
  <c r="N84" i="118"/>
  <c r="H84" i="118"/>
  <c r="I84" i="118" s="1"/>
  <c r="H83" i="118"/>
  <c r="I83" i="118" s="1"/>
  <c r="N83" i="118" s="1"/>
  <c r="H82" i="118"/>
  <c r="H81" i="118"/>
  <c r="I81" i="118" s="1"/>
  <c r="N81" i="118" s="1"/>
  <c r="H80" i="118"/>
  <c r="I80" i="118" s="1"/>
  <c r="N80" i="118" s="1"/>
  <c r="H79" i="118"/>
  <c r="I79" i="118" s="1"/>
  <c r="N79" i="118" s="1"/>
  <c r="H78" i="118"/>
  <c r="H77" i="118"/>
  <c r="I77" i="118" s="1"/>
  <c r="N77" i="118" s="1"/>
  <c r="H76" i="118"/>
  <c r="I76" i="118" s="1"/>
  <c r="N76" i="118" s="1"/>
  <c r="H75" i="118"/>
  <c r="I75" i="118" s="1"/>
  <c r="N75" i="118" s="1"/>
  <c r="H74" i="118"/>
  <c r="H73" i="118"/>
  <c r="I73" i="118" s="1"/>
  <c r="N73" i="118" s="1"/>
  <c r="H72" i="118"/>
  <c r="I72" i="118" s="1"/>
  <c r="N72" i="118" s="1"/>
  <c r="H71" i="118"/>
  <c r="I71" i="118" s="1"/>
  <c r="N71" i="118" s="1"/>
  <c r="H70" i="118"/>
  <c r="I70" i="118" s="1"/>
  <c r="N70" i="118" s="1"/>
  <c r="H69" i="118"/>
  <c r="I69" i="118" s="1"/>
  <c r="N69" i="118" s="1"/>
  <c r="H68" i="118"/>
  <c r="I68" i="118" s="1"/>
  <c r="N68" i="118" s="1"/>
  <c r="H67" i="118"/>
  <c r="I67" i="118" s="1"/>
  <c r="N67" i="118" s="1"/>
  <c r="H66" i="118"/>
  <c r="H65" i="118"/>
  <c r="I65" i="118" s="1"/>
  <c r="N65" i="118" s="1"/>
  <c r="H64" i="118"/>
  <c r="I64" i="118" s="1"/>
  <c r="N64" i="118" s="1"/>
  <c r="H63" i="118"/>
  <c r="I63" i="118" s="1"/>
  <c r="N63" i="118" s="1"/>
  <c r="H62" i="118"/>
  <c r="I62" i="118" s="1"/>
  <c r="N62" i="118" s="1"/>
  <c r="H61" i="118"/>
  <c r="H60" i="118"/>
  <c r="I60" i="118" s="1"/>
  <c r="N60" i="118" s="1"/>
  <c r="H59" i="118"/>
  <c r="I59" i="118" s="1"/>
  <c r="N59" i="118" s="1"/>
  <c r="H58" i="118"/>
  <c r="H57" i="118"/>
  <c r="I57" i="118" s="1"/>
  <c r="N57" i="118" s="1"/>
  <c r="H56" i="118"/>
  <c r="I56" i="118" s="1"/>
  <c r="N56" i="118" s="1"/>
  <c r="H55" i="118"/>
  <c r="I55" i="118" s="1"/>
  <c r="N55" i="118" s="1"/>
  <c r="H54" i="118"/>
  <c r="I54" i="118" s="1"/>
  <c r="N54" i="118" s="1"/>
  <c r="H53" i="118"/>
  <c r="I53" i="118" s="1"/>
  <c r="N53" i="118" s="1"/>
  <c r="H52" i="118"/>
  <c r="I52" i="118" s="1"/>
  <c r="N52" i="118" s="1"/>
  <c r="H51" i="118"/>
  <c r="I51" i="118" s="1"/>
  <c r="N51" i="118" s="1"/>
  <c r="H50" i="118"/>
  <c r="I50" i="118" s="1"/>
  <c r="N50" i="118" s="1"/>
  <c r="H49" i="118"/>
  <c r="I49" i="118" s="1"/>
  <c r="N49" i="118" s="1"/>
  <c r="H48" i="118"/>
  <c r="I48" i="118" s="1"/>
  <c r="N48" i="118" s="1"/>
  <c r="H47" i="118"/>
  <c r="H46" i="118"/>
  <c r="I46" i="118" s="1"/>
  <c r="N46" i="118" s="1"/>
  <c r="H45" i="118"/>
  <c r="H44" i="118"/>
  <c r="I44" i="118" s="1"/>
  <c r="N44" i="118" s="1"/>
  <c r="H43" i="118"/>
  <c r="H42" i="118"/>
  <c r="I42" i="118" s="1"/>
  <c r="N42" i="118" s="1"/>
  <c r="H41" i="118"/>
  <c r="I41" i="118" s="1"/>
  <c r="N41" i="118" s="1"/>
  <c r="H40" i="118"/>
  <c r="I40" i="118" s="1"/>
  <c r="N40" i="118" s="1"/>
  <c r="H39" i="118"/>
  <c r="H38" i="118"/>
  <c r="I38" i="118" s="1"/>
  <c r="N38" i="118" s="1"/>
  <c r="H37" i="118"/>
  <c r="H36" i="118"/>
  <c r="I36" i="118" s="1"/>
  <c r="N36" i="118" s="1"/>
  <c r="H35" i="118"/>
  <c r="H34" i="118"/>
  <c r="I34" i="118" s="1"/>
  <c r="N34" i="118" s="1"/>
  <c r="H33" i="118"/>
  <c r="I33" i="118" s="1"/>
  <c r="N33" i="118" s="1"/>
  <c r="H32" i="118"/>
  <c r="I32" i="118" s="1"/>
  <c r="N32" i="118" s="1"/>
  <c r="H31" i="118"/>
  <c r="H30" i="118"/>
  <c r="I30" i="118" s="1"/>
  <c r="N30" i="118" s="1"/>
  <c r="H29" i="118"/>
  <c r="I29" i="118" s="1"/>
  <c r="N29" i="118" s="1"/>
  <c r="H28" i="118"/>
  <c r="I28" i="118" s="1"/>
  <c r="N28" i="118" s="1"/>
  <c r="H27" i="118"/>
  <c r="H26" i="118"/>
  <c r="I26" i="118" s="1"/>
  <c r="N26" i="118" s="1"/>
  <c r="H25" i="118"/>
  <c r="H24" i="118"/>
  <c r="I24" i="118" s="1"/>
  <c r="N24" i="118" s="1"/>
  <c r="H23" i="118"/>
  <c r="H22" i="118"/>
  <c r="I22" i="118" s="1"/>
  <c r="N22" i="118" s="1"/>
  <c r="H21" i="118"/>
  <c r="H20" i="118"/>
  <c r="I20" i="118" s="1"/>
  <c r="N20" i="118" s="1"/>
  <c r="H19" i="118"/>
  <c r="H18" i="118"/>
  <c r="I18" i="118" s="1"/>
  <c r="N18" i="118" s="1"/>
  <c r="H17" i="118"/>
  <c r="H16" i="118"/>
  <c r="I16" i="118" s="1"/>
  <c r="N16" i="118" s="1"/>
  <c r="H15" i="118"/>
  <c r="H14" i="118"/>
  <c r="I14" i="118" s="1"/>
  <c r="N14" i="118" s="1"/>
  <c r="H13" i="118"/>
  <c r="H12" i="118"/>
  <c r="I12" i="118" s="1"/>
  <c r="N12" i="118" s="1"/>
  <c r="H11" i="118"/>
  <c r="H10" i="118"/>
  <c r="I10" i="118" s="1"/>
  <c r="N10" i="118" s="1"/>
  <c r="H9" i="118"/>
  <c r="H8" i="118"/>
  <c r="I8" i="118" s="1"/>
  <c r="N8" i="118" s="1"/>
  <c r="H7" i="118"/>
  <c r="H6" i="118"/>
  <c r="I6" i="118" s="1"/>
  <c r="N6" i="118" s="1"/>
  <c r="H5" i="118"/>
  <c r="H4" i="118"/>
  <c r="I4" i="118" s="1"/>
  <c r="N4" i="118" s="1"/>
  <c r="H3" i="118"/>
  <c r="H2" i="118"/>
  <c r="I2" i="118" s="1"/>
  <c r="G10" i="117"/>
  <c r="F10" i="117"/>
  <c r="E10" i="117"/>
  <c r="L9" i="117"/>
  <c r="M9" i="117" s="1"/>
  <c r="H9" i="117"/>
  <c r="I9" i="117" s="1"/>
  <c r="N9" i="117" s="1"/>
  <c r="L8" i="117"/>
  <c r="M8" i="117" s="1"/>
  <c r="H8" i="117"/>
  <c r="I8" i="117" s="1"/>
  <c r="N8" i="117" s="1"/>
  <c r="L7" i="117"/>
  <c r="M7" i="117" s="1"/>
  <c r="H7" i="117"/>
  <c r="I7" i="117" s="1"/>
  <c r="N7" i="117" s="1"/>
  <c r="L6" i="117"/>
  <c r="M6" i="117" s="1"/>
  <c r="H6" i="117"/>
  <c r="I6" i="117" s="1"/>
  <c r="N6" i="117" s="1"/>
  <c r="L5" i="117"/>
  <c r="M5" i="117" s="1"/>
  <c r="H5" i="117"/>
  <c r="I5" i="117" s="1"/>
  <c r="N5" i="117" s="1"/>
  <c r="L4" i="117"/>
  <c r="M4" i="117" s="1"/>
  <c r="H4" i="117"/>
  <c r="I4" i="117" s="1"/>
  <c r="N4" i="117" s="1"/>
  <c r="L3" i="117"/>
  <c r="M3" i="117" s="1"/>
  <c r="H3" i="117"/>
  <c r="I3" i="117" s="1"/>
  <c r="N3" i="117" s="1"/>
  <c r="L2" i="117"/>
  <c r="M2" i="117" s="1"/>
  <c r="H2" i="117"/>
  <c r="I2" i="117" s="1"/>
  <c r="N2" i="117" s="1"/>
  <c r="J2" i="117"/>
  <c r="J3" i="117" s="1"/>
  <c r="J4" i="117" s="1"/>
  <c r="J5" i="117" s="1"/>
  <c r="J6" i="117" s="1"/>
  <c r="J7" i="117" s="1"/>
  <c r="G58" i="116"/>
  <c r="F58" i="116"/>
  <c r="E58" i="116"/>
  <c r="H57" i="116"/>
  <c r="H56" i="116"/>
  <c r="I56" i="116" s="1"/>
  <c r="N56" i="116" s="1"/>
  <c r="H55" i="116"/>
  <c r="I55" i="116" s="1"/>
  <c r="N55" i="116" s="1"/>
  <c r="H54" i="116"/>
  <c r="I54" i="116" s="1"/>
  <c r="N54" i="116" s="1"/>
  <c r="H53" i="116"/>
  <c r="H52" i="116"/>
  <c r="I52" i="116" s="1"/>
  <c r="N52" i="116" s="1"/>
  <c r="H51" i="116"/>
  <c r="I51" i="116" s="1"/>
  <c r="N51" i="116" s="1"/>
  <c r="H50" i="116"/>
  <c r="I50" i="116" s="1"/>
  <c r="N50" i="116" s="1"/>
  <c r="H49" i="116"/>
  <c r="H48" i="116"/>
  <c r="I48" i="116" s="1"/>
  <c r="N48" i="116" s="1"/>
  <c r="H47" i="116"/>
  <c r="I47" i="116" s="1"/>
  <c r="N47" i="116" s="1"/>
  <c r="H46" i="116"/>
  <c r="I46" i="116" s="1"/>
  <c r="N46" i="116" s="1"/>
  <c r="H45" i="116"/>
  <c r="H44" i="116"/>
  <c r="I44" i="116" s="1"/>
  <c r="N44" i="116" s="1"/>
  <c r="H43" i="116"/>
  <c r="I43" i="116" s="1"/>
  <c r="N43" i="116" s="1"/>
  <c r="H42" i="116"/>
  <c r="I42" i="116" s="1"/>
  <c r="N42" i="116" s="1"/>
  <c r="H41" i="116"/>
  <c r="H40" i="116"/>
  <c r="I40" i="116" s="1"/>
  <c r="N40" i="116" s="1"/>
  <c r="H39" i="116"/>
  <c r="I39" i="116" s="1"/>
  <c r="N39" i="116" s="1"/>
  <c r="H38" i="116"/>
  <c r="I38" i="116" s="1"/>
  <c r="N38" i="116" s="1"/>
  <c r="H37" i="116"/>
  <c r="H36" i="116"/>
  <c r="I36" i="116" s="1"/>
  <c r="N36" i="116" s="1"/>
  <c r="H35" i="116"/>
  <c r="I35" i="116" s="1"/>
  <c r="N35" i="116" s="1"/>
  <c r="H34" i="116"/>
  <c r="I34" i="116" s="1"/>
  <c r="N34" i="116" s="1"/>
  <c r="H33" i="116"/>
  <c r="H32" i="116"/>
  <c r="I32" i="116" s="1"/>
  <c r="N32" i="116" s="1"/>
  <c r="H31" i="116"/>
  <c r="I31" i="116" s="1"/>
  <c r="N31" i="116" s="1"/>
  <c r="H30" i="116"/>
  <c r="I30" i="116" s="1"/>
  <c r="N30" i="116" s="1"/>
  <c r="H29" i="116"/>
  <c r="H28" i="116"/>
  <c r="I28" i="116" s="1"/>
  <c r="N28" i="116" s="1"/>
  <c r="H27" i="116"/>
  <c r="I27" i="116" s="1"/>
  <c r="N27" i="116" s="1"/>
  <c r="H26" i="116"/>
  <c r="H25" i="116"/>
  <c r="I25" i="116" s="1"/>
  <c r="N25" i="116" s="1"/>
  <c r="H24" i="116"/>
  <c r="I24" i="116" s="1"/>
  <c r="N24" i="116" s="1"/>
  <c r="H23" i="116"/>
  <c r="I23" i="116" s="1"/>
  <c r="N23" i="116" s="1"/>
  <c r="H22" i="116"/>
  <c r="I22" i="116" s="1"/>
  <c r="N22" i="116" s="1"/>
  <c r="H21" i="116"/>
  <c r="I21" i="116" s="1"/>
  <c r="N21" i="116" s="1"/>
  <c r="H20" i="116"/>
  <c r="I20" i="116" s="1"/>
  <c r="N20" i="116" s="1"/>
  <c r="H19" i="116"/>
  <c r="I19" i="116" s="1"/>
  <c r="N19" i="116" s="1"/>
  <c r="H18" i="116"/>
  <c r="I18" i="116" s="1"/>
  <c r="N18" i="116" s="1"/>
  <c r="H17" i="116"/>
  <c r="I17" i="116" s="1"/>
  <c r="N17" i="116" s="1"/>
  <c r="H16" i="116"/>
  <c r="I16" i="116" s="1"/>
  <c r="N16" i="116" s="1"/>
  <c r="H15" i="116"/>
  <c r="I15" i="116" s="1"/>
  <c r="N15" i="116" s="1"/>
  <c r="H14" i="116"/>
  <c r="I14" i="116" s="1"/>
  <c r="N14" i="116" s="1"/>
  <c r="H13" i="116"/>
  <c r="I13" i="116" s="1"/>
  <c r="N13" i="116" s="1"/>
  <c r="H12" i="116"/>
  <c r="I12" i="116" s="1"/>
  <c r="N12" i="116" s="1"/>
  <c r="H11" i="116"/>
  <c r="I11" i="116" s="1"/>
  <c r="N11" i="116" s="1"/>
  <c r="H10" i="116"/>
  <c r="I10" i="116" s="1"/>
  <c r="N10" i="116" s="1"/>
  <c r="H9" i="116"/>
  <c r="I9" i="116" s="1"/>
  <c r="N9" i="116" s="1"/>
  <c r="H8" i="116"/>
  <c r="I8" i="116" s="1"/>
  <c r="N8" i="116" s="1"/>
  <c r="H7" i="116"/>
  <c r="I7" i="116" s="1"/>
  <c r="N7" i="116" s="1"/>
  <c r="H6" i="116"/>
  <c r="I6" i="116" s="1"/>
  <c r="N6" i="116" s="1"/>
  <c r="H5" i="116"/>
  <c r="I5" i="116" s="1"/>
  <c r="N5" i="116" s="1"/>
  <c r="H4" i="116"/>
  <c r="H3" i="116"/>
  <c r="H2" i="116"/>
  <c r="K2" i="116" s="1"/>
  <c r="M2" i="116" s="1"/>
  <c r="G18" i="115"/>
  <c r="F18" i="115"/>
  <c r="E18" i="115"/>
  <c r="L17" i="115"/>
  <c r="M17" i="115" s="1"/>
  <c r="H17" i="115"/>
  <c r="I17" i="115" s="1"/>
  <c r="N17" i="115" s="1"/>
  <c r="L16" i="115"/>
  <c r="M16" i="115" s="1"/>
  <c r="H16" i="115"/>
  <c r="I16" i="115" s="1"/>
  <c r="N16" i="115" s="1"/>
  <c r="L15" i="115"/>
  <c r="M15" i="115" s="1"/>
  <c r="H15" i="115"/>
  <c r="I15" i="115" s="1"/>
  <c r="N15" i="115" s="1"/>
  <c r="L14" i="115"/>
  <c r="M14" i="115" s="1"/>
  <c r="H14" i="115"/>
  <c r="I14" i="115" s="1"/>
  <c r="N14" i="115" s="1"/>
  <c r="L13" i="115"/>
  <c r="M13" i="115" s="1"/>
  <c r="H13" i="115"/>
  <c r="I13" i="115" s="1"/>
  <c r="N13" i="115" s="1"/>
  <c r="L12" i="115"/>
  <c r="M12" i="115" s="1"/>
  <c r="H12" i="115"/>
  <c r="I12" i="115" s="1"/>
  <c r="N12" i="115" s="1"/>
  <c r="L11" i="115"/>
  <c r="M11" i="115" s="1"/>
  <c r="H11" i="115"/>
  <c r="I11" i="115" s="1"/>
  <c r="N11" i="115" s="1"/>
  <c r="L10" i="115"/>
  <c r="M10" i="115" s="1"/>
  <c r="H10" i="115"/>
  <c r="I10" i="115" s="1"/>
  <c r="N10" i="115" s="1"/>
  <c r="L9" i="115"/>
  <c r="M9" i="115" s="1"/>
  <c r="H9" i="115"/>
  <c r="I9" i="115" s="1"/>
  <c r="N9" i="115" s="1"/>
  <c r="L8" i="115"/>
  <c r="M8" i="115" s="1"/>
  <c r="H8" i="115"/>
  <c r="I8" i="115" s="1"/>
  <c r="N8" i="115" s="1"/>
  <c r="L7" i="115"/>
  <c r="M7" i="115" s="1"/>
  <c r="H7" i="115"/>
  <c r="I7" i="115" s="1"/>
  <c r="N7" i="115" s="1"/>
  <c r="L6" i="115"/>
  <c r="M6" i="115" s="1"/>
  <c r="H6" i="115"/>
  <c r="I6" i="115" s="1"/>
  <c r="N6" i="115" s="1"/>
  <c r="L5" i="115"/>
  <c r="M5" i="115" s="1"/>
  <c r="H5" i="115"/>
  <c r="I5" i="115" s="1"/>
  <c r="N5" i="115" s="1"/>
  <c r="L4" i="115"/>
  <c r="M4" i="115" s="1"/>
  <c r="H4" i="115"/>
  <c r="I4" i="115" s="1"/>
  <c r="N4" i="115" s="1"/>
  <c r="L3" i="115"/>
  <c r="M3" i="115" s="1"/>
  <c r="H3" i="115"/>
  <c r="I3" i="115" s="1"/>
  <c r="N3" i="115" s="1"/>
  <c r="L2" i="115"/>
  <c r="M2" i="115" s="1"/>
  <c r="J2" i="115"/>
  <c r="H2" i="115"/>
  <c r="I2" i="115" s="1"/>
  <c r="N2" i="115" s="1"/>
  <c r="G69" i="114"/>
  <c r="F69" i="114"/>
  <c r="E69" i="114"/>
  <c r="H68" i="114"/>
  <c r="H67" i="114"/>
  <c r="I67" i="114" s="1"/>
  <c r="N67" i="114" s="1"/>
  <c r="H66" i="114"/>
  <c r="I66" i="114" s="1"/>
  <c r="N66" i="114" s="1"/>
  <c r="H65" i="114"/>
  <c r="I65" i="114" s="1"/>
  <c r="N65" i="114" s="1"/>
  <c r="H64" i="114"/>
  <c r="H63" i="114"/>
  <c r="I63" i="114" s="1"/>
  <c r="N63" i="114" s="1"/>
  <c r="H62" i="114"/>
  <c r="I62" i="114" s="1"/>
  <c r="N62" i="114" s="1"/>
  <c r="H61" i="114"/>
  <c r="I61" i="114" s="1"/>
  <c r="N61" i="114" s="1"/>
  <c r="H60" i="114"/>
  <c r="H59" i="114"/>
  <c r="I59" i="114" s="1"/>
  <c r="N59" i="114" s="1"/>
  <c r="H58" i="114"/>
  <c r="I58" i="114" s="1"/>
  <c r="N58" i="114" s="1"/>
  <c r="H57" i="114"/>
  <c r="I57" i="114" s="1"/>
  <c r="N57" i="114" s="1"/>
  <c r="H56" i="114"/>
  <c r="H55" i="114"/>
  <c r="I55" i="114" s="1"/>
  <c r="N55" i="114" s="1"/>
  <c r="H54" i="114"/>
  <c r="I54" i="114" s="1"/>
  <c r="N54" i="114" s="1"/>
  <c r="H53" i="114"/>
  <c r="I53" i="114" s="1"/>
  <c r="N53" i="114" s="1"/>
  <c r="H52" i="114"/>
  <c r="H51" i="114"/>
  <c r="I51" i="114" s="1"/>
  <c r="N51" i="114" s="1"/>
  <c r="H50" i="114"/>
  <c r="I50" i="114" s="1"/>
  <c r="N50" i="114" s="1"/>
  <c r="H49" i="114"/>
  <c r="I49" i="114" s="1"/>
  <c r="N49" i="114" s="1"/>
  <c r="H48" i="114"/>
  <c r="H47" i="114"/>
  <c r="I47" i="114" s="1"/>
  <c r="N47" i="114" s="1"/>
  <c r="H46" i="114"/>
  <c r="I46" i="114" s="1"/>
  <c r="N46" i="114" s="1"/>
  <c r="H45" i="114"/>
  <c r="I45" i="114" s="1"/>
  <c r="N45" i="114" s="1"/>
  <c r="H44" i="114"/>
  <c r="H43" i="114"/>
  <c r="I43" i="114" s="1"/>
  <c r="N43" i="114" s="1"/>
  <c r="H42" i="114"/>
  <c r="I42" i="114" s="1"/>
  <c r="N42" i="114" s="1"/>
  <c r="H41" i="114"/>
  <c r="I41" i="114" s="1"/>
  <c r="N41" i="114" s="1"/>
  <c r="H40" i="114"/>
  <c r="H39" i="114"/>
  <c r="I39" i="114" s="1"/>
  <c r="N39" i="114" s="1"/>
  <c r="H38" i="114"/>
  <c r="I38" i="114" s="1"/>
  <c r="N38" i="114" s="1"/>
  <c r="I37" i="114"/>
  <c r="N37" i="114" s="1"/>
  <c r="H37" i="114"/>
  <c r="H36" i="114"/>
  <c r="H35" i="114"/>
  <c r="I35" i="114" s="1"/>
  <c r="N35" i="114" s="1"/>
  <c r="H34" i="114"/>
  <c r="I34" i="114" s="1"/>
  <c r="N34" i="114" s="1"/>
  <c r="H33" i="114"/>
  <c r="I33" i="114" s="1"/>
  <c r="N33" i="114" s="1"/>
  <c r="H32" i="114"/>
  <c r="I32" i="114" s="1"/>
  <c r="N32" i="114" s="1"/>
  <c r="H31" i="114"/>
  <c r="I31" i="114" s="1"/>
  <c r="N31" i="114" s="1"/>
  <c r="H30" i="114"/>
  <c r="I30" i="114" s="1"/>
  <c r="N30" i="114" s="1"/>
  <c r="H29" i="114"/>
  <c r="H28" i="114"/>
  <c r="I28" i="114" s="1"/>
  <c r="N28" i="114" s="1"/>
  <c r="H27" i="114"/>
  <c r="H26" i="114"/>
  <c r="I26" i="114" s="1"/>
  <c r="N26" i="114" s="1"/>
  <c r="H25" i="114"/>
  <c r="H24" i="114"/>
  <c r="I24" i="114" s="1"/>
  <c r="N24" i="114" s="1"/>
  <c r="H23" i="114"/>
  <c r="I23" i="114" s="1"/>
  <c r="N23" i="114" s="1"/>
  <c r="H22" i="114"/>
  <c r="I22" i="114" s="1"/>
  <c r="N22" i="114" s="1"/>
  <c r="H21" i="114"/>
  <c r="I21" i="114" s="1"/>
  <c r="N21" i="114" s="1"/>
  <c r="H20" i="114"/>
  <c r="I20" i="114" s="1"/>
  <c r="N20" i="114" s="1"/>
  <c r="H19" i="114"/>
  <c r="I19" i="114" s="1"/>
  <c r="N19" i="114" s="1"/>
  <c r="H18" i="114"/>
  <c r="I18" i="114" s="1"/>
  <c r="N18" i="114" s="1"/>
  <c r="H17" i="114"/>
  <c r="I17" i="114" s="1"/>
  <c r="N17" i="114" s="1"/>
  <c r="H16" i="114"/>
  <c r="I16" i="114" s="1"/>
  <c r="N16" i="114" s="1"/>
  <c r="H15" i="114"/>
  <c r="H14" i="114"/>
  <c r="I14" i="114" s="1"/>
  <c r="N14" i="114" s="1"/>
  <c r="H13" i="114"/>
  <c r="H12" i="114"/>
  <c r="I12" i="114" s="1"/>
  <c r="N12" i="114" s="1"/>
  <c r="H11" i="114"/>
  <c r="H10" i="114"/>
  <c r="I10" i="114" s="1"/>
  <c r="N10" i="114" s="1"/>
  <c r="H9" i="114"/>
  <c r="I9" i="114" s="1"/>
  <c r="N9" i="114" s="1"/>
  <c r="H8" i="114"/>
  <c r="I8" i="114" s="1"/>
  <c r="N8" i="114" s="1"/>
  <c r="H7" i="114"/>
  <c r="I7" i="114" s="1"/>
  <c r="N7" i="114" s="1"/>
  <c r="H6" i="114"/>
  <c r="I6" i="114" s="1"/>
  <c r="N6" i="114" s="1"/>
  <c r="H5" i="114"/>
  <c r="I5" i="114" s="1"/>
  <c r="N5" i="114" s="1"/>
  <c r="H4" i="114"/>
  <c r="I4" i="114" s="1"/>
  <c r="N4" i="114" s="1"/>
  <c r="H3" i="114"/>
  <c r="I3" i="114" s="1"/>
  <c r="N3" i="114" s="1"/>
  <c r="H2" i="114"/>
  <c r="K2" i="114" s="1"/>
  <c r="G12" i="113"/>
  <c r="F12" i="113"/>
  <c r="E12" i="113"/>
  <c r="L11" i="113"/>
  <c r="M11" i="113" s="1"/>
  <c r="H11" i="113"/>
  <c r="I11" i="113" s="1"/>
  <c r="N11" i="113" s="1"/>
  <c r="L10" i="113"/>
  <c r="M10" i="113" s="1"/>
  <c r="H10" i="113"/>
  <c r="I10" i="113" s="1"/>
  <c r="N10" i="113" s="1"/>
  <c r="L9" i="113"/>
  <c r="M9" i="113" s="1"/>
  <c r="H9" i="113"/>
  <c r="I9" i="113" s="1"/>
  <c r="N9" i="113" s="1"/>
  <c r="L8" i="113"/>
  <c r="M8" i="113" s="1"/>
  <c r="H8" i="113"/>
  <c r="I8" i="113" s="1"/>
  <c r="N8" i="113" s="1"/>
  <c r="L7" i="113"/>
  <c r="M7" i="113" s="1"/>
  <c r="H7" i="113"/>
  <c r="I7" i="113" s="1"/>
  <c r="N7" i="113" s="1"/>
  <c r="L6" i="113"/>
  <c r="M6" i="113" s="1"/>
  <c r="H6" i="113"/>
  <c r="I6" i="113" s="1"/>
  <c r="N6" i="113" s="1"/>
  <c r="L5" i="113"/>
  <c r="M5" i="113" s="1"/>
  <c r="H5" i="113"/>
  <c r="I5" i="113" s="1"/>
  <c r="N5" i="113" s="1"/>
  <c r="L4" i="113"/>
  <c r="M4" i="113" s="1"/>
  <c r="H4" i="113"/>
  <c r="I4" i="113" s="1"/>
  <c r="N4" i="113" s="1"/>
  <c r="M3" i="113"/>
  <c r="L3" i="113"/>
  <c r="H3" i="113"/>
  <c r="I3" i="113" s="1"/>
  <c r="N3" i="113" s="1"/>
  <c r="L2" i="113"/>
  <c r="M2" i="113" s="1"/>
  <c r="J2" i="113"/>
  <c r="J3" i="113" s="1"/>
  <c r="H2" i="113"/>
  <c r="I2" i="113" s="1"/>
  <c r="N2" i="113" s="1"/>
  <c r="G57" i="112"/>
  <c r="F57" i="112"/>
  <c r="E57" i="112"/>
  <c r="H56" i="112"/>
  <c r="I56" i="112" s="1"/>
  <c r="N56" i="112" s="1"/>
  <c r="H55" i="112"/>
  <c r="I55" i="112" s="1"/>
  <c r="N55" i="112" s="1"/>
  <c r="H54" i="112"/>
  <c r="I54" i="112" s="1"/>
  <c r="N54" i="112" s="1"/>
  <c r="H53" i="112"/>
  <c r="H52" i="112"/>
  <c r="I52" i="112" s="1"/>
  <c r="N52" i="112" s="1"/>
  <c r="H51" i="112"/>
  <c r="I51" i="112" s="1"/>
  <c r="N51" i="112" s="1"/>
  <c r="H50" i="112"/>
  <c r="I50" i="112" s="1"/>
  <c r="N50" i="112" s="1"/>
  <c r="H49" i="112"/>
  <c r="H48" i="112"/>
  <c r="I48" i="112" s="1"/>
  <c r="N48" i="112" s="1"/>
  <c r="H47" i="112"/>
  <c r="I47" i="112" s="1"/>
  <c r="N47" i="112" s="1"/>
  <c r="H46" i="112"/>
  <c r="I46" i="112" s="1"/>
  <c r="N46" i="112" s="1"/>
  <c r="H45" i="112"/>
  <c r="H44" i="112"/>
  <c r="I44" i="112" s="1"/>
  <c r="N44" i="112" s="1"/>
  <c r="H43" i="112"/>
  <c r="I43" i="112" s="1"/>
  <c r="N43" i="112" s="1"/>
  <c r="H42" i="112"/>
  <c r="I42" i="112" s="1"/>
  <c r="N42" i="112" s="1"/>
  <c r="H41" i="112"/>
  <c r="H40" i="112"/>
  <c r="I40" i="112" s="1"/>
  <c r="N40" i="112" s="1"/>
  <c r="H39" i="112"/>
  <c r="I39" i="112" s="1"/>
  <c r="N39" i="112" s="1"/>
  <c r="H38" i="112"/>
  <c r="I38" i="112" s="1"/>
  <c r="N38" i="112" s="1"/>
  <c r="H37" i="112"/>
  <c r="H36" i="112"/>
  <c r="I36" i="112" s="1"/>
  <c r="N36" i="112" s="1"/>
  <c r="H35" i="112"/>
  <c r="I35" i="112" s="1"/>
  <c r="N35" i="112" s="1"/>
  <c r="H34" i="112"/>
  <c r="I34" i="112" s="1"/>
  <c r="N34" i="112" s="1"/>
  <c r="H33" i="112"/>
  <c r="H32" i="112"/>
  <c r="I32" i="112" s="1"/>
  <c r="N32" i="112" s="1"/>
  <c r="H31" i="112"/>
  <c r="I31" i="112" s="1"/>
  <c r="N31" i="112" s="1"/>
  <c r="H30" i="112"/>
  <c r="I30" i="112" s="1"/>
  <c r="N30" i="112" s="1"/>
  <c r="H29" i="112"/>
  <c r="H28" i="112"/>
  <c r="I28" i="112" s="1"/>
  <c r="N28" i="112" s="1"/>
  <c r="H27" i="112"/>
  <c r="I27" i="112" s="1"/>
  <c r="N27" i="112" s="1"/>
  <c r="H26" i="112"/>
  <c r="I26" i="112" s="1"/>
  <c r="N26" i="112" s="1"/>
  <c r="H25" i="112"/>
  <c r="H24" i="112"/>
  <c r="I24" i="112" s="1"/>
  <c r="N24" i="112" s="1"/>
  <c r="H23" i="112"/>
  <c r="I23" i="112" s="1"/>
  <c r="N23" i="112" s="1"/>
  <c r="H22" i="112"/>
  <c r="I22" i="112" s="1"/>
  <c r="N22" i="112" s="1"/>
  <c r="H21" i="112"/>
  <c r="H20" i="112"/>
  <c r="I20" i="112" s="1"/>
  <c r="N20" i="112" s="1"/>
  <c r="H19" i="112"/>
  <c r="I19" i="112" s="1"/>
  <c r="N19" i="112" s="1"/>
  <c r="H18" i="112"/>
  <c r="I18" i="112" s="1"/>
  <c r="N18" i="112" s="1"/>
  <c r="H17" i="112"/>
  <c r="I17" i="112" s="1"/>
  <c r="N17" i="112" s="1"/>
  <c r="H16" i="112"/>
  <c r="I16" i="112" s="1"/>
  <c r="N16" i="112" s="1"/>
  <c r="H15" i="112"/>
  <c r="I15" i="112" s="1"/>
  <c r="N15" i="112" s="1"/>
  <c r="H14" i="112"/>
  <c r="I14" i="112" s="1"/>
  <c r="N14" i="112" s="1"/>
  <c r="H13" i="112"/>
  <c r="I13" i="112" s="1"/>
  <c r="N13" i="112" s="1"/>
  <c r="H12" i="112"/>
  <c r="I12" i="112" s="1"/>
  <c r="N12" i="112" s="1"/>
  <c r="H11" i="112"/>
  <c r="I11" i="112" s="1"/>
  <c r="N11" i="112" s="1"/>
  <c r="H10" i="112"/>
  <c r="I10" i="112" s="1"/>
  <c r="N10" i="112" s="1"/>
  <c r="H9" i="112"/>
  <c r="I9" i="112" s="1"/>
  <c r="N9" i="112" s="1"/>
  <c r="H8" i="112"/>
  <c r="I8" i="112" s="1"/>
  <c r="N8" i="112" s="1"/>
  <c r="H7" i="112"/>
  <c r="I7" i="112" s="1"/>
  <c r="N7" i="112" s="1"/>
  <c r="H6" i="112"/>
  <c r="I6" i="112" s="1"/>
  <c r="N6" i="112" s="1"/>
  <c r="H5" i="112"/>
  <c r="I5" i="112" s="1"/>
  <c r="N5" i="112" s="1"/>
  <c r="H4" i="112"/>
  <c r="I4" i="112" s="1"/>
  <c r="N4" i="112" s="1"/>
  <c r="H3" i="112"/>
  <c r="H2" i="112"/>
  <c r="K2" i="112" s="1"/>
  <c r="M20" i="111"/>
  <c r="G14" i="111"/>
  <c r="F14" i="111"/>
  <c r="E14" i="111"/>
  <c r="L13" i="111"/>
  <c r="M13" i="111" s="1"/>
  <c r="H13" i="111"/>
  <c r="I13" i="111" s="1"/>
  <c r="N13" i="111" s="1"/>
  <c r="L12" i="111"/>
  <c r="M12" i="111" s="1"/>
  <c r="H12" i="111"/>
  <c r="I12" i="111" s="1"/>
  <c r="N12" i="111" s="1"/>
  <c r="L11" i="111"/>
  <c r="M11" i="111" s="1"/>
  <c r="H11" i="111"/>
  <c r="I11" i="111" s="1"/>
  <c r="N11" i="111" s="1"/>
  <c r="L10" i="111"/>
  <c r="M10" i="111" s="1"/>
  <c r="H10" i="111"/>
  <c r="I10" i="111" s="1"/>
  <c r="N10" i="111" s="1"/>
  <c r="M9" i="111"/>
  <c r="L9" i="111"/>
  <c r="H9" i="111"/>
  <c r="I9" i="111" s="1"/>
  <c r="N9" i="111" s="1"/>
  <c r="L8" i="111"/>
  <c r="M8" i="111" s="1"/>
  <c r="H8" i="111"/>
  <c r="I8" i="111" s="1"/>
  <c r="N8" i="111" s="1"/>
  <c r="L7" i="111"/>
  <c r="M7" i="111" s="1"/>
  <c r="H7" i="111"/>
  <c r="I7" i="111" s="1"/>
  <c r="N7" i="111" s="1"/>
  <c r="L6" i="111"/>
  <c r="M6" i="111" s="1"/>
  <c r="H6" i="111"/>
  <c r="I6" i="111" s="1"/>
  <c r="N6" i="111" s="1"/>
  <c r="L5" i="111"/>
  <c r="M5" i="111" s="1"/>
  <c r="H5" i="111"/>
  <c r="I5" i="111" s="1"/>
  <c r="N5" i="111" s="1"/>
  <c r="L4" i="111"/>
  <c r="M4" i="111" s="1"/>
  <c r="H4" i="111"/>
  <c r="I4" i="111" s="1"/>
  <c r="N4" i="111" s="1"/>
  <c r="L3" i="111"/>
  <c r="M3" i="111" s="1"/>
  <c r="J3" i="111"/>
  <c r="J4" i="111" s="1"/>
  <c r="J5" i="111" s="1"/>
  <c r="H3" i="111"/>
  <c r="L2" i="111"/>
  <c r="M2" i="111" s="1"/>
  <c r="H2" i="111"/>
  <c r="I2" i="111" s="1"/>
  <c r="M61" i="110"/>
  <c r="G55" i="110"/>
  <c r="F55" i="110"/>
  <c r="E55" i="110"/>
  <c r="H54" i="110"/>
  <c r="I54" i="110" s="1"/>
  <c r="N54" i="110" s="1"/>
  <c r="H53" i="110"/>
  <c r="H52" i="110"/>
  <c r="I52" i="110" s="1"/>
  <c r="N52" i="110" s="1"/>
  <c r="H51" i="110"/>
  <c r="H50" i="110"/>
  <c r="I50" i="110" s="1"/>
  <c r="N50" i="110" s="1"/>
  <c r="H49" i="110"/>
  <c r="H48" i="110"/>
  <c r="I48" i="110" s="1"/>
  <c r="N48" i="110" s="1"/>
  <c r="H47" i="110"/>
  <c r="H46" i="110"/>
  <c r="I46" i="110" s="1"/>
  <c r="N46" i="110" s="1"/>
  <c r="H45" i="110"/>
  <c r="H44" i="110"/>
  <c r="I44" i="110" s="1"/>
  <c r="N44" i="110" s="1"/>
  <c r="H43" i="110"/>
  <c r="H42" i="110"/>
  <c r="I42" i="110" s="1"/>
  <c r="N42" i="110" s="1"/>
  <c r="H41" i="110"/>
  <c r="H40" i="110"/>
  <c r="I40" i="110" s="1"/>
  <c r="N40" i="110" s="1"/>
  <c r="H39" i="110"/>
  <c r="H38" i="110"/>
  <c r="I38" i="110" s="1"/>
  <c r="N38" i="110" s="1"/>
  <c r="H37" i="110"/>
  <c r="H36" i="110"/>
  <c r="I36" i="110" s="1"/>
  <c r="N36" i="110" s="1"/>
  <c r="H35" i="110"/>
  <c r="H34" i="110"/>
  <c r="I34" i="110" s="1"/>
  <c r="N34" i="110" s="1"/>
  <c r="H33" i="110"/>
  <c r="H32" i="110"/>
  <c r="I32" i="110" s="1"/>
  <c r="N32" i="110" s="1"/>
  <c r="H31" i="110"/>
  <c r="H30" i="110"/>
  <c r="I30" i="110" s="1"/>
  <c r="N30" i="110" s="1"/>
  <c r="H29" i="110"/>
  <c r="H28" i="110"/>
  <c r="I28" i="110" s="1"/>
  <c r="N28" i="110" s="1"/>
  <c r="H27" i="110"/>
  <c r="H26" i="110"/>
  <c r="I26" i="110" s="1"/>
  <c r="N26" i="110" s="1"/>
  <c r="H25" i="110"/>
  <c r="H24" i="110"/>
  <c r="I24" i="110" s="1"/>
  <c r="N24" i="110" s="1"/>
  <c r="H23" i="110"/>
  <c r="H22" i="110"/>
  <c r="I22" i="110" s="1"/>
  <c r="N22" i="110" s="1"/>
  <c r="H21" i="110"/>
  <c r="H20" i="110"/>
  <c r="I20" i="110" s="1"/>
  <c r="N20" i="110" s="1"/>
  <c r="H19" i="110"/>
  <c r="H18" i="110"/>
  <c r="I18" i="110" s="1"/>
  <c r="N18" i="110" s="1"/>
  <c r="H17" i="110"/>
  <c r="H16" i="110"/>
  <c r="I16" i="110" s="1"/>
  <c r="N16" i="110" s="1"/>
  <c r="H15" i="110"/>
  <c r="H14" i="110"/>
  <c r="I14" i="110" s="1"/>
  <c r="N14" i="110" s="1"/>
  <c r="H13" i="110"/>
  <c r="H12" i="110"/>
  <c r="I12" i="110" s="1"/>
  <c r="N12" i="110" s="1"/>
  <c r="H11" i="110"/>
  <c r="H10" i="110"/>
  <c r="I10" i="110" s="1"/>
  <c r="N10" i="110" s="1"/>
  <c r="H9" i="110"/>
  <c r="H8" i="110"/>
  <c r="I8" i="110" s="1"/>
  <c r="N8" i="110" s="1"/>
  <c r="H7" i="110"/>
  <c r="H6" i="110"/>
  <c r="I6" i="110" s="1"/>
  <c r="N6" i="110" s="1"/>
  <c r="H5" i="110"/>
  <c r="H4" i="110"/>
  <c r="I4" i="110" s="1"/>
  <c r="N4" i="110" s="1"/>
  <c r="H3" i="110"/>
  <c r="I3" i="110" s="1"/>
  <c r="N3" i="110" s="1"/>
  <c r="H2" i="110"/>
  <c r="G23" i="68"/>
  <c r="F18" i="68"/>
  <c r="G18" i="68"/>
  <c r="J6" i="123" l="1"/>
  <c r="J7" i="123" s="1"/>
  <c r="J8" i="123" s="1"/>
  <c r="J9" i="123" s="1"/>
  <c r="J10" i="123" s="1"/>
  <c r="J11" i="123" s="1"/>
  <c r="H50" i="123"/>
  <c r="I2" i="123"/>
  <c r="K2" i="122"/>
  <c r="H40" i="122"/>
  <c r="I5" i="122"/>
  <c r="N5" i="122" s="1"/>
  <c r="I33" i="122"/>
  <c r="N33" i="122" s="1"/>
  <c r="I25" i="122"/>
  <c r="N25" i="122" s="1"/>
  <c r="I29" i="122"/>
  <c r="N29" i="122" s="1"/>
  <c r="I39" i="122"/>
  <c r="N39" i="122" s="1"/>
  <c r="I18" i="121"/>
  <c r="I19" i="121" s="1"/>
  <c r="I20" i="121" s="1"/>
  <c r="I21" i="121" s="1"/>
  <c r="O2" i="121"/>
  <c r="M2" i="121"/>
  <c r="L2" i="121"/>
  <c r="G51" i="121"/>
  <c r="J2" i="120"/>
  <c r="H8" i="120"/>
  <c r="M8" i="120" s="1"/>
  <c r="H14" i="120"/>
  <c r="M14" i="120" s="1"/>
  <c r="H4" i="120"/>
  <c r="M4" i="120" s="1"/>
  <c r="H10" i="120"/>
  <c r="M10" i="120" s="1"/>
  <c r="G18" i="120"/>
  <c r="K3" i="118"/>
  <c r="M3" i="118" s="1"/>
  <c r="H4" i="119"/>
  <c r="K6" i="118"/>
  <c r="M6" i="118" s="1"/>
  <c r="I3" i="118"/>
  <c r="N3" i="118" s="1"/>
  <c r="K4" i="118"/>
  <c r="M4" i="118" s="1"/>
  <c r="I35" i="118"/>
  <c r="N35" i="118" s="1"/>
  <c r="I43" i="118"/>
  <c r="N43" i="118" s="1"/>
  <c r="I37" i="118"/>
  <c r="N37" i="118" s="1"/>
  <c r="I66" i="118"/>
  <c r="N66" i="118" s="1"/>
  <c r="I31" i="118"/>
  <c r="N31" i="118" s="1"/>
  <c r="H85" i="118"/>
  <c r="K2" i="118"/>
  <c r="N2" i="118"/>
  <c r="K5" i="118"/>
  <c r="M5" i="118" s="1"/>
  <c r="I5" i="118"/>
  <c r="N5" i="118" s="1"/>
  <c r="I7" i="118"/>
  <c r="N7" i="118" s="1"/>
  <c r="I9" i="118"/>
  <c r="N9" i="118" s="1"/>
  <c r="I11" i="118"/>
  <c r="N11" i="118" s="1"/>
  <c r="I13" i="118"/>
  <c r="N13" i="118" s="1"/>
  <c r="I15" i="118"/>
  <c r="N15" i="118" s="1"/>
  <c r="I17" i="118"/>
  <c r="N17" i="118" s="1"/>
  <c r="I19" i="118"/>
  <c r="N19" i="118" s="1"/>
  <c r="I21" i="118"/>
  <c r="N21" i="118" s="1"/>
  <c r="I23" i="118"/>
  <c r="N23" i="118" s="1"/>
  <c r="I25" i="118"/>
  <c r="N25" i="118" s="1"/>
  <c r="I27" i="118"/>
  <c r="N27" i="118" s="1"/>
  <c r="I45" i="118"/>
  <c r="N45" i="118" s="1"/>
  <c r="I61" i="118"/>
  <c r="N61" i="118" s="1"/>
  <c r="I39" i="118"/>
  <c r="N39" i="118" s="1"/>
  <c r="I47" i="118"/>
  <c r="N47" i="118" s="1"/>
  <c r="I58" i="118"/>
  <c r="N58" i="118" s="1"/>
  <c r="I74" i="118"/>
  <c r="N74" i="118" s="1"/>
  <c r="I78" i="118"/>
  <c r="N78" i="118" s="1"/>
  <c r="I82" i="118"/>
  <c r="N82" i="118" s="1"/>
  <c r="K4" i="116"/>
  <c r="M4" i="116" s="1"/>
  <c r="I4" i="116"/>
  <c r="N4" i="116" s="1"/>
  <c r="K3" i="116"/>
  <c r="M3" i="116" s="1"/>
  <c r="J8" i="117"/>
  <c r="H10" i="117"/>
  <c r="K7" i="116"/>
  <c r="M7" i="116" s="1"/>
  <c r="I49" i="116"/>
  <c r="N49" i="116" s="1"/>
  <c r="H58" i="116"/>
  <c r="I3" i="116"/>
  <c r="N3" i="116" s="1"/>
  <c r="K5" i="116"/>
  <c r="M5" i="116" s="1"/>
  <c r="I29" i="116"/>
  <c r="N29" i="116" s="1"/>
  <c r="I45" i="116"/>
  <c r="N45" i="116" s="1"/>
  <c r="K6" i="116"/>
  <c r="M6" i="116" s="1"/>
  <c r="I33" i="116"/>
  <c r="N33" i="116" s="1"/>
  <c r="I2" i="116"/>
  <c r="I26" i="116"/>
  <c r="N26" i="116" s="1"/>
  <c r="I41" i="116"/>
  <c r="N41" i="116" s="1"/>
  <c r="I57" i="116"/>
  <c r="N57" i="116" s="1"/>
  <c r="P2" i="116"/>
  <c r="I37" i="116"/>
  <c r="N37" i="116" s="1"/>
  <c r="I53" i="116"/>
  <c r="N53" i="116" s="1"/>
  <c r="J3" i="115"/>
  <c r="H18" i="115"/>
  <c r="K3" i="114"/>
  <c r="M3" i="114" s="1"/>
  <c r="I11" i="114"/>
  <c r="N11" i="114" s="1"/>
  <c r="I44" i="114"/>
  <c r="N44" i="114" s="1"/>
  <c r="I60" i="114"/>
  <c r="N60" i="114" s="1"/>
  <c r="I48" i="114"/>
  <c r="N48" i="114" s="1"/>
  <c r="I64" i="114"/>
  <c r="N64" i="114" s="1"/>
  <c r="I15" i="114"/>
  <c r="N15" i="114" s="1"/>
  <c r="H69" i="114"/>
  <c r="I40" i="114"/>
  <c r="N40" i="114" s="1"/>
  <c r="I56" i="114"/>
  <c r="N56" i="114" s="1"/>
  <c r="I13" i="114"/>
  <c r="N13" i="114" s="1"/>
  <c r="I2" i="114"/>
  <c r="I25" i="114"/>
  <c r="N25" i="114" s="1"/>
  <c r="I27" i="114"/>
  <c r="N27" i="114" s="1"/>
  <c r="I29" i="114"/>
  <c r="N29" i="114" s="1"/>
  <c r="I36" i="114"/>
  <c r="N36" i="114" s="1"/>
  <c r="I52" i="114"/>
  <c r="N52" i="114" s="1"/>
  <c r="I68" i="114"/>
  <c r="N68" i="114" s="1"/>
  <c r="I2" i="112"/>
  <c r="J4" i="113"/>
  <c r="J5" i="113" s="1"/>
  <c r="J6" i="113" s="1"/>
  <c r="J7" i="113" s="1"/>
  <c r="J8" i="113" s="1"/>
  <c r="J9" i="113" s="1"/>
  <c r="H12" i="113"/>
  <c r="K4" i="112"/>
  <c r="M4" i="112" s="1"/>
  <c r="P2" i="112"/>
  <c r="K3" i="112"/>
  <c r="M3" i="112" s="1"/>
  <c r="N2" i="112"/>
  <c r="I33" i="112"/>
  <c r="N33" i="112" s="1"/>
  <c r="I49" i="112"/>
  <c r="N49" i="112" s="1"/>
  <c r="I3" i="112"/>
  <c r="N3" i="112" s="1"/>
  <c r="K5" i="112"/>
  <c r="M5" i="112" s="1"/>
  <c r="I29" i="112"/>
  <c r="N29" i="112" s="1"/>
  <c r="I45" i="112"/>
  <c r="N45" i="112" s="1"/>
  <c r="I25" i="112"/>
  <c r="N25" i="112" s="1"/>
  <c r="I41" i="112"/>
  <c r="N41" i="112" s="1"/>
  <c r="I53" i="112"/>
  <c r="N53" i="112" s="1"/>
  <c r="H57" i="112"/>
  <c r="K6" i="112"/>
  <c r="M6" i="112" s="1"/>
  <c r="K7" i="112"/>
  <c r="M7" i="112" s="1"/>
  <c r="I21" i="112"/>
  <c r="N21" i="112" s="1"/>
  <c r="I37" i="112"/>
  <c r="N37" i="112" s="1"/>
  <c r="K2" i="110"/>
  <c r="M2" i="110" s="1"/>
  <c r="I3" i="111"/>
  <c r="N3" i="111" s="1"/>
  <c r="H14" i="111"/>
  <c r="J6" i="111"/>
  <c r="J7" i="111" s="1"/>
  <c r="N2" i="111"/>
  <c r="K3" i="110"/>
  <c r="M3" i="110" s="1"/>
  <c r="H55" i="110"/>
  <c r="I2" i="110"/>
  <c r="N2" i="110" s="1"/>
  <c r="I5" i="110"/>
  <c r="N5" i="110" s="1"/>
  <c r="I7" i="110"/>
  <c r="N7" i="110" s="1"/>
  <c r="I9" i="110"/>
  <c r="N9" i="110" s="1"/>
  <c r="I11" i="110"/>
  <c r="N11" i="110" s="1"/>
  <c r="I13" i="110"/>
  <c r="N13" i="110" s="1"/>
  <c r="I31" i="110"/>
  <c r="N31" i="110" s="1"/>
  <c r="I47" i="110"/>
  <c r="N47" i="110" s="1"/>
  <c r="I19" i="110"/>
  <c r="N19" i="110" s="1"/>
  <c r="I35" i="110"/>
  <c r="N35" i="110" s="1"/>
  <c r="I27" i="110"/>
  <c r="N27" i="110" s="1"/>
  <c r="I43" i="110"/>
  <c r="N43" i="110" s="1"/>
  <c r="I51" i="110"/>
  <c r="N51" i="110" s="1"/>
  <c r="I23" i="110"/>
  <c r="N23" i="110" s="1"/>
  <c r="I39" i="110"/>
  <c r="N39" i="110" s="1"/>
  <c r="I15" i="110"/>
  <c r="N15" i="110" s="1"/>
  <c r="I17" i="110"/>
  <c r="N17" i="110" s="1"/>
  <c r="I21" i="110"/>
  <c r="N21" i="110" s="1"/>
  <c r="I25" i="110"/>
  <c r="N25" i="110" s="1"/>
  <c r="I29" i="110"/>
  <c r="N29" i="110" s="1"/>
  <c r="I33" i="110"/>
  <c r="N33" i="110" s="1"/>
  <c r="I37" i="110"/>
  <c r="N37" i="110" s="1"/>
  <c r="I41" i="110"/>
  <c r="N41" i="110" s="1"/>
  <c r="I45" i="110"/>
  <c r="N45" i="110" s="1"/>
  <c r="I49" i="110"/>
  <c r="N49" i="110" s="1"/>
  <c r="I53" i="110"/>
  <c r="N53" i="110" s="1"/>
  <c r="K22" i="68"/>
  <c r="J29" i="68"/>
  <c r="H22" i="68"/>
  <c r="I18" i="68"/>
  <c r="H18" i="68"/>
  <c r="E17" i="68"/>
  <c r="J16" i="68"/>
  <c r="E16" i="68"/>
  <c r="J14" i="68"/>
  <c r="J12" i="68"/>
  <c r="J10" i="68"/>
  <c r="E10" i="68"/>
  <c r="E9" i="68"/>
  <c r="J8" i="68"/>
  <c r="E8" i="68"/>
  <c r="J6" i="68"/>
  <c r="E6" i="68"/>
  <c r="J4" i="68"/>
  <c r="M73" i="102"/>
  <c r="E5" i="68"/>
  <c r="E4" i="68"/>
  <c r="I50" i="123" l="1"/>
  <c r="O53" i="123" s="1"/>
  <c r="P2" i="123"/>
  <c r="N2" i="123"/>
  <c r="N50" i="123" s="1"/>
  <c r="J12" i="123"/>
  <c r="J13" i="123" s="1"/>
  <c r="J14" i="123" s="1"/>
  <c r="I40" i="122"/>
  <c r="O43" i="122" s="1"/>
  <c r="N40" i="122"/>
  <c r="K3" i="122"/>
  <c r="M3" i="122" s="1"/>
  <c r="M18" i="120"/>
  <c r="M51" i="121"/>
  <c r="H51" i="121"/>
  <c r="N54" i="121" s="1"/>
  <c r="I22" i="121"/>
  <c r="I23" i="121" s="1"/>
  <c r="H18" i="120"/>
  <c r="N21" i="120" s="1"/>
  <c r="J3" i="120"/>
  <c r="L3" i="120" s="1"/>
  <c r="K7" i="118"/>
  <c r="M7" i="118" s="1"/>
  <c r="N4" i="119"/>
  <c r="I4" i="119"/>
  <c r="N85" i="118"/>
  <c r="K8" i="118"/>
  <c r="M8" i="118" s="1"/>
  <c r="I85" i="118"/>
  <c r="P2" i="118"/>
  <c r="K8" i="116"/>
  <c r="M8" i="116" s="1"/>
  <c r="N10" i="117"/>
  <c r="I10" i="117"/>
  <c r="O13" i="117" s="1"/>
  <c r="J9" i="117"/>
  <c r="I58" i="116"/>
  <c r="O61" i="116" s="1"/>
  <c r="N2" i="116"/>
  <c r="N58" i="116" s="1"/>
  <c r="K9" i="116"/>
  <c r="M9" i="116" s="1"/>
  <c r="J4" i="115"/>
  <c r="N18" i="115"/>
  <c r="I18" i="115"/>
  <c r="O21" i="115" s="1"/>
  <c r="M2" i="114"/>
  <c r="I69" i="114"/>
  <c r="O72" i="114" s="1"/>
  <c r="N2" i="114"/>
  <c r="N69" i="114" s="1"/>
  <c r="K4" i="114"/>
  <c r="J10" i="113"/>
  <c r="J11" i="113" s="1"/>
  <c r="N12" i="113"/>
  <c r="I12" i="113"/>
  <c r="M2" i="112"/>
  <c r="N57" i="112"/>
  <c r="I57" i="112"/>
  <c r="K8" i="112"/>
  <c r="M8" i="112" s="1"/>
  <c r="J8" i="111"/>
  <c r="J9" i="111" s="1"/>
  <c r="N14" i="111"/>
  <c r="I14" i="111"/>
  <c r="O17" i="111" s="1"/>
  <c r="K4" i="110"/>
  <c r="M4" i="110" s="1"/>
  <c r="I55" i="110"/>
  <c r="O58" i="110" s="1"/>
  <c r="N55" i="110"/>
  <c r="J18" i="68"/>
  <c r="E18" i="68"/>
  <c r="E85" i="109"/>
  <c r="F85" i="109"/>
  <c r="G85" i="109"/>
  <c r="H3" i="109"/>
  <c r="I3" i="109" s="1"/>
  <c r="N3" i="109" s="1"/>
  <c r="H4" i="109"/>
  <c r="H5" i="109"/>
  <c r="I5" i="109" s="1"/>
  <c r="N5" i="109" s="1"/>
  <c r="H6" i="109"/>
  <c r="H7" i="109"/>
  <c r="I7" i="109" s="1"/>
  <c r="N7" i="109" s="1"/>
  <c r="H8" i="109"/>
  <c r="I8" i="109" s="1"/>
  <c r="N8" i="109" s="1"/>
  <c r="H9" i="109"/>
  <c r="H10" i="109"/>
  <c r="I10" i="109" s="1"/>
  <c r="N10" i="109" s="1"/>
  <c r="H11" i="109"/>
  <c r="I11" i="109" s="1"/>
  <c r="N11" i="109" s="1"/>
  <c r="H12" i="109"/>
  <c r="H13" i="109"/>
  <c r="I13" i="109" s="1"/>
  <c r="N13" i="109" s="1"/>
  <c r="H14" i="109"/>
  <c r="I14" i="109" s="1"/>
  <c r="N14" i="109" s="1"/>
  <c r="H15" i="109"/>
  <c r="H16" i="109"/>
  <c r="I16" i="109" s="1"/>
  <c r="N16" i="109" s="1"/>
  <c r="H17" i="109"/>
  <c r="I17" i="109" s="1"/>
  <c r="N17" i="109" s="1"/>
  <c r="H18" i="109"/>
  <c r="H19" i="109"/>
  <c r="I19" i="109" s="1"/>
  <c r="N19" i="109" s="1"/>
  <c r="H20" i="109"/>
  <c r="I20" i="109" s="1"/>
  <c r="N20" i="109" s="1"/>
  <c r="H21" i="109"/>
  <c r="I21" i="109" s="1"/>
  <c r="N21" i="109" s="1"/>
  <c r="H22" i="109"/>
  <c r="I22" i="109" s="1"/>
  <c r="N22" i="109" s="1"/>
  <c r="H23" i="109"/>
  <c r="H24" i="109"/>
  <c r="I24" i="109" s="1"/>
  <c r="N24" i="109" s="1"/>
  <c r="H25" i="109"/>
  <c r="I25" i="109" s="1"/>
  <c r="N25" i="109" s="1"/>
  <c r="H26" i="109"/>
  <c r="H27" i="109"/>
  <c r="I27" i="109" s="1"/>
  <c r="N27" i="109" s="1"/>
  <c r="H28" i="109"/>
  <c r="I28" i="109" s="1"/>
  <c r="N28" i="109" s="1"/>
  <c r="H29" i="109"/>
  <c r="I29" i="109" s="1"/>
  <c r="N29" i="109" s="1"/>
  <c r="H30" i="109"/>
  <c r="I30" i="109" s="1"/>
  <c r="N30" i="109" s="1"/>
  <c r="H31" i="109"/>
  <c r="H32" i="109"/>
  <c r="I32" i="109" s="1"/>
  <c r="N32" i="109" s="1"/>
  <c r="H33" i="109"/>
  <c r="I33" i="109" s="1"/>
  <c r="N33" i="109" s="1"/>
  <c r="H34" i="109"/>
  <c r="H35" i="109"/>
  <c r="I35" i="109" s="1"/>
  <c r="N35" i="109" s="1"/>
  <c r="H36" i="109"/>
  <c r="I36" i="109" s="1"/>
  <c r="N36" i="109" s="1"/>
  <c r="H37" i="109"/>
  <c r="I37" i="109" s="1"/>
  <c r="N37" i="109" s="1"/>
  <c r="H38" i="109"/>
  <c r="I38" i="109" s="1"/>
  <c r="N38" i="109" s="1"/>
  <c r="H39" i="109"/>
  <c r="I39" i="109" s="1"/>
  <c r="N39" i="109" s="1"/>
  <c r="H40" i="109"/>
  <c r="I40" i="109" s="1"/>
  <c r="N40" i="109" s="1"/>
  <c r="H41" i="109"/>
  <c r="H42" i="109"/>
  <c r="H43" i="109"/>
  <c r="I43" i="109" s="1"/>
  <c r="N43" i="109" s="1"/>
  <c r="H44" i="109"/>
  <c r="I44" i="109" s="1"/>
  <c r="N44" i="109" s="1"/>
  <c r="H45" i="109"/>
  <c r="I45" i="109" s="1"/>
  <c r="N45" i="109" s="1"/>
  <c r="H46" i="109"/>
  <c r="I46" i="109" s="1"/>
  <c r="N46" i="109" s="1"/>
  <c r="H47" i="109"/>
  <c r="I47" i="109" s="1"/>
  <c r="N47" i="109" s="1"/>
  <c r="H48" i="109"/>
  <c r="I48" i="109" s="1"/>
  <c r="N48" i="109" s="1"/>
  <c r="H49" i="109"/>
  <c r="H50" i="109"/>
  <c r="I50" i="109" s="1"/>
  <c r="N50" i="109" s="1"/>
  <c r="H51" i="109"/>
  <c r="I51" i="109" s="1"/>
  <c r="N51" i="109" s="1"/>
  <c r="H52" i="109"/>
  <c r="H53" i="109"/>
  <c r="I53" i="109" s="1"/>
  <c r="N53" i="109" s="1"/>
  <c r="H54" i="109"/>
  <c r="I54" i="109" s="1"/>
  <c r="N54" i="109" s="1"/>
  <c r="H55" i="109"/>
  <c r="I55" i="109" s="1"/>
  <c r="N55" i="109" s="1"/>
  <c r="H56" i="109"/>
  <c r="I56" i="109" s="1"/>
  <c r="N56" i="109" s="1"/>
  <c r="H57" i="109"/>
  <c r="I57" i="109" s="1"/>
  <c r="N57" i="109" s="1"/>
  <c r="H58" i="109"/>
  <c r="I58" i="109" s="1"/>
  <c r="N58" i="109" s="1"/>
  <c r="H59" i="109"/>
  <c r="I59" i="109" s="1"/>
  <c r="N59" i="109" s="1"/>
  <c r="H60" i="109"/>
  <c r="H61" i="109"/>
  <c r="I61" i="109" s="1"/>
  <c r="N61" i="109" s="1"/>
  <c r="H62" i="109"/>
  <c r="I62" i="109" s="1"/>
  <c r="N62" i="109" s="1"/>
  <c r="H63" i="109"/>
  <c r="H64" i="109"/>
  <c r="I64" i="109" s="1"/>
  <c r="N64" i="109" s="1"/>
  <c r="H65" i="109"/>
  <c r="I65" i="109" s="1"/>
  <c r="N65" i="109" s="1"/>
  <c r="H66" i="109"/>
  <c r="H67" i="109"/>
  <c r="I67" i="109" s="1"/>
  <c r="N67" i="109" s="1"/>
  <c r="H68" i="109"/>
  <c r="I68" i="109" s="1"/>
  <c r="N68" i="109" s="1"/>
  <c r="H69" i="109"/>
  <c r="I69" i="109" s="1"/>
  <c r="N69" i="109" s="1"/>
  <c r="H70" i="109"/>
  <c r="I70" i="109" s="1"/>
  <c r="N70" i="109" s="1"/>
  <c r="H71" i="109"/>
  <c r="I71" i="109" s="1"/>
  <c r="N71" i="109" s="1"/>
  <c r="H72" i="109"/>
  <c r="I72" i="109" s="1"/>
  <c r="N72" i="109" s="1"/>
  <c r="H73" i="109"/>
  <c r="H74" i="109"/>
  <c r="H75" i="109"/>
  <c r="I75" i="109" s="1"/>
  <c r="N75" i="109" s="1"/>
  <c r="H76" i="109"/>
  <c r="H77" i="109"/>
  <c r="I77" i="109" s="1"/>
  <c r="N77" i="109" s="1"/>
  <c r="H78" i="109"/>
  <c r="I78" i="109" s="1"/>
  <c r="N78" i="109" s="1"/>
  <c r="H79" i="109"/>
  <c r="H80" i="109"/>
  <c r="I80" i="109" s="1"/>
  <c r="N80" i="109" s="1"/>
  <c r="H81" i="109"/>
  <c r="I81" i="109" s="1"/>
  <c r="N81" i="109" s="1"/>
  <c r="H82" i="109"/>
  <c r="I82" i="109" s="1"/>
  <c r="N82" i="109" s="1"/>
  <c r="H83" i="109"/>
  <c r="I83" i="109" s="1"/>
  <c r="N83" i="109" s="1"/>
  <c r="H84" i="109"/>
  <c r="Z25" i="92"/>
  <c r="Z26" i="92"/>
  <c r="Z27" i="92"/>
  <c r="Z28" i="92"/>
  <c r="Z29" i="92"/>
  <c r="Z30" i="92"/>
  <c r="Z31" i="92"/>
  <c r="Z32" i="92"/>
  <c r="J3" i="109"/>
  <c r="J4" i="109" s="1"/>
  <c r="J5" i="109" s="1"/>
  <c r="J6" i="109" s="1"/>
  <c r="H2" i="109"/>
  <c r="E67" i="104"/>
  <c r="F67" i="104"/>
  <c r="G67" i="104"/>
  <c r="E67" i="102"/>
  <c r="F67" i="102"/>
  <c r="G67" i="102"/>
  <c r="AG65" i="73"/>
  <c r="AF9" i="73"/>
  <c r="AF10" i="73"/>
  <c r="AF11" i="73"/>
  <c r="AF12" i="73"/>
  <c r="AF13" i="73"/>
  <c r="AF14" i="73"/>
  <c r="AF15" i="73"/>
  <c r="AG62" i="73"/>
  <c r="AF61" i="73"/>
  <c r="AF60" i="73"/>
  <c r="AF59" i="73"/>
  <c r="AF58" i="73"/>
  <c r="AF57" i="73"/>
  <c r="AF56" i="73"/>
  <c r="AF55" i="73"/>
  <c r="AF54" i="73"/>
  <c r="AF53" i="73"/>
  <c r="AF52" i="73"/>
  <c r="AF51" i="73"/>
  <c r="AF50" i="73"/>
  <c r="AF49" i="73"/>
  <c r="AF48" i="73"/>
  <c r="AF47" i="73"/>
  <c r="AF46" i="73"/>
  <c r="AF45" i="73"/>
  <c r="AF44" i="73"/>
  <c r="AF43" i="73"/>
  <c r="AF42" i="73"/>
  <c r="AF41" i="73"/>
  <c r="AF40" i="73"/>
  <c r="E88" i="108"/>
  <c r="F88" i="108"/>
  <c r="G88" i="108"/>
  <c r="H3" i="108"/>
  <c r="H4" i="108"/>
  <c r="I4" i="108" s="1"/>
  <c r="N4" i="108" s="1"/>
  <c r="H5" i="108"/>
  <c r="I5" i="108" s="1"/>
  <c r="N5" i="108" s="1"/>
  <c r="H6" i="108"/>
  <c r="H7" i="108"/>
  <c r="H8" i="108"/>
  <c r="I8" i="108" s="1"/>
  <c r="N8" i="108" s="1"/>
  <c r="H9" i="108"/>
  <c r="I9" i="108" s="1"/>
  <c r="N9" i="108" s="1"/>
  <c r="H10" i="108"/>
  <c r="H11" i="108"/>
  <c r="H12" i="108"/>
  <c r="I12" i="108" s="1"/>
  <c r="N12" i="108" s="1"/>
  <c r="H13" i="108"/>
  <c r="I13" i="108" s="1"/>
  <c r="N13" i="108" s="1"/>
  <c r="H14" i="108"/>
  <c r="H15" i="108"/>
  <c r="H16" i="108"/>
  <c r="I16" i="108" s="1"/>
  <c r="N16" i="108" s="1"/>
  <c r="H17" i="108"/>
  <c r="I17" i="108" s="1"/>
  <c r="N17" i="108" s="1"/>
  <c r="H18" i="108"/>
  <c r="H19" i="108"/>
  <c r="H20" i="108"/>
  <c r="I20" i="108" s="1"/>
  <c r="N20" i="108" s="1"/>
  <c r="H21" i="108"/>
  <c r="I21" i="108" s="1"/>
  <c r="N21" i="108" s="1"/>
  <c r="H22" i="108"/>
  <c r="H23" i="108"/>
  <c r="H24" i="108"/>
  <c r="I24" i="108" s="1"/>
  <c r="N24" i="108" s="1"/>
  <c r="H25" i="108"/>
  <c r="I25" i="108" s="1"/>
  <c r="N25" i="108" s="1"/>
  <c r="H26" i="108"/>
  <c r="H27" i="108"/>
  <c r="H28" i="108"/>
  <c r="I28" i="108" s="1"/>
  <c r="N28" i="108" s="1"/>
  <c r="H29" i="108"/>
  <c r="I29" i="108" s="1"/>
  <c r="N29" i="108" s="1"/>
  <c r="H30" i="108"/>
  <c r="H31" i="108"/>
  <c r="H32" i="108"/>
  <c r="I32" i="108" s="1"/>
  <c r="N32" i="108" s="1"/>
  <c r="H33" i="108"/>
  <c r="I33" i="108" s="1"/>
  <c r="N33" i="108" s="1"/>
  <c r="H34" i="108"/>
  <c r="H35" i="108"/>
  <c r="H36" i="108"/>
  <c r="I36" i="108" s="1"/>
  <c r="N36" i="108" s="1"/>
  <c r="H37" i="108"/>
  <c r="I37" i="108" s="1"/>
  <c r="N37" i="108" s="1"/>
  <c r="H38" i="108"/>
  <c r="H39" i="108"/>
  <c r="H40" i="108"/>
  <c r="I40" i="108" s="1"/>
  <c r="N40" i="108" s="1"/>
  <c r="H41" i="108"/>
  <c r="I41" i="108" s="1"/>
  <c r="N41" i="108" s="1"/>
  <c r="H42" i="108"/>
  <c r="H43" i="108"/>
  <c r="H44" i="108"/>
  <c r="I44" i="108" s="1"/>
  <c r="N44" i="108" s="1"/>
  <c r="H45" i="108"/>
  <c r="I45" i="108" s="1"/>
  <c r="N45" i="108" s="1"/>
  <c r="H46" i="108"/>
  <c r="H47" i="108"/>
  <c r="H48" i="108"/>
  <c r="I48" i="108" s="1"/>
  <c r="N48" i="108" s="1"/>
  <c r="H49" i="108"/>
  <c r="I49" i="108" s="1"/>
  <c r="N49" i="108" s="1"/>
  <c r="H50" i="108"/>
  <c r="H51" i="108"/>
  <c r="H52" i="108"/>
  <c r="I52" i="108" s="1"/>
  <c r="N52" i="108" s="1"/>
  <c r="H53" i="108"/>
  <c r="I53" i="108" s="1"/>
  <c r="N53" i="108" s="1"/>
  <c r="H54" i="108"/>
  <c r="H55" i="108"/>
  <c r="H56" i="108"/>
  <c r="I56" i="108" s="1"/>
  <c r="N56" i="108" s="1"/>
  <c r="H57" i="108"/>
  <c r="I57" i="108" s="1"/>
  <c r="N57" i="108" s="1"/>
  <c r="H58" i="108"/>
  <c r="H59" i="108"/>
  <c r="H60" i="108"/>
  <c r="I60" i="108" s="1"/>
  <c r="N60" i="108" s="1"/>
  <c r="H61" i="108"/>
  <c r="I61" i="108" s="1"/>
  <c r="N61" i="108" s="1"/>
  <c r="H62" i="108"/>
  <c r="H63" i="108"/>
  <c r="H64" i="108"/>
  <c r="I64" i="108" s="1"/>
  <c r="N64" i="108" s="1"/>
  <c r="H65" i="108"/>
  <c r="I65" i="108" s="1"/>
  <c r="N65" i="108" s="1"/>
  <c r="H66" i="108"/>
  <c r="H67" i="108"/>
  <c r="H68" i="108"/>
  <c r="I68" i="108" s="1"/>
  <c r="N68" i="108" s="1"/>
  <c r="H69" i="108"/>
  <c r="I69" i="108" s="1"/>
  <c r="N69" i="108" s="1"/>
  <c r="H70" i="108"/>
  <c r="H71" i="108"/>
  <c r="H72" i="108"/>
  <c r="I72" i="108" s="1"/>
  <c r="N72" i="108" s="1"/>
  <c r="H73" i="108"/>
  <c r="I73" i="108" s="1"/>
  <c r="N73" i="108" s="1"/>
  <c r="H74" i="108"/>
  <c r="H75" i="108"/>
  <c r="H76" i="108"/>
  <c r="I76" i="108" s="1"/>
  <c r="N76" i="108" s="1"/>
  <c r="H77" i="108"/>
  <c r="I77" i="108" s="1"/>
  <c r="N77" i="108" s="1"/>
  <c r="H78" i="108"/>
  <c r="H79" i="108"/>
  <c r="H80" i="108"/>
  <c r="I80" i="108" s="1"/>
  <c r="N80" i="108" s="1"/>
  <c r="H81" i="108"/>
  <c r="I81" i="108" s="1"/>
  <c r="N81" i="108" s="1"/>
  <c r="H82" i="108"/>
  <c r="H83" i="108"/>
  <c r="H84" i="108"/>
  <c r="I84" i="108" s="1"/>
  <c r="N84" i="108" s="1"/>
  <c r="H85" i="108"/>
  <c r="I85" i="108" s="1"/>
  <c r="N85" i="108" s="1"/>
  <c r="H86" i="108"/>
  <c r="I86" i="108" s="1"/>
  <c r="N86" i="108" s="1"/>
  <c r="H87" i="108"/>
  <c r="J3" i="108"/>
  <c r="H2" i="108"/>
  <c r="BH90" i="92"/>
  <c r="BH89" i="92"/>
  <c r="BH88" i="92"/>
  <c r="BH87" i="92"/>
  <c r="BH86" i="92"/>
  <c r="BH85" i="92"/>
  <c r="BH84" i="92"/>
  <c r="BH83" i="92"/>
  <c r="BH82" i="92"/>
  <c r="BH81" i="92"/>
  <c r="BH80" i="92"/>
  <c r="BH79" i="92"/>
  <c r="BH78" i="92"/>
  <c r="BH77" i="92"/>
  <c r="BH76" i="92"/>
  <c r="BH75" i="92"/>
  <c r="BH74" i="92"/>
  <c r="BH73" i="92"/>
  <c r="BH72" i="92"/>
  <c r="BH71" i="92"/>
  <c r="BH70" i="92"/>
  <c r="BH69" i="92"/>
  <c r="BH68" i="92"/>
  <c r="BH67" i="92"/>
  <c r="BH66" i="92"/>
  <c r="BH65" i="92"/>
  <c r="BH64" i="92"/>
  <c r="BH63" i="92"/>
  <c r="BH62" i="92"/>
  <c r="BH61" i="92"/>
  <c r="BH60" i="92"/>
  <c r="BH59" i="92"/>
  <c r="BH58" i="92"/>
  <c r="BH57" i="92"/>
  <c r="BH56" i="92"/>
  <c r="BH55" i="92"/>
  <c r="BH54" i="92"/>
  <c r="BH53" i="92"/>
  <c r="BH52" i="92"/>
  <c r="BH51" i="92"/>
  <c r="BH50" i="92"/>
  <c r="BH49" i="92"/>
  <c r="BH48" i="92"/>
  <c r="BH47" i="92"/>
  <c r="BH46" i="92"/>
  <c r="BH45" i="92"/>
  <c r="BH44" i="92"/>
  <c r="BH43" i="92"/>
  <c r="BH42" i="92"/>
  <c r="BH41" i="92"/>
  <c r="BH40" i="92"/>
  <c r="BH39" i="92"/>
  <c r="BH38" i="92"/>
  <c r="BH37" i="92"/>
  <c r="BH36" i="92"/>
  <c r="BH35" i="92"/>
  <c r="BH34" i="92"/>
  <c r="BH33" i="92"/>
  <c r="BH32" i="92"/>
  <c r="BH31" i="92"/>
  <c r="BH30" i="92"/>
  <c r="BH29" i="92"/>
  <c r="BH28" i="92"/>
  <c r="BH27" i="92"/>
  <c r="BH26" i="92"/>
  <c r="BH25" i="92"/>
  <c r="BH24" i="92"/>
  <c r="BH23" i="92"/>
  <c r="BH22" i="92"/>
  <c r="BH21" i="92"/>
  <c r="BH20" i="92"/>
  <c r="BH19" i="92"/>
  <c r="BH18" i="92"/>
  <c r="BH17" i="92"/>
  <c r="BH16" i="92"/>
  <c r="BH15" i="92"/>
  <c r="BH14" i="92"/>
  <c r="BH13" i="92"/>
  <c r="BH12" i="92"/>
  <c r="BH11" i="92"/>
  <c r="BH10" i="92"/>
  <c r="BH9" i="92"/>
  <c r="BH8" i="92"/>
  <c r="BH7" i="92"/>
  <c r="BH6" i="92"/>
  <c r="BH5" i="92"/>
  <c r="BH4" i="92"/>
  <c r="BH3" i="92"/>
  <c r="BF90" i="92"/>
  <c r="BF89" i="92"/>
  <c r="BF88" i="92"/>
  <c r="BF87" i="92"/>
  <c r="BF86" i="92"/>
  <c r="BF85" i="92"/>
  <c r="BF84" i="92"/>
  <c r="BF83" i="92"/>
  <c r="BF82" i="92"/>
  <c r="BF81" i="92"/>
  <c r="BF80" i="92"/>
  <c r="BF79" i="92"/>
  <c r="BF78" i="92"/>
  <c r="BF77" i="92"/>
  <c r="BF76" i="92"/>
  <c r="BF75" i="92"/>
  <c r="BF74" i="92"/>
  <c r="BF73" i="92"/>
  <c r="BF72" i="92"/>
  <c r="BF71" i="92"/>
  <c r="BF70" i="92"/>
  <c r="BF69" i="92"/>
  <c r="BF68" i="92"/>
  <c r="BF67" i="92"/>
  <c r="BF66" i="92"/>
  <c r="BF65" i="92"/>
  <c r="BF64" i="92"/>
  <c r="BF63" i="92"/>
  <c r="BF62" i="92"/>
  <c r="BF61" i="92"/>
  <c r="BF60" i="92"/>
  <c r="BF59" i="92"/>
  <c r="BF58" i="92"/>
  <c r="BF57" i="92"/>
  <c r="BF56" i="92"/>
  <c r="BF55" i="92"/>
  <c r="BF54" i="92"/>
  <c r="BF53" i="92"/>
  <c r="BF52" i="92"/>
  <c r="BF51" i="92"/>
  <c r="BF50" i="92"/>
  <c r="BF49" i="92"/>
  <c r="BF48" i="92"/>
  <c r="BF47" i="92"/>
  <c r="BF46" i="92"/>
  <c r="BF45" i="92"/>
  <c r="BF44" i="92"/>
  <c r="BF43" i="92"/>
  <c r="BF42" i="92"/>
  <c r="BF41" i="92"/>
  <c r="BF40" i="92"/>
  <c r="BF39" i="92"/>
  <c r="BF38" i="92"/>
  <c r="BF37" i="92"/>
  <c r="BF36" i="92"/>
  <c r="BF35" i="92"/>
  <c r="BF34" i="92"/>
  <c r="BF33" i="92"/>
  <c r="BF32" i="92"/>
  <c r="BF31" i="92"/>
  <c r="BF30" i="92"/>
  <c r="BF29" i="92"/>
  <c r="BF28" i="92"/>
  <c r="BF27" i="92"/>
  <c r="BF26" i="92"/>
  <c r="BF25" i="92"/>
  <c r="BF24" i="92"/>
  <c r="BF23" i="92"/>
  <c r="BF22" i="92"/>
  <c r="BF21" i="92"/>
  <c r="BF20" i="92"/>
  <c r="BF19" i="92"/>
  <c r="BF18" i="92"/>
  <c r="BF17" i="92"/>
  <c r="BF16" i="92"/>
  <c r="BF15" i="92"/>
  <c r="BF14" i="92"/>
  <c r="BF13" i="92"/>
  <c r="BF12" i="92"/>
  <c r="BF11" i="92"/>
  <c r="BF10" i="92"/>
  <c r="BF9" i="92"/>
  <c r="BF8" i="92"/>
  <c r="BF7" i="92"/>
  <c r="BF6" i="92"/>
  <c r="BF5" i="92"/>
  <c r="BF4" i="92"/>
  <c r="BF3" i="92"/>
  <c r="BD4" i="92"/>
  <c r="BD5" i="92"/>
  <c r="BD6" i="92"/>
  <c r="BD7" i="92"/>
  <c r="BD8" i="92"/>
  <c r="BD9" i="92"/>
  <c r="BD10" i="92"/>
  <c r="BD11" i="92"/>
  <c r="BD12" i="92"/>
  <c r="BD13" i="92"/>
  <c r="BD14" i="92"/>
  <c r="BD15" i="92"/>
  <c r="BD16" i="92"/>
  <c r="BD17" i="92"/>
  <c r="BD18" i="92"/>
  <c r="BD19" i="92"/>
  <c r="BD20" i="92"/>
  <c r="BD21" i="92"/>
  <c r="BD22" i="92"/>
  <c r="BD23" i="92"/>
  <c r="BD24" i="92"/>
  <c r="BD25" i="92"/>
  <c r="BD26" i="92"/>
  <c r="BD27" i="92"/>
  <c r="BD28" i="92"/>
  <c r="BD29" i="92"/>
  <c r="BD30" i="92"/>
  <c r="BD31" i="92"/>
  <c r="BD32" i="92"/>
  <c r="BD33" i="92"/>
  <c r="BD34" i="92"/>
  <c r="BD35" i="92"/>
  <c r="BD36" i="92"/>
  <c r="BD37" i="92"/>
  <c r="BD38" i="92"/>
  <c r="BD39" i="92"/>
  <c r="BD40" i="92"/>
  <c r="BD41" i="92"/>
  <c r="BD42" i="92"/>
  <c r="BD43" i="92"/>
  <c r="BD44" i="92"/>
  <c r="BD45" i="92"/>
  <c r="BD46" i="92"/>
  <c r="BD47" i="92"/>
  <c r="BD48" i="92"/>
  <c r="BD49" i="92"/>
  <c r="BD50" i="92"/>
  <c r="BD51" i="92"/>
  <c r="BD52" i="92"/>
  <c r="BD53" i="92"/>
  <c r="BD54" i="92"/>
  <c r="BD55" i="92"/>
  <c r="BD56" i="92"/>
  <c r="BD57" i="92"/>
  <c r="BD58" i="92"/>
  <c r="BD59" i="92"/>
  <c r="BD60" i="92"/>
  <c r="BD61" i="92"/>
  <c r="BD62" i="92"/>
  <c r="BD63" i="92"/>
  <c r="BD64" i="92"/>
  <c r="BD65" i="92"/>
  <c r="BD66" i="92"/>
  <c r="BD67" i="92"/>
  <c r="BD68" i="92"/>
  <c r="BD69" i="92"/>
  <c r="BD70" i="92"/>
  <c r="BD71" i="92"/>
  <c r="BD72" i="92"/>
  <c r="BD73" i="92"/>
  <c r="BD74" i="92"/>
  <c r="BD75" i="92"/>
  <c r="BD76" i="92"/>
  <c r="BD77" i="92"/>
  <c r="BD78" i="92"/>
  <c r="BD79" i="92"/>
  <c r="BD80" i="92"/>
  <c r="BD81" i="92"/>
  <c r="BD82" i="92"/>
  <c r="BD83" i="92"/>
  <c r="BD84" i="92"/>
  <c r="BD85" i="92"/>
  <c r="BD86" i="92"/>
  <c r="BD87" i="92"/>
  <c r="BD88" i="92"/>
  <c r="BD89" i="92"/>
  <c r="BD90" i="92"/>
  <c r="BD3" i="92"/>
  <c r="E67" i="107"/>
  <c r="F67" i="107"/>
  <c r="G3" i="107"/>
  <c r="H3" i="107" s="1"/>
  <c r="M3" i="107" s="1"/>
  <c r="G4" i="107"/>
  <c r="H4" i="107" s="1"/>
  <c r="M4" i="107" s="1"/>
  <c r="G5" i="107"/>
  <c r="H5" i="107" s="1"/>
  <c r="M5" i="107" s="1"/>
  <c r="G6" i="107"/>
  <c r="G7" i="107"/>
  <c r="H7" i="107" s="1"/>
  <c r="M7" i="107" s="1"/>
  <c r="G8" i="107"/>
  <c r="H8" i="107" s="1"/>
  <c r="M8" i="107" s="1"/>
  <c r="G9" i="107"/>
  <c r="H9" i="107" s="1"/>
  <c r="M9" i="107" s="1"/>
  <c r="G10" i="107"/>
  <c r="G11" i="107"/>
  <c r="H11" i="107" s="1"/>
  <c r="M11" i="107" s="1"/>
  <c r="G12" i="107"/>
  <c r="H12" i="107" s="1"/>
  <c r="M12" i="107" s="1"/>
  <c r="G13" i="107"/>
  <c r="H13" i="107" s="1"/>
  <c r="M13" i="107" s="1"/>
  <c r="G14" i="107"/>
  <c r="G15" i="107"/>
  <c r="H15" i="107" s="1"/>
  <c r="M15" i="107" s="1"/>
  <c r="G16" i="107"/>
  <c r="H16" i="107" s="1"/>
  <c r="M16" i="107" s="1"/>
  <c r="G17" i="107"/>
  <c r="H17" i="107" s="1"/>
  <c r="M17" i="107" s="1"/>
  <c r="G18" i="107"/>
  <c r="G19" i="107"/>
  <c r="H19" i="107" s="1"/>
  <c r="M19" i="107" s="1"/>
  <c r="G20" i="107"/>
  <c r="H20" i="107" s="1"/>
  <c r="M20" i="107" s="1"/>
  <c r="G21" i="107"/>
  <c r="H21" i="107" s="1"/>
  <c r="M21" i="107" s="1"/>
  <c r="G22" i="107"/>
  <c r="G23" i="107"/>
  <c r="H23" i="107" s="1"/>
  <c r="M23" i="107" s="1"/>
  <c r="G24" i="107"/>
  <c r="G25" i="107"/>
  <c r="H25" i="107" s="1"/>
  <c r="M25" i="107" s="1"/>
  <c r="G26" i="107"/>
  <c r="G27" i="107"/>
  <c r="H27" i="107" s="1"/>
  <c r="M27" i="107" s="1"/>
  <c r="G28" i="107"/>
  <c r="H28" i="107" s="1"/>
  <c r="M28" i="107" s="1"/>
  <c r="G29" i="107"/>
  <c r="H29" i="107" s="1"/>
  <c r="M29" i="107" s="1"/>
  <c r="G30" i="107"/>
  <c r="G31" i="107"/>
  <c r="H31" i="107" s="1"/>
  <c r="M31" i="107" s="1"/>
  <c r="G32" i="107"/>
  <c r="H32" i="107" s="1"/>
  <c r="M32" i="107" s="1"/>
  <c r="G33" i="107"/>
  <c r="H33" i="107" s="1"/>
  <c r="M33" i="107" s="1"/>
  <c r="G34" i="107"/>
  <c r="G35" i="107"/>
  <c r="H35" i="107" s="1"/>
  <c r="M35" i="107" s="1"/>
  <c r="G36" i="107"/>
  <c r="H36" i="107" s="1"/>
  <c r="M36" i="107" s="1"/>
  <c r="G37" i="107"/>
  <c r="H37" i="107" s="1"/>
  <c r="M37" i="107" s="1"/>
  <c r="G38" i="107"/>
  <c r="G39" i="107"/>
  <c r="H39" i="107" s="1"/>
  <c r="M39" i="107" s="1"/>
  <c r="G40" i="107"/>
  <c r="H40" i="107" s="1"/>
  <c r="M40" i="107" s="1"/>
  <c r="G41" i="107"/>
  <c r="H41" i="107" s="1"/>
  <c r="M41" i="107" s="1"/>
  <c r="G42" i="107"/>
  <c r="G43" i="107"/>
  <c r="H43" i="107" s="1"/>
  <c r="M43" i="107" s="1"/>
  <c r="G44" i="107"/>
  <c r="H44" i="107" s="1"/>
  <c r="M44" i="107" s="1"/>
  <c r="G45" i="107"/>
  <c r="H45" i="107" s="1"/>
  <c r="M45" i="107" s="1"/>
  <c r="G46" i="107"/>
  <c r="G47" i="107"/>
  <c r="H47" i="107" s="1"/>
  <c r="M47" i="107" s="1"/>
  <c r="G48" i="107"/>
  <c r="H48" i="107" s="1"/>
  <c r="M48" i="107" s="1"/>
  <c r="G49" i="107"/>
  <c r="H49" i="107" s="1"/>
  <c r="M49" i="107" s="1"/>
  <c r="G50" i="107"/>
  <c r="G51" i="107"/>
  <c r="H51" i="107" s="1"/>
  <c r="M51" i="107" s="1"/>
  <c r="G52" i="107"/>
  <c r="H52" i="107" s="1"/>
  <c r="M52" i="107" s="1"/>
  <c r="G53" i="107"/>
  <c r="H53" i="107" s="1"/>
  <c r="M53" i="107" s="1"/>
  <c r="G54" i="107"/>
  <c r="G55" i="107"/>
  <c r="H55" i="107" s="1"/>
  <c r="M55" i="107" s="1"/>
  <c r="G56" i="107"/>
  <c r="H56" i="107" s="1"/>
  <c r="M56" i="107" s="1"/>
  <c r="G57" i="107"/>
  <c r="H57" i="107" s="1"/>
  <c r="M57" i="107" s="1"/>
  <c r="G58" i="107"/>
  <c r="G59" i="107"/>
  <c r="H59" i="107" s="1"/>
  <c r="M59" i="107" s="1"/>
  <c r="G60" i="107"/>
  <c r="H60" i="107" s="1"/>
  <c r="M60" i="107" s="1"/>
  <c r="G61" i="107"/>
  <c r="H61" i="107" s="1"/>
  <c r="M61" i="107" s="1"/>
  <c r="G62" i="107"/>
  <c r="G63" i="107"/>
  <c r="H63" i="107" s="1"/>
  <c r="M63" i="107" s="1"/>
  <c r="G64" i="107"/>
  <c r="G65" i="107"/>
  <c r="H65" i="107" s="1"/>
  <c r="M65" i="107" s="1"/>
  <c r="G66" i="107"/>
  <c r="G2" i="107"/>
  <c r="I3" i="107"/>
  <c r="I4" i="107" s="1"/>
  <c r="AY69" i="92"/>
  <c r="AY68" i="92"/>
  <c r="AY67" i="92"/>
  <c r="AY66" i="92"/>
  <c r="AY65" i="92"/>
  <c r="AY64" i="92"/>
  <c r="AY63" i="92"/>
  <c r="AY62" i="92"/>
  <c r="AY61" i="92"/>
  <c r="AY60" i="92"/>
  <c r="AY59" i="92"/>
  <c r="AY58" i="92"/>
  <c r="AY57" i="92"/>
  <c r="AY56" i="92"/>
  <c r="AY55" i="92"/>
  <c r="AY54" i="92"/>
  <c r="AY53" i="92"/>
  <c r="AY52" i="92"/>
  <c r="AY51" i="92"/>
  <c r="AY50" i="92"/>
  <c r="AY49" i="92"/>
  <c r="AY48" i="92"/>
  <c r="AY47" i="92"/>
  <c r="AY46" i="92"/>
  <c r="AY45" i="92"/>
  <c r="AY44" i="92"/>
  <c r="AY43" i="92"/>
  <c r="AY42" i="92"/>
  <c r="AY41" i="92"/>
  <c r="AY40" i="92"/>
  <c r="AY39" i="92"/>
  <c r="AY38" i="92"/>
  <c r="AY37" i="92"/>
  <c r="AY36" i="92"/>
  <c r="AY35" i="92"/>
  <c r="AY34" i="92"/>
  <c r="AY33" i="92"/>
  <c r="AY32" i="92"/>
  <c r="AY31" i="92"/>
  <c r="AY30" i="92"/>
  <c r="AY29" i="92"/>
  <c r="AY28" i="92"/>
  <c r="AY27" i="92"/>
  <c r="AY26" i="92"/>
  <c r="AY25" i="92"/>
  <c r="AY24" i="92"/>
  <c r="AY23" i="92"/>
  <c r="AY22" i="92"/>
  <c r="AY21" i="92"/>
  <c r="AY20" i="92"/>
  <c r="AY19" i="92"/>
  <c r="AY18" i="92"/>
  <c r="AY17" i="92"/>
  <c r="AY16" i="92"/>
  <c r="AY15" i="92"/>
  <c r="AY14" i="92"/>
  <c r="AY13" i="92"/>
  <c r="AY12" i="92"/>
  <c r="AY11" i="92"/>
  <c r="AY10" i="92"/>
  <c r="AY9" i="92"/>
  <c r="AY8" i="92"/>
  <c r="AY7" i="92"/>
  <c r="AY6" i="92"/>
  <c r="AY5" i="92"/>
  <c r="AY4" i="92"/>
  <c r="AY3" i="92"/>
  <c r="AW4" i="92"/>
  <c r="AW5" i="92"/>
  <c r="AW6" i="92"/>
  <c r="AW7" i="92"/>
  <c r="AW8" i="92"/>
  <c r="AW9" i="92"/>
  <c r="AW10" i="92"/>
  <c r="AW11" i="92"/>
  <c r="AW12" i="92"/>
  <c r="AW13" i="92"/>
  <c r="AW14" i="92"/>
  <c r="AW15" i="92"/>
  <c r="AW16" i="92"/>
  <c r="AW17" i="92"/>
  <c r="AW18" i="92"/>
  <c r="AW19" i="92"/>
  <c r="AW20" i="92"/>
  <c r="AW21" i="92"/>
  <c r="AW22" i="92"/>
  <c r="AW23" i="92"/>
  <c r="AW24" i="92"/>
  <c r="AW25" i="92"/>
  <c r="AW26" i="92"/>
  <c r="AW27" i="92"/>
  <c r="AW28" i="92"/>
  <c r="AW29" i="92"/>
  <c r="AW30" i="92"/>
  <c r="AW31" i="92"/>
  <c r="AW32" i="92"/>
  <c r="AW33" i="92"/>
  <c r="AW34" i="92"/>
  <c r="AW35" i="92"/>
  <c r="AW36" i="92"/>
  <c r="AW37" i="92"/>
  <c r="AW38" i="92"/>
  <c r="AW39" i="92"/>
  <c r="AW40" i="92"/>
  <c r="AW41" i="92"/>
  <c r="AW42" i="92"/>
  <c r="AW43" i="92"/>
  <c r="AW44" i="92"/>
  <c r="AW45" i="92"/>
  <c r="AW46" i="92"/>
  <c r="AW47" i="92"/>
  <c r="AW48" i="92"/>
  <c r="AW49" i="92"/>
  <c r="AW50" i="92"/>
  <c r="AW51" i="92"/>
  <c r="AW52" i="92"/>
  <c r="AW53" i="92"/>
  <c r="AW54" i="92"/>
  <c r="AW55" i="92"/>
  <c r="AW56" i="92"/>
  <c r="AW57" i="92"/>
  <c r="AW58" i="92"/>
  <c r="AW59" i="92"/>
  <c r="AW60" i="92"/>
  <c r="AW61" i="92"/>
  <c r="AW62" i="92"/>
  <c r="AW63" i="92"/>
  <c r="AW64" i="92"/>
  <c r="AW65" i="92"/>
  <c r="AW66" i="92"/>
  <c r="AW67" i="92"/>
  <c r="AW68" i="92"/>
  <c r="AW69" i="92"/>
  <c r="AW3" i="92"/>
  <c r="E87" i="105"/>
  <c r="F87" i="105"/>
  <c r="G87" i="105"/>
  <c r="H3" i="105"/>
  <c r="I3" i="105" s="1"/>
  <c r="N3" i="105" s="1"/>
  <c r="H4" i="105"/>
  <c r="H5" i="105"/>
  <c r="I5" i="105" s="1"/>
  <c r="N5" i="105" s="1"/>
  <c r="H6" i="105"/>
  <c r="H7" i="105"/>
  <c r="I7" i="105" s="1"/>
  <c r="N7" i="105" s="1"/>
  <c r="H8" i="105"/>
  <c r="I8" i="105" s="1"/>
  <c r="N8" i="105" s="1"/>
  <c r="H9" i="105"/>
  <c r="I9" i="105" s="1"/>
  <c r="N9" i="105" s="1"/>
  <c r="H10" i="105"/>
  <c r="H11" i="105"/>
  <c r="I11" i="105" s="1"/>
  <c r="N11" i="105" s="1"/>
  <c r="H12" i="105"/>
  <c r="I12" i="105" s="1"/>
  <c r="N12" i="105" s="1"/>
  <c r="H13" i="105"/>
  <c r="I13" i="105" s="1"/>
  <c r="N13" i="105" s="1"/>
  <c r="H14" i="105"/>
  <c r="H15" i="105"/>
  <c r="I15" i="105" s="1"/>
  <c r="N15" i="105" s="1"/>
  <c r="H16" i="105"/>
  <c r="I16" i="105" s="1"/>
  <c r="N16" i="105" s="1"/>
  <c r="H17" i="105"/>
  <c r="I17" i="105" s="1"/>
  <c r="N17" i="105" s="1"/>
  <c r="H18" i="105"/>
  <c r="I18" i="105" s="1"/>
  <c r="N18" i="105" s="1"/>
  <c r="H19" i="105"/>
  <c r="I19" i="105" s="1"/>
  <c r="N19" i="105" s="1"/>
  <c r="H20" i="105"/>
  <c r="H21" i="105"/>
  <c r="I21" i="105" s="1"/>
  <c r="N21" i="105" s="1"/>
  <c r="H22" i="105"/>
  <c r="H23" i="105"/>
  <c r="I23" i="105" s="1"/>
  <c r="N23" i="105" s="1"/>
  <c r="H24" i="105"/>
  <c r="I24" i="105" s="1"/>
  <c r="N24" i="105" s="1"/>
  <c r="H25" i="105"/>
  <c r="I25" i="105" s="1"/>
  <c r="N25" i="105" s="1"/>
  <c r="H26" i="105"/>
  <c r="H27" i="105"/>
  <c r="I27" i="105" s="1"/>
  <c r="N27" i="105" s="1"/>
  <c r="H28" i="105"/>
  <c r="I28" i="105" s="1"/>
  <c r="N28" i="105" s="1"/>
  <c r="H29" i="105"/>
  <c r="I29" i="105" s="1"/>
  <c r="N29" i="105" s="1"/>
  <c r="H30" i="105"/>
  <c r="H31" i="105"/>
  <c r="I31" i="105" s="1"/>
  <c r="N31" i="105" s="1"/>
  <c r="H32" i="105"/>
  <c r="I32" i="105" s="1"/>
  <c r="N32" i="105" s="1"/>
  <c r="H33" i="105"/>
  <c r="I33" i="105" s="1"/>
  <c r="N33" i="105" s="1"/>
  <c r="H34" i="105"/>
  <c r="I34" i="105" s="1"/>
  <c r="N34" i="105" s="1"/>
  <c r="H35" i="105"/>
  <c r="I35" i="105" s="1"/>
  <c r="N35" i="105" s="1"/>
  <c r="H36" i="105"/>
  <c r="H37" i="105"/>
  <c r="I37" i="105" s="1"/>
  <c r="N37" i="105" s="1"/>
  <c r="H38" i="105"/>
  <c r="H39" i="105"/>
  <c r="I39" i="105" s="1"/>
  <c r="N39" i="105" s="1"/>
  <c r="H40" i="105"/>
  <c r="I40" i="105" s="1"/>
  <c r="N40" i="105" s="1"/>
  <c r="H41" i="105"/>
  <c r="H42" i="105"/>
  <c r="H43" i="105"/>
  <c r="I43" i="105" s="1"/>
  <c r="N43" i="105" s="1"/>
  <c r="H44" i="105"/>
  <c r="I44" i="105" s="1"/>
  <c r="N44" i="105" s="1"/>
  <c r="H45" i="105"/>
  <c r="I45" i="105" s="1"/>
  <c r="N45" i="105" s="1"/>
  <c r="H46" i="105"/>
  <c r="H47" i="105"/>
  <c r="I47" i="105" s="1"/>
  <c r="N47" i="105" s="1"/>
  <c r="H48" i="105"/>
  <c r="I48" i="105" s="1"/>
  <c r="N48" i="105" s="1"/>
  <c r="H49" i="105"/>
  <c r="I49" i="105" s="1"/>
  <c r="N49" i="105" s="1"/>
  <c r="H50" i="105"/>
  <c r="I50" i="105" s="1"/>
  <c r="N50" i="105" s="1"/>
  <c r="H51" i="105"/>
  <c r="I51" i="105" s="1"/>
  <c r="N51" i="105" s="1"/>
  <c r="H52" i="105"/>
  <c r="H53" i="105"/>
  <c r="I53" i="105" s="1"/>
  <c r="N53" i="105" s="1"/>
  <c r="H54" i="105"/>
  <c r="H55" i="105"/>
  <c r="I55" i="105" s="1"/>
  <c r="N55" i="105" s="1"/>
  <c r="H56" i="105"/>
  <c r="I56" i="105" s="1"/>
  <c r="N56" i="105" s="1"/>
  <c r="H57" i="105"/>
  <c r="H58" i="105"/>
  <c r="H59" i="105"/>
  <c r="I59" i="105" s="1"/>
  <c r="N59" i="105" s="1"/>
  <c r="H60" i="105"/>
  <c r="I60" i="105" s="1"/>
  <c r="N60" i="105" s="1"/>
  <c r="H61" i="105"/>
  <c r="I61" i="105" s="1"/>
  <c r="N61" i="105" s="1"/>
  <c r="H62" i="105"/>
  <c r="H63" i="105"/>
  <c r="I63" i="105" s="1"/>
  <c r="N63" i="105" s="1"/>
  <c r="H64" i="105"/>
  <c r="I64" i="105" s="1"/>
  <c r="N64" i="105" s="1"/>
  <c r="H65" i="105"/>
  <c r="I65" i="105" s="1"/>
  <c r="N65" i="105" s="1"/>
  <c r="H66" i="105"/>
  <c r="I66" i="105" s="1"/>
  <c r="N66" i="105" s="1"/>
  <c r="H67" i="105"/>
  <c r="I67" i="105" s="1"/>
  <c r="N67" i="105" s="1"/>
  <c r="H68" i="105"/>
  <c r="H69" i="105"/>
  <c r="I69" i="105" s="1"/>
  <c r="N69" i="105" s="1"/>
  <c r="H70" i="105"/>
  <c r="H71" i="105"/>
  <c r="I71" i="105" s="1"/>
  <c r="N71" i="105" s="1"/>
  <c r="H72" i="105"/>
  <c r="I72" i="105" s="1"/>
  <c r="N72" i="105" s="1"/>
  <c r="H73" i="105"/>
  <c r="H74" i="105"/>
  <c r="H75" i="105"/>
  <c r="I75" i="105" s="1"/>
  <c r="N75" i="105" s="1"/>
  <c r="H76" i="105"/>
  <c r="I76" i="105" s="1"/>
  <c r="N76" i="105" s="1"/>
  <c r="H77" i="105"/>
  <c r="I77" i="105" s="1"/>
  <c r="N77" i="105" s="1"/>
  <c r="H78" i="105"/>
  <c r="H79" i="105"/>
  <c r="I79" i="105" s="1"/>
  <c r="N79" i="105" s="1"/>
  <c r="H80" i="105"/>
  <c r="I80" i="105" s="1"/>
  <c r="N80" i="105" s="1"/>
  <c r="H81" i="105"/>
  <c r="I81" i="105" s="1"/>
  <c r="N81" i="105" s="1"/>
  <c r="H82" i="105"/>
  <c r="I82" i="105" s="1"/>
  <c r="N82" i="105" s="1"/>
  <c r="H83" i="105"/>
  <c r="I83" i="105" s="1"/>
  <c r="N83" i="105" s="1"/>
  <c r="H84" i="105"/>
  <c r="H85" i="105"/>
  <c r="I85" i="105" s="1"/>
  <c r="N85" i="105" s="1"/>
  <c r="H86" i="105"/>
  <c r="AR89" i="92"/>
  <c r="AR88" i="92"/>
  <c r="AR87" i="92"/>
  <c r="AR86" i="92"/>
  <c r="AR85" i="92"/>
  <c r="AR84" i="92"/>
  <c r="AR83" i="92"/>
  <c r="AR82" i="92"/>
  <c r="AR81" i="92"/>
  <c r="AR80" i="92"/>
  <c r="AR79" i="92"/>
  <c r="AR78" i="92"/>
  <c r="AR77" i="92"/>
  <c r="AR76" i="92"/>
  <c r="AR75" i="92"/>
  <c r="AR74" i="92"/>
  <c r="AR73" i="92"/>
  <c r="AR72" i="92"/>
  <c r="AR71" i="92"/>
  <c r="AR70" i="92"/>
  <c r="AR69" i="92"/>
  <c r="AR68" i="92"/>
  <c r="AR67" i="92"/>
  <c r="AR66" i="92"/>
  <c r="AR65" i="92"/>
  <c r="AR64" i="92"/>
  <c r="AR63" i="92"/>
  <c r="AR62" i="92"/>
  <c r="AR61" i="92"/>
  <c r="AR60" i="92"/>
  <c r="AR59" i="92"/>
  <c r="AR58" i="92"/>
  <c r="AR57" i="92"/>
  <c r="AR56" i="92"/>
  <c r="AR55" i="92"/>
  <c r="AR54" i="92"/>
  <c r="AR53" i="92"/>
  <c r="AR52" i="92"/>
  <c r="AR51" i="92"/>
  <c r="AR50" i="92"/>
  <c r="AR49" i="92"/>
  <c r="AR48" i="92"/>
  <c r="AR47" i="92"/>
  <c r="AR46" i="92"/>
  <c r="AR45" i="92"/>
  <c r="AR44" i="92"/>
  <c r="AR43" i="92"/>
  <c r="AR42" i="92"/>
  <c r="AR41" i="92"/>
  <c r="AR40" i="92"/>
  <c r="AR39" i="92"/>
  <c r="AR38" i="92"/>
  <c r="AR37" i="92"/>
  <c r="AR36" i="92"/>
  <c r="AR35" i="92"/>
  <c r="AR34" i="92"/>
  <c r="AR33" i="92"/>
  <c r="AR32" i="92"/>
  <c r="AR31" i="92"/>
  <c r="AR30" i="92"/>
  <c r="AR29" i="92"/>
  <c r="AR28" i="92"/>
  <c r="AR27" i="92"/>
  <c r="AR26" i="92"/>
  <c r="AR25" i="92"/>
  <c r="AR24" i="92"/>
  <c r="AR23" i="92"/>
  <c r="AR22" i="92"/>
  <c r="AR21" i="92"/>
  <c r="AR20" i="92"/>
  <c r="AR19" i="92"/>
  <c r="AR18" i="92"/>
  <c r="AR17" i="92"/>
  <c r="AR16" i="92"/>
  <c r="AR15" i="92"/>
  <c r="AR14" i="92"/>
  <c r="AR13" i="92"/>
  <c r="AR12" i="92"/>
  <c r="AR11" i="92"/>
  <c r="AR10" i="92"/>
  <c r="AR9" i="92"/>
  <c r="AR8" i="92"/>
  <c r="AR7" i="92"/>
  <c r="AR6" i="92"/>
  <c r="AR5" i="92"/>
  <c r="AR4" i="92"/>
  <c r="AR3" i="92"/>
  <c r="AP4" i="92"/>
  <c r="AP5" i="92"/>
  <c r="AP6" i="92"/>
  <c r="AP7" i="92"/>
  <c r="AP8" i="92"/>
  <c r="AP9" i="92"/>
  <c r="AP10" i="92"/>
  <c r="AP11" i="92"/>
  <c r="AP12" i="92"/>
  <c r="AP13" i="92"/>
  <c r="AP14" i="92"/>
  <c r="AP15" i="92"/>
  <c r="AP16" i="92"/>
  <c r="AP17" i="92"/>
  <c r="AP18" i="92"/>
  <c r="AP19" i="92"/>
  <c r="AP20" i="92"/>
  <c r="AP21" i="92"/>
  <c r="AP22" i="92"/>
  <c r="AP23" i="92"/>
  <c r="AP24" i="92"/>
  <c r="AP25" i="92"/>
  <c r="AP26" i="92"/>
  <c r="AP27" i="92"/>
  <c r="AP28" i="92"/>
  <c r="AP29" i="92"/>
  <c r="AP30" i="92"/>
  <c r="AP31" i="92"/>
  <c r="AP32" i="92"/>
  <c r="AP33" i="92"/>
  <c r="AP34" i="92"/>
  <c r="AP35" i="92"/>
  <c r="AP36" i="92"/>
  <c r="AP37" i="92"/>
  <c r="AP38" i="92"/>
  <c r="AP39" i="92"/>
  <c r="AP40" i="92"/>
  <c r="AP41" i="92"/>
  <c r="AP42" i="92"/>
  <c r="AP43" i="92"/>
  <c r="AP44" i="92"/>
  <c r="AP45" i="92"/>
  <c r="AP46" i="92"/>
  <c r="AP47" i="92"/>
  <c r="AP48" i="92"/>
  <c r="AP49" i="92"/>
  <c r="AP50" i="92"/>
  <c r="AP51" i="92"/>
  <c r="AP52" i="92"/>
  <c r="AP53" i="92"/>
  <c r="AP54" i="92"/>
  <c r="AP55" i="92"/>
  <c r="AP56" i="92"/>
  <c r="AP57" i="92"/>
  <c r="AP58" i="92"/>
  <c r="AP59" i="92"/>
  <c r="AP60" i="92"/>
  <c r="AP61" i="92"/>
  <c r="AP62" i="92"/>
  <c r="AP63" i="92"/>
  <c r="AP64" i="92"/>
  <c r="AP65" i="92"/>
  <c r="AP66" i="92"/>
  <c r="AP67" i="92"/>
  <c r="AP68" i="92"/>
  <c r="AP69" i="92"/>
  <c r="AP70" i="92"/>
  <c r="AP71" i="92"/>
  <c r="AP72" i="92"/>
  <c r="AP73" i="92"/>
  <c r="AP74" i="92"/>
  <c r="AP75" i="92"/>
  <c r="AP76" i="92"/>
  <c r="AP77" i="92"/>
  <c r="AP78" i="92"/>
  <c r="AP79" i="92"/>
  <c r="AP80" i="92"/>
  <c r="AP81" i="92"/>
  <c r="AP82" i="92"/>
  <c r="AP83" i="92"/>
  <c r="AP84" i="92"/>
  <c r="AP85" i="92"/>
  <c r="AP86" i="92"/>
  <c r="AP87" i="92"/>
  <c r="AP88" i="92"/>
  <c r="AP89" i="92"/>
  <c r="AP3" i="92"/>
  <c r="AN4" i="92"/>
  <c r="AN5" i="92"/>
  <c r="AN6" i="92"/>
  <c r="AN7" i="92"/>
  <c r="AN8" i="92"/>
  <c r="AN9" i="92"/>
  <c r="AN10" i="92"/>
  <c r="AN11" i="92"/>
  <c r="AN12" i="92"/>
  <c r="AN13" i="92"/>
  <c r="AN14" i="92"/>
  <c r="AN15" i="92"/>
  <c r="AN16" i="92"/>
  <c r="AN17" i="92"/>
  <c r="AN18" i="92"/>
  <c r="AN19" i="92"/>
  <c r="AN20" i="92"/>
  <c r="AN21" i="92"/>
  <c r="AN22" i="92"/>
  <c r="AN23" i="92"/>
  <c r="AN24" i="92"/>
  <c r="AN25" i="92"/>
  <c r="AN26" i="92"/>
  <c r="AN27" i="92"/>
  <c r="AN28" i="92"/>
  <c r="AN29" i="92"/>
  <c r="AN30" i="92"/>
  <c r="AN31" i="92"/>
  <c r="AN32" i="92"/>
  <c r="AN33" i="92"/>
  <c r="AN34" i="92"/>
  <c r="AN35" i="92"/>
  <c r="AN36" i="92"/>
  <c r="AN37" i="92"/>
  <c r="AN38" i="92"/>
  <c r="AN39" i="92"/>
  <c r="AN40" i="92"/>
  <c r="AN41" i="92"/>
  <c r="AN42" i="92"/>
  <c r="AN43" i="92"/>
  <c r="AN44" i="92"/>
  <c r="AN45" i="92"/>
  <c r="AN46" i="92"/>
  <c r="AN47" i="92"/>
  <c r="AN48" i="92"/>
  <c r="AN49" i="92"/>
  <c r="AN50" i="92"/>
  <c r="AN51" i="92"/>
  <c r="AN52" i="92"/>
  <c r="AN53" i="92"/>
  <c r="AN54" i="92"/>
  <c r="AN55" i="92"/>
  <c r="AN56" i="92"/>
  <c r="AN57" i="92"/>
  <c r="AN58" i="92"/>
  <c r="AN59" i="92"/>
  <c r="AN60" i="92"/>
  <c r="AN61" i="92"/>
  <c r="AN62" i="92"/>
  <c r="AN63" i="92"/>
  <c r="AN64" i="92"/>
  <c r="AN65" i="92"/>
  <c r="AN66" i="92"/>
  <c r="AN67" i="92"/>
  <c r="AN68" i="92"/>
  <c r="AN69" i="92"/>
  <c r="AN70" i="92"/>
  <c r="AN71" i="92"/>
  <c r="AN72" i="92"/>
  <c r="AN73" i="92"/>
  <c r="AN74" i="92"/>
  <c r="AN75" i="92"/>
  <c r="AN76" i="92"/>
  <c r="AN77" i="92"/>
  <c r="AN78" i="92"/>
  <c r="AN79" i="92"/>
  <c r="AN80" i="92"/>
  <c r="AN81" i="92"/>
  <c r="AN82" i="92"/>
  <c r="AN83" i="92"/>
  <c r="AN84" i="92"/>
  <c r="AN85" i="92"/>
  <c r="AN86" i="92"/>
  <c r="AN87" i="92"/>
  <c r="AN88" i="92"/>
  <c r="AN89" i="92"/>
  <c r="AN3" i="92"/>
  <c r="E66" i="106"/>
  <c r="F66" i="106"/>
  <c r="G66" i="106"/>
  <c r="H3" i="106"/>
  <c r="I3" i="106" s="1"/>
  <c r="H4" i="106"/>
  <c r="I4" i="106" s="1"/>
  <c r="H5" i="106"/>
  <c r="I5" i="106" s="1"/>
  <c r="N5" i="106" s="1"/>
  <c r="H6" i="106"/>
  <c r="I6" i="106" s="1"/>
  <c r="N6" i="106" s="1"/>
  <c r="H7" i="106"/>
  <c r="I7" i="106" s="1"/>
  <c r="H8" i="106"/>
  <c r="I8" i="106" s="1"/>
  <c r="N8" i="106" s="1"/>
  <c r="H9" i="106"/>
  <c r="I9" i="106" s="1"/>
  <c r="N9" i="106" s="1"/>
  <c r="H10" i="106"/>
  <c r="I10" i="106" s="1"/>
  <c r="H11" i="106"/>
  <c r="I11" i="106" s="1"/>
  <c r="H12" i="106"/>
  <c r="I12" i="106" s="1"/>
  <c r="N12" i="106" s="1"/>
  <c r="H13" i="106"/>
  <c r="I13" i="106" s="1"/>
  <c r="N13" i="106" s="1"/>
  <c r="H14" i="106"/>
  <c r="I14" i="106" s="1"/>
  <c r="H15" i="106"/>
  <c r="I15" i="106" s="1"/>
  <c r="N15" i="106" s="1"/>
  <c r="H16" i="106"/>
  <c r="I16" i="106" s="1"/>
  <c r="N16" i="106" s="1"/>
  <c r="H17" i="106"/>
  <c r="I17" i="106" s="1"/>
  <c r="N17" i="106" s="1"/>
  <c r="H18" i="106"/>
  <c r="I18" i="106" s="1"/>
  <c r="H19" i="106"/>
  <c r="I19" i="106" s="1"/>
  <c r="H20" i="106"/>
  <c r="I20" i="106" s="1"/>
  <c r="N20" i="106" s="1"/>
  <c r="H21" i="106"/>
  <c r="I21" i="106" s="1"/>
  <c r="N21" i="106" s="1"/>
  <c r="H22" i="106"/>
  <c r="I22" i="106" s="1"/>
  <c r="N22" i="106" s="1"/>
  <c r="H23" i="106"/>
  <c r="I23" i="106" s="1"/>
  <c r="N23" i="106" s="1"/>
  <c r="H24" i="106"/>
  <c r="I24" i="106" s="1"/>
  <c r="N24" i="106" s="1"/>
  <c r="H25" i="106"/>
  <c r="I25" i="106" s="1"/>
  <c r="H26" i="106"/>
  <c r="I26" i="106" s="1"/>
  <c r="N26" i="106" s="1"/>
  <c r="H27" i="106"/>
  <c r="I27" i="106" s="1"/>
  <c r="N27" i="106" s="1"/>
  <c r="H28" i="106"/>
  <c r="I28" i="106" s="1"/>
  <c r="N28" i="106" s="1"/>
  <c r="H29" i="106"/>
  <c r="I29" i="106" s="1"/>
  <c r="H30" i="106"/>
  <c r="I30" i="106" s="1"/>
  <c r="N30" i="106" s="1"/>
  <c r="H31" i="106"/>
  <c r="I31" i="106" s="1"/>
  <c r="N31" i="106" s="1"/>
  <c r="H32" i="106"/>
  <c r="I32" i="106" s="1"/>
  <c r="N32" i="106" s="1"/>
  <c r="H33" i="106"/>
  <c r="I33" i="106" s="1"/>
  <c r="H34" i="106"/>
  <c r="I34" i="106" s="1"/>
  <c r="N34" i="106" s="1"/>
  <c r="H35" i="106"/>
  <c r="I35" i="106" s="1"/>
  <c r="N35" i="106" s="1"/>
  <c r="H36" i="106"/>
  <c r="I36" i="106" s="1"/>
  <c r="N36" i="106" s="1"/>
  <c r="H37" i="106"/>
  <c r="I37" i="106" s="1"/>
  <c r="H38" i="106"/>
  <c r="I38" i="106" s="1"/>
  <c r="N38" i="106" s="1"/>
  <c r="H39" i="106"/>
  <c r="I39" i="106" s="1"/>
  <c r="N39" i="106" s="1"/>
  <c r="H40" i="106"/>
  <c r="I40" i="106" s="1"/>
  <c r="N40" i="106" s="1"/>
  <c r="H41" i="106"/>
  <c r="I41" i="106" s="1"/>
  <c r="N41" i="106" s="1"/>
  <c r="H42" i="106"/>
  <c r="I42" i="106" s="1"/>
  <c r="N42" i="106" s="1"/>
  <c r="H43" i="106"/>
  <c r="I43" i="106" s="1"/>
  <c r="N43" i="106" s="1"/>
  <c r="H44" i="106"/>
  <c r="I44" i="106" s="1"/>
  <c r="H45" i="106"/>
  <c r="I45" i="106" s="1"/>
  <c r="N45" i="106" s="1"/>
  <c r="H46" i="106"/>
  <c r="I46" i="106" s="1"/>
  <c r="N46" i="106" s="1"/>
  <c r="H47" i="106"/>
  <c r="I47" i="106" s="1"/>
  <c r="N47" i="106" s="1"/>
  <c r="H48" i="106"/>
  <c r="I48" i="106" s="1"/>
  <c r="H49" i="106"/>
  <c r="I49" i="106" s="1"/>
  <c r="N49" i="106" s="1"/>
  <c r="H50" i="106"/>
  <c r="I50" i="106" s="1"/>
  <c r="N50" i="106" s="1"/>
  <c r="H51" i="106"/>
  <c r="I51" i="106" s="1"/>
  <c r="N51" i="106" s="1"/>
  <c r="H52" i="106"/>
  <c r="I52" i="106" s="1"/>
  <c r="H53" i="106"/>
  <c r="I53" i="106" s="1"/>
  <c r="N53" i="106" s="1"/>
  <c r="H54" i="106"/>
  <c r="I54" i="106" s="1"/>
  <c r="N54" i="106" s="1"/>
  <c r="H55" i="106"/>
  <c r="I55" i="106" s="1"/>
  <c r="N55" i="106" s="1"/>
  <c r="H56" i="106"/>
  <c r="I56" i="106" s="1"/>
  <c r="H57" i="106"/>
  <c r="I57" i="106" s="1"/>
  <c r="N57" i="106" s="1"/>
  <c r="H58" i="106"/>
  <c r="I58" i="106" s="1"/>
  <c r="N58" i="106" s="1"/>
  <c r="H59" i="106"/>
  <c r="I59" i="106" s="1"/>
  <c r="N59" i="106" s="1"/>
  <c r="H60" i="106"/>
  <c r="I60" i="106" s="1"/>
  <c r="H61" i="106"/>
  <c r="I61" i="106" s="1"/>
  <c r="N61" i="106" s="1"/>
  <c r="H62" i="106"/>
  <c r="I62" i="106" s="1"/>
  <c r="N62" i="106" s="1"/>
  <c r="H63" i="106"/>
  <c r="I63" i="106" s="1"/>
  <c r="N63" i="106" s="1"/>
  <c r="H64" i="106"/>
  <c r="I64" i="106" s="1"/>
  <c r="N64" i="106" s="1"/>
  <c r="H65" i="106"/>
  <c r="I65" i="106" s="1"/>
  <c r="N65" i="106" s="1"/>
  <c r="AI68" i="92"/>
  <c r="AI67" i="92"/>
  <c r="AI66" i="92"/>
  <c r="AI65" i="92"/>
  <c r="AI64" i="92"/>
  <c r="AI63" i="92"/>
  <c r="AI62" i="92"/>
  <c r="AI61" i="92"/>
  <c r="AI60" i="92"/>
  <c r="AI59" i="92"/>
  <c r="AI58" i="92"/>
  <c r="AI57" i="92"/>
  <c r="AI56" i="92"/>
  <c r="AI55" i="92"/>
  <c r="AI54" i="92"/>
  <c r="AI53" i="92"/>
  <c r="AI52" i="92"/>
  <c r="AI51" i="92"/>
  <c r="AI50" i="92"/>
  <c r="AI49" i="92"/>
  <c r="AI48" i="92"/>
  <c r="AI47" i="92"/>
  <c r="AI46" i="92"/>
  <c r="AI45" i="92"/>
  <c r="AI44" i="92"/>
  <c r="AI43" i="92"/>
  <c r="AI42" i="92"/>
  <c r="AI41" i="92"/>
  <c r="AI40" i="92"/>
  <c r="AI39" i="92"/>
  <c r="AI38" i="92"/>
  <c r="AI37" i="92"/>
  <c r="AI36" i="92"/>
  <c r="AI35" i="92"/>
  <c r="AI34" i="92"/>
  <c r="AI33" i="92"/>
  <c r="AI32" i="92"/>
  <c r="AI31" i="92"/>
  <c r="AI30" i="92"/>
  <c r="AI29" i="92"/>
  <c r="AI28" i="92"/>
  <c r="AI27" i="92"/>
  <c r="AI26" i="92"/>
  <c r="AI25" i="92"/>
  <c r="AI24" i="92"/>
  <c r="AI23" i="92"/>
  <c r="AI22" i="92"/>
  <c r="AI21" i="92"/>
  <c r="AI20" i="92"/>
  <c r="AI19" i="92"/>
  <c r="AI18" i="92"/>
  <c r="AI17" i="92"/>
  <c r="AI16" i="92"/>
  <c r="AI15" i="92"/>
  <c r="AI14" i="92"/>
  <c r="AI13" i="92"/>
  <c r="AI12" i="92"/>
  <c r="AI11" i="92"/>
  <c r="AI10" i="92"/>
  <c r="AI9" i="92"/>
  <c r="AI8" i="92"/>
  <c r="AI7" i="92"/>
  <c r="AI6" i="92"/>
  <c r="AI5" i="92"/>
  <c r="AI4" i="92"/>
  <c r="AI3" i="92"/>
  <c r="AG68" i="92"/>
  <c r="AG67" i="92"/>
  <c r="AG66" i="92"/>
  <c r="AG65" i="92"/>
  <c r="AG64" i="92"/>
  <c r="AG63" i="92"/>
  <c r="AG62" i="92"/>
  <c r="AG61" i="92"/>
  <c r="AG60" i="92"/>
  <c r="AG59" i="92"/>
  <c r="AG58" i="92"/>
  <c r="AG57" i="92"/>
  <c r="AG56" i="92"/>
  <c r="AG55" i="92"/>
  <c r="AG54" i="92"/>
  <c r="AG53" i="92"/>
  <c r="AG52" i="92"/>
  <c r="AG51" i="92"/>
  <c r="AG50" i="92"/>
  <c r="AG49" i="92"/>
  <c r="AG48" i="92"/>
  <c r="AG47" i="92"/>
  <c r="AG46" i="92"/>
  <c r="AG45" i="92"/>
  <c r="AG44" i="92"/>
  <c r="AG43" i="92"/>
  <c r="AG42" i="92"/>
  <c r="AG41" i="92"/>
  <c r="AG40" i="92"/>
  <c r="AG39" i="92"/>
  <c r="AG38" i="92"/>
  <c r="AG37" i="92"/>
  <c r="AG36" i="92"/>
  <c r="AG35" i="92"/>
  <c r="AG34" i="92"/>
  <c r="AG33" i="92"/>
  <c r="AG32" i="92"/>
  <c r="AG31" i="92"/>
  <c r="AG30" i="92"/>
  <c r="AG29" i="92"/>
  <c r="AG28" i="92"/>
  <c r="AG27" i="92"/>
  <c r="AG26" i="92"/>
  <c r="AG25" i="92"/>
  <c r="AG24" i="92"/>
  <c r="AG23" i="92"/>
  <c r="AG22" i="92"/>
  <c r="AG21" i="92"/>
  <c r="AG20" i="92"/>
  <c r="AG19" i="92"/>
  <c r="AG18" i="92"/>
  <c r="AG17" i="92"/>
  <c r="AG16" i="92"/>
  <c r="AG15" i="92"/>
  <c r="AG14" i="92"/>
  <c r="AG13" i="92"/>
  <c r="AG12" i="92"/>
  <c r="AG11" i="92"/>
  <c r="AG10" i="92"/>
  <c r="AG9" i="92"/>
  <c r="AG8" i="92"/>
  <c r="AG7" i="92"/>
  <c r="AG6" i="92"/>
  <c r="AG5" i="92"/>
  <c r="AG4" i="92"/>
  <c r="AG3" i="92"/>
  <c r="AE4" i="92"/>
  <c r="AE5" i="92"/>
  <c r="AE6" i="92"/>
  <c r="AE7" i="92"/>
  <c r="AE8" i="92"/>
  <c r="AE9" i="92"/>
  <c r="AE10" i="92"/>
  <c r="AE11" i="92"/>
  <c r="AE12" i="92"/>
  <c r="AE13" i="92"/>
  <c r="AE14" i="92"/>
  <c r="AE15" i="92"/>
  <c r="AE16" i="92"/>
  <c r="AE17" i="92"/>
  <c r="AE18" i="92"/>
  <c r="AE19" i="92"/>
  <c r="AE20" i="92"/>
  <c r="AE21" i="92"/>
  <c r="AE22" i="92"/>
  <c r="AE23" i="92"/>
  <c r="AE24" i="92"/>
  <c r="AE25" i="92"/>
  <c r="AE26" i="92"/>
  <c r="AE27" i="92"/>
  <c r="AE28" i="92"/>
  <c r="AE29" i="92"/>
  <c r="AE30" i="92"/>
  <c r="AE31" i="92"/>
  <c r="AE32" i="92"/>
  <c r="AE33" i="92"/>
  <c r="AE34" i="92"/>
  <c r="AE35" i="92"/>
  <c r="AE36" i="92"/>
  <c r="AE37" i="92"/>
  <c r="AE38" i="92"/>
  <c r="AE39" i="92"/>
  <c r="AE40" i="92"/>
  <c r="AE41" i="92"/>
  <c r="AE42" i="92"/>
  <c r="AE43" i="92"/>
  <c r="AE44" i="92"/>
  <c r="AE45" i="92"/>
  <c r="AE46" i="92"/>
  <c r="AE47" i="92"/>
  <c r="AE48" i="92"/>
  <c r="AE49" i="92"/>
  <c r="AE50" i="92"/>
  <c r="AE51" i="92"/>
  <c r="AE52" i="92"/>
  <c r="AE53" i="92"/>
  <c r="AE54" i="92"/>
  <c r="AE55" i="92"/>
  <c r="AE56" i="92"/>
  <c r="AE57" i="92"/>
  <c r="AE58" i="92"/>
  <c r="AE59" i="92"/>
  <c r="AE60" i="92"/>
  <c r="AE61" i="92"/>
  <c r="AE62" i="92"/>
  <c r="AE63" i="92"/>
  <c r="AE64" i="92"/>
  <c r="AE65" i="92"/>
  <c r="AE66" i="92"/>
  <c r="AE67" i="92"/>
  <c r="AE68" i="92"/>
  <c r="AE3" i="92"/>
  <c r="J3" i="106"/>
  <c r="J4" i="106" s="1"/>
  <c r="J5" i="106" s="1"/>
  <c r="J6" i="106" s="1"/>
  <c r="H2" i="106"/>
  <c r="K2" i="106" s="1"/>
  <c r="L2" i="106" s="1"/>
  <c r="Z88" i="92"/>
  <c r="Z87" i="92"/>
  <c r="Z86" i="92"/>
  <c r="Z85" i="92"/>
  <c r="Z84" i="92"/>
  <c r="Z83" i="92"/>
  <c r="Z82" i="92"/>
  <c r="Z81" i="92"/>
  <c r="Z80" i="92"/>
  <c r="Z79" i="92"/>
  <c r="Z78" i="92"/>
  <c r="Z77" i="92"/>
  <c r="Z76" i="92"/>
  <c r="Z75" i="92"/>
  <c r="Z74" i="92"/>
  <c r="Z73" i="92"/>
  <c r="Z72" i="92"/>
  <c r="Z71" i="92"/>
  <c r="Z70" i="92"/>
  <c r="Z69" i="92"/>
  <c r="Z68" i="92"/>
  <c r="Z67" i="92"/>
  <c r="Z66" i="92"/>
  <c r="Z65" i="92"/>
  <c r="Z64" i="92"/>
  <c r="Z63" i="92"/>
  <c r="Z62" i="92"/>
  <c r="Z61" i="92"/>
  <c r="Z60" i="92"/>
  <c r="Z59" i="92"/>
  <c r="Z58" i="92"/>
  <c r="Z57" i="92"/>
  <c r="Z56" i="92"/>
  <c r="Z55" i="92"/>
  <c r="Z54" i="92"/>
  <c r="Z53" i="92"/>
  <c r="Z52" i="92"/>
  <c r="Z51" i="92"/>
  <c r="Z50" i="92"/>
  <c r="Z49" i="92"/>
  <c r="Z48" i="92"/>
  <c r="Z47" i="92"/>
  <c r="Z46" i="92"/>
  <c r="Z45" i="92"/>
  <c r="Z44" i="92"/>
  <c r="Z43" i="92"/>
  <c r="Z42" i="92"/>
  <c r="Z41" i="92"/>
  <c r="Z40" i="92"/>
  <c r="Z39" i="92"/>
  <c r="Z38" i="92"/>
  <c r="Z37" i="92"/>
  <c r="Z36" i="92"/>
  <c r="Z35" i="92"/>
  <c r="Z34" i="92"/>
  <c r="Z33" i="92"/>
  <c r="Z24" i="92"/>
  <c r="Z23" i="92"/>
  <c r="Z22" i="92"/>
  <c r="Z21" i="92"/>
  <c r="Z20" i="92"/>
  <c r="Z19" i="92"/>
  <c r="Z18" i="92"/>
  <c r="Z17" i="92"/>
  <c r="Z16" i="92"/>
  <c r="Z15" i="92"/>
  <c r="Z14" i="92"/>
  <c r="Z13" i="92"/>
  <c r="Z12" i="92"/>
  <c r="Z11" i="92"/>
  <c r="Z10" i="92"/>
  <c r="Z9" i="92"/>
  <c r="Z8" i="92"/>
  <c r="Z7" i="92"/>
  <c r="Z6" i="92"/>
  <c r="Z5" i="92"/>
  <c r="Z4" i="92"/>
  <c r="Z3" i="92"/>
  <c r="X88" i="92"/>
  <c r="X87" i="92"/>
  <c r="X86" i="92"/>
  <c r="X85" i="92"/>
  <c r="X84" i="92"/>
  <c r="X83" i="92"/>
  <c r="X82" i="92"/>
  <c r="X81" i="92"/>
  <c r="X80" i="92"/>
  <c r="X79" i="92"/>
  <c r="X78" i="92"/>
  <c r="X77" i="92"/>
  <c r="X76" i="92"/>
  <c r="X75" i="92"/>
  <c r="X74" i="92"/>
  <c r="X73" i="92"/>
  <c r="X72" i="92"/>
  <c r="X71" i="92"/>
  <c r="X70" i="92"/>
  <c r="X69" i="92"/>
  <c r="X68" i="92"/>
  <c r="X67" i="92"/>
  <c r="X66" i="92"/>
  <c r="X65" i="92"/>
  <c r="X64" i="92"/>
  <c r="X63" i="92"/>
  <c r="X62" i="92"/>
  <c r="X61" i="92"/>
  <c r="X60" i="92"/>
  <c r="X59" i="92"/>
  <c r="X58" i="92"/>
  <c r="X57" i="92"/>
  <c r="X56" i="92"/>
  <c r="X55" i="92"/>
  <c r="X54" i="92"/>
  <c r="X53" i="92"/>
  <c r="X52" i="92"/>
  <c r="X51" i="92"/>
  <c r="X50" i="92"/>
  <c r="X49" i="92"/>
  <c r="X48" i="92"/>
  <c r="X47" i="92"/>
  <c r="X46" i="92"/>
  <c r="X45" i="92"/>
  <c r="X44" i="92"/>
  <c r="X43" i="92"/>
  <c r="X42" i="92"/>
  <c r="X41" i="92"/>
  <c r="X40" i="92"/>
  <c r="X39" i="92"/>
  <c r="X38" i="92"/>
  <c r="X37" i="92"/>
  <c r="X36" i="92"/>
  <c r="X35" i="92"/>
  <c r="X34" i="92"/>
  <c r="X33" i="92"/>
  <c r="X32" i="92"/>
  <c r="X31" i="92"/>
  <c r="X26" i="92"/>
  <c r="X25" i="92"/>
  <c r="X24" i="92"/>
  <c r="X23" i="92"/>
  <c r="X22" i="92"/>
  <c r="X21" i="92"/>
  <c r="X20" i="92"/>
  <c r="X19" i="92"/>
  <c r="X18" i="92"/>
  <c r="X17" i="92"/>
  <c r="X16" i="92"/>
  <c r="X15" i="92"/>
  <c r="X14" i="92"/>
  <c r="X13" i="92"/>
  <c r="X12" i="92"/>
  <c r="X11" i="92"/>
  <c r="X10" i="92"/>
  <c r="X9" i="92"/>
  <c r="X8" i="92"/>
  <c r="X7" i="92"/>
  <c r="X6" i="92"/>
  <c r="X5" i="92"/>
  <c r="X4" i="92"/>
  <c r="X3" i="92"/>
  <c r="V4" i="92"/>
  <c r="V5" i="92"/>
  <c r="V6" i="92"/>
  <c r="V7" i="92"/>
  <c r="V8" i="92"/>
  <c r="V9" i="92"/>
  <c r="V10" i="92"/>
  <c r="V11" i="92"/>
  <c r="V12" i="92"/>
  <c r="V13" i="92"/>
  <c r="V14" i="92"/>
  <c r="V15" i="92"/>
  <c r="V16" i="92"/>
  <c r="V17" i="92"/>
  <c r="V18" i="92"/>
  <c r="V19" i="92"/>
  <c r="V20" i="92"/>
  <c r="V21" i="92"/>
  <c r="V22" i="92"/>
  <c r="V23" i="92"/>
  <c r="V24" i="92"/>
  <c r="V25" i="92"/>
  <c r="V26" i="92"/>
  <c r="V31" i="92"/>
  <c r="V32" i="92"/>
  <c r="V33" i="92"/>
  <c r="V34" i="92"/>
  <c r="V35" i="92"/>
  <c r="V36" i="92"/>
  <c r="V37" i="92"/>
  <c r="V38" i="92"/>
  <c r="V39" i="92"/>
  <c r="V40" i="92"/>
  <c r="V41" i="92"/>
  <c r="V42" i="92"/>
  <c r="V43" i="92"/>
  <c r="V44" i="92"/>
  <c r="V45" i="92"/>
  <c r="V46" i="92"/>
  <c r="V47" i="92"/>
  <c r="V48" i="92"/>
  <c r="V49" i="92"/>
  <c r="V50" i="92"/>
  <c r="V51" i="92"/>
  <c r="V52" i="92"/>
  <c r="V53" i="92"/>
  <c r="V54" i="92"/>
  <c r="V55" i="92"/>
  <c r="V56" i="92"/>
  <c r="V57" i="92"/>
  <c r="V58" i="92"/>
  <c r="V59" i="92"/>
  <c r="V60" i="92"/>
  <c r="V61" i="92"/>
  <c r="V62" i="92"/>
  <c r="V63" i="92"/>
  <c r="V64" i="92"/>
  <c r="V65" i="92"/>
  <c r="V66" i="92"/>
  <c r="V67" i="92"/>
  <c r="V68" i="92"/>
  <c r="V69" i="92"/>
  <c r="V70" i="92"/>
  <c r="V71" i="92"/>
  <c r="V72" i="92"/>
  <c r="V73" i="92"/>
  <c r="V74" i="92"/>
  <c r="V75" i="92"/>
  <c r="V76" i="92"/>
  <c r="V77" i="92"/>
  <c r="V78" i="92"/>
  <c r="V79" i="92"/>
  <c r="V80" i="92"/>
  <c r="V81" i="92"/>
  <c r="V82" i="92"/>
  <c r="V83" i="92"/>
  <c r="V84" i="92"/>
  <c r="V85" i="92"/>
  <c r="V86" i="92"/>
  <c r="V87" i="92"/>
  <c r="V88" i="92"/>
  <c r="V3" i="92"/>
  <c r="J3" i="105"/>
  <c r="J4" i="105" s="1"/>
  <c r="J5" i="105" s="1"/>
  <c r="H2" i="105"/>
  <c r="Q69" i="92"/>
  <c r="Q68" i="92"/>
  <c r="Q67" i="92"/>
  <c r="Q66" i="92"/>
  <c r="Q65" i="92"/>
  <c r="Q64" i="92"/>
  <c r="Q63" i="92"/>
  <c r="Q62" i="92"/>
  <c r="Q61" i="92"/>
  <c r="Q60" i="92"/>
  <c r="Q59" i="92"/>
  <c r="Q58" i="92"/>
  <c r="Q57" i="92"/>
  <c r="Q56" i="92"/>
  <c r="Q55" i="92"/>
  <c r="Q54" i="92"/>
  <c r="Q53" i="92"/>
  <c r="Q52" i="92"/>
  <c r="Q51" i="92"/>
  <c r="Q50" i="92"/>
  <c r="Q49" i="92"/>
  <c r="Q48" i="92"/>
  <c r="Q47" i="92"/>
  <c r="Q46" i="92"/>
  <c r="Q45" i="92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Q20" i="92"/>
  <c r="Q19" i="92"/>
  <c r="Q18" i="92"/>
  <c r="Q17" i="92"/>
  <c r="Q16" i="92"/>
  <c r="Q15" i="92"/>
  <c r="Q14" i="92"/>
  <c r="Q13" i="92"/>
  <c r="Q12" i="92"/>
  <c r="Q11" i="92"/>
  <c r="Q10" i="92"/>
  <c r="Q9" i="92"/>
  <c r="Q8" i="92"/>
  <c r="Q7" i="92"/>
  <c r="Q6" i="92"/>
  <c r="Q5" i="92"/>
  <c r="Q4" i="92"/>
  <c r="Q3" i="92"/>
  <c r="O69" i="92"/>
  <c r="O68" i="92"/>
  <c r="O67" i="92"/>
  <c r="O66" i="92"/>
  <c r="O65" i="92"/>
  <c r="O64" i="92"/>
  <c r="O63" i="92"/>
  <c r="O62" i="92"/>
  <c r="O61" i="92"/>
  <c r="O60" i="92"/>
  <c r="O59" i="92"/>
  <c r="O58" i="92"/>
  <c r="O57" i="92"/>
  <c r="O56" i="92"/>
  <c r="O55" i="92"/>
  <c r="O54" i="92"/>
  <c r="O53" i="92"/>
  <c r="O52" i="92"/>
  <c r="O51" i="92"/>
  <c r="O50" i="92"/>
  <c r="O49" i="92"/>
  <c r="O48" i="92"/>
  <c r="O47" i="92"/>
  <c r="O46" i="92"/>
  <c r="O45" i="92"/>
  <c r="O44" i="92"/>
  <c r="O43" i="92"/>
  <c r="O42" i="92"/>
  <c r="O41" i="92"/>
  <c r="O40" i="92"/>
  <c r="O39" i="92"/>
  <c r="O38" i="92"/>
  <c r="O37" i="92"/>
  <c r="O36" i="92"/>
  <c r="O35" i="92"/>
  <c r="O34" i="92"/>
  <c r="O33" i="92"/>
  <c r="O32" i="92"/>
  <c r="O31" i="92"/>
  <c r="O30" i="92"/>
  <c r="O29" i="92"/>
  <c r="O28" i="92"/>
  <c r="O27" i="92"/>
  <c r="O26" i="92"/>
  <c r="O25" i="92"/>
  <c r="O24" i="92"/>
  <c r="O23" i="92"/>
  <c r="O22" i="92"/>
  <c r="O21" i="92"/>
  <c r="O20" i="92"/>
  <c r="O19" i="92"/>
  <c r="O18" i="92"/>
  <c r="O17" i="92"/>
  <c r="O16" i="92"/>
  <c r="O15" i="92"/>
  <c r="O14" i="92"/>
  <c r="O13" i="92"/>
  <c r="O12" i="92"/>
  <c r="O11" i="92"/>
  <c r="O10" i="92"/>
  <c r="O9" i="92"/>
  <c r="O8" i="92"/>
  <c r="O7" i="92"/>
  <c r="O6" i="92"/>
  <c r="O5" i="92"/>
  <c r="O4" i="92"/>
  <c r="O3" i="92"/>
  <c r="M4" i="92"/>
  <c r="M5" i="92"/>
  <c r="M6" i="92"/>
  <c r="M7" i="92"/>
  <c r="M8" i="92"/>
  <c r="M9" i="92"/>
  <c r="M10" i="92"/>
  <c r="M11" i="92"/>
  <c r="M12" i="92"/>
  <c r="M13" i="92"/>
  <c r="M14" i="92"/>
  <c r="M15" i="92"/>
  <c r="M16" i="92"/>
  <c r="M17" i="92"/>
  <c r="M18" i="92"/>
  <c r="M19" i="92"/>
  <c r="M20" i="92"/>
  <c r="M21" i="92"/>
  <c r="M22" i="92"/>
  <c r="M23" i="92"/>
  <c r="M24" i="92"/>
  <c r="M25" i="92"/>
  <c r="M26" i="92"/>
  <c r="M27" i="92"/>
  <c r="M28" i="92"/>
  <c r="M29" i="92"/>
  <c r="M30" i="92"/>
  <c r="M31" i="92"/>
  <c r="M32" i="92"/>
  <c r="M33" i="92"/>
  <c r="M34" i="92"/>
  <c r="M35" i="92"/>
  <c r="M36" i="92"/>
  <c r="M37" i="92"/>
  <c r="M38" i="92"/>
  <c r="M39" i="92"/>
  <c r="M40" i="92"/>
  <c r="M41" i="92"/>
  <c r="M42" i="92"/>
  <c r="M43" i="92"/>
  <c r="M44" i="92"/>
  <c r="M45" i="92"/>
  <c r="M46" i="92"/>
  <c r="M47" i="92"/>
  <c r="M48" i="92"/>
  <c r="M49" i="92"/>
  <c r="M50" i="92"/>
  <c r="M51" i="92"/>
  <c r="M52" i="92"/>
  <c r="M53" i="92"/>
  <c r="M54" i="92"/>
  <c r="M55" i="92"/>
  <c r="M56" i="92"/>
  <c r="M57" i="92"/>
  <c r="M58" i="92"/>
  <c r="M59" i="92"/>
  <c r="M60" i="92"/>
  <c r="M61" i="92"/>
  <c r="M62" i="92"/>
  <c r="M63" i="92"/>
  <c r="M64" i="92"/>
  <c r="M65" i="92"/>
  <c r="M66" i="92"/>
  <c r="M67" i="92"/>
  <c r="M68" i="92"/>
  <c r="M69" i="92"/>
  <c r="M3" i="92"/>
  <c r="H22" i="104"/>
  <c r="I22" i="104" s="1"/>
  <c r="N22" i="104" s="1"/>
  <c r="H42" i="104"/>
  <c r="I42" i="104" s="1"/>
  <c r="N42" i="104" s="1"/>
  <c r="H66" i="104"/>
  <c r="H65" i="104"/>
  <c r="I65" i="104" s="1"/>
  <c r="N65" i="104" s="1"/>
  <c r="H64" i="104"/>
  <c r="I64" i="104" s="1"/>
  <c r="N64" i="104" s="1"/>
  <c r="H63" i="104"/>
  <c r="I63" i="104" s="1"/>
  <c r="N63" i="104" s="1"/>
  <c r="H62" i="104"/>
  <c r="H61" i="104"/>
  <c r="I61" i="104" s="1"/>
  <c r="N61" i="104" s="1"/>
  <c r="H60" i="104"/>
  <c r="I60" i="104" s="1"/>
  <c r="N60" i="104" s="1"/>
  <c r="H59" i="104"/>
  <c r="I59" i="104" s="1"/>
  <c r="N59" i="104" s="1"/>
  <c r="H58" i="104"/>
  <c r="H57" i="104"/>
  <c r="I57" i="104" s="1"/>
  <c r="N57" i="104" s="1"/>
  <c r="H56" i="104"/>
  <c r="I56" i="104" s="1"/>
  <c r="N56" i="104" s="1"/>
  <c r="H55" i="104"/>
  <c r="I55" i="104" s="1"/>
  <c r="N55" i="104" s="1"/>
  <c r="H54" i="104"/>
  <c r="H53" i="104"/>
  <c r="I53" i="104" s="1"/>
  <c r="N53" i="104" s="1"/>
  <c r="H52" i="104"/>
  <c r="I52" i="104" s="1"/>
  <c r="N52" i="104" s="1"/>
  <c r="H51" i="104"/>
  <c r="I51" i="104" s="1"/>
  <c r="N51" i="104" s="1"/>
  <c r="H50" i="104"/>
  <c r="I50" i="104" s="1"/>
  <c r="N50" i="104" s="1"/>
  <c r="H49" i="104"/>
  <c r="I49" i="104" s="1"/>
  <c r="N49" i="104" s="1"/>
  <c r="H48" i="104"/>
  <c r="I48" i="104" s="1"/>
  <c r="N48" i="104" s="1"/>
  <c r="H47" i="104"/>
  <c r="I47" i="104" s="1"/>
  <c r="N47" i="104" s="1"/>
  <c r="H46" i="104"/>
  <c r="H45" i="104"/>
  <c r="I45" i="104" s="1"/>
  <c r="N45" i="104" s="1"/>
  <c r="H44" i="104"/>
  <c r="I44" i="104" s="1"/>
  <c r="N44" i="104" s="1"/>
  <c r="H43" i="104"/>
  <c r="I43" i="104" s="1"/>
  <c r="N43" i="104" s="1"/>
  <c r="H41" i="104"/>
  <c r="I41" i="104" s="1"/>
  <c r="N41" i="104" s="1"/>
  <c r="H40" i="104"/>
  <c r="I40" i="104" s="1"/>
  <c r="N40" i="104" s="1"/>
  <c r="H39" i="104"/>
  <c r="I39" i="104" s="1"/>
  <c r="N39" i="104" s="1"/>
  <c r="H38" i="104"/>
  <c r="I38" i="104" s="1"/>
  <c r="N38" i="104" s="1"/>
  <c r="H37" i="104"/>
  <c r="I37" i="104" s="1"/>
  <c r="N37" i="104" s="1"/>
  <c r="H36" i="104"/>
  <c r="I36" i="104" s="1"/>
  <c r="N36" i="104" s="1"/>
  <c r="H35" i="104"/>
  <c r="I35" i="104" s="1"/>
  <c r="N35" i="104" s="1"/>
  <c r="H34" i="104"/>
  <c r="I34" i="104" s="1"/>
  <c r="N34" i="104" s="1"/>
  <c r="H33" i="104"/>
  <c r="I33" i="104" s="1"/>
  <c r="N33" i="104" s="1"/>
  <c r="H32" i="104"/>
  <c r="I32" i="104" s="1"/>
  <c r="N32" i="104" s="1"/>
  <c r="H31" i="104"/>
  <c r="H30" i="104"/>
  <c r="I30" i="104" s="1"/>
  <c r="N30" i="104" s="1"/>
  <c r="H29" i="104"/>
  <c r="I29" i="104" s="1"/>
  <c r="N29" i="104" s="1"/>
  <c r="H28" i="104"/>
  <c r="I28" i="104" s="1"/>
  <c r="N28" i="104" s="1"/>
  <c r="H27" i="104"/>
  <c r="I27" i="104" s="1"/>
  <c r="N27" i="104" s="1"/>
  <c r="H26" i="104"/>
  <c r="I26" i="104" s="1"/>
  <c r="N26" i="104" s="1"/>
  <c r="H25" i="104"/>
  <c r="I25" i="104" s="1"/>
  <c r="N25" i="104" s="1"/>
  <c r="H24" i="104"/>
  <c r="I24" i="104" s="1"/>
  <c r="N24" i="104" s="1"/>
  <c r="H23" i="104"/>
  <c r="I23" i="104" s="1"/>
  <c r="N23" i="104" s="1"/>
  <c r="H21" i="104"/>
  <c r="I21" i="104" s="1"/>
  <c r="N21" i="104" s="1"/>
  <c r="H20" i="104"/>
  <c r="H19" i="104"/>
  <c r="I19" i="104" s="1"/>
  <c r="N19" i="104" s="1"/>
  <c r="H18" i="104"/>
  <c r="I18" i="104" s="1"/>
  <c r="N18" i="104" s="1"/>
  <c r="H17" i="104"/>
  <c r="I17" i="104" s="1"/>
  <c r="N17" i="104" s="1"/>
  <c r="H16" i="104"/>
  <c r="I16" i="104" s="1"/>
  <c r="N16" i="104" s="1"/>
  <c r="H15" i="104"/>
  <c r="I15" i="104" s="1"/>
  <c r="N15" i="104" s="1"/>
  <c r="H14" i="104"/>
  <c r="I14" i="104" s="1"/>
  <c r="N14" i="104" s="1"/>
  <c r="H13" i="104"/>
  <c r="H12" i="104"/>
  <c r="I12" i="104" s="1"/>
  <c r="N12" i="104" s="1"/>
  <c r="H11" i="104"/>
  <c r="I11" i="104" s="1"/>
  <c r="N11" i="104" s="1"/>
  <c r="H10" i="104"/>
  <c r="I10" i="104" s="1"/>
  <c r="N10" i="104" s="1"/>
  <c r="H9" i="104"/>
  <c r="H8" i="104"/>
  <c r="I8" i="104" s="1"/>
  <c r="N8" i="104" s="1"/>
  <c r="H7" i="104"/>
  <c r="I7" i="104" s="1"/>
  <c r="N7" i="104" s="1"/>
  <c r="H6" i="104"/>
  <c r="I6" i="104" s="1"/>
  <c r="N6" i="104" s="1"/>
  <c r="H5" i="104"/>
  <c r="H4" i="104"/>
  <c r="I4" i="104" s="1"/>
  <c r="N4" i="104" s="1"/>
  <c r="J3" i="104"/>
  <c r="J4" i="104" s="1"/>
  <c r="J5" i="104" s="1"/>
  <c r="J6" i="104" s="1"/>
  <c r="H3" i="104"/>
  <c r="I3" i="104" s="1"/>
  <c r="N3" i="104" s="1"/>
  <c r="H2" i="104"/>
  <c r="I2" i="104" s="1"/>
  <c r="N2" i="104" s="1"/>
  <c r="H3" i="102"/>
  <c r="H4" i="102"/>
  <c r="I4" i="102" s="1"/>
  <c r="N4" i="102" s="1"/>
  <c r="H5" i="102"/>
  <c r="I5" i="102" s="1"/>
  <c r="N5" i="102" s="1"/>
  <c r="H6" i="102"/>
  <c r="H7" i="102"/>
  <c r="H8" i="102"/>
  <c r="I8" i="102" s="1"/>
  <c r="N8" i="102" s="1"/>
  <c r="H9" i="102"/>
  <c r="I9" i="102" s="1"/>
  <c r="N9" i="102" s="1"/>
  <c r="H10" i="102"/>
  <c r="I10" i="102" s="1"/>
  <c r="N10" i="102" s="1"/>
  <c r="H11" i="102"/>
  <c r="H12" i="102"/>
  <c r="I12" i="102" s="1"/>
  <c r="N12" i="102" s="1"/>
  <c r="H13" i="102"/>
  <c r="I13" i="102" s="1"/>
  <c r="N13" i="102" s="1"/>
  <c r="H14" i="102"/>
  <c r="I14" i="102" s="1"/>
  <c r="N14" i="102" s="1"/>
  <c r="H15" i="102"/>
  <c r="H16" i="102"/>
  <c r="I16" i="102" s="1"/>
  <c r="N16" i="102" s="1"/>
  <c r="H17" i="102"/>
  <c r="I17" i="102" s="1"/>
  <c r="N17" i="102" s="1"/>
  <c r="H18" i="102"/>
  <c r="H19" i="102"/>
  <c r="H20" i="102"/>
  <c r="I20" i="102" s="1"/>
  <c r="N20" i="102" s="1"/>
  <c r="H21" i="102"/>
  <c r="I21" i="102" s="1"/>
  <c r="N21" i="102" s="1"/>
  <c r="H22" i="102"/>
  <c r="I22" i="102" s="1"/>
  <c r="N22" i="102" s="1"/>
  <c r="H23" i="102"/>
  <c r="I23" i="102" s="1"/>
  <c r="N23" i="102" s="1"/>
  <c r="H24" i="102"/>
  <c r="I24" i="102" s="1"/>
  <c r="N24" i="102" s="1"/>
  <c r="H25" i="102"/>
  <c r="H26" i="102"/>
  <c r="H27" i="102"/>
  <c r="I27" i="102" s="1"/>
  <c r="N27" i="102" s="1"/>
  <c r="H28" i="102"/>
  <c r="I28" i="102" s="1"/>
  <c r="N28" i="102" s="1"/>
  <c r="H29" i="102"/>
  <c r="I29" i="102" s="1"/>
  <c r="N29" i="102" s="1"/>
  <c r="H30" i="102"/>
  <c r="H31" i="102"/>
  <c r="I31" i="102" s="1"/>
  <c r="N31" i="102" s="1"/>
  <c r="H32" i="102"/>
  <c r="I32" i="102" s="1"/>
  <c r="N32" i="102" s="1"/>
  <c r="H33" i="102"/>
  <c r="I33" i="102" s="1"/>
  <c r="N33" i="102" s="1"/>
  <c r="H34" i="102"/>
  <c r="H35" i="102"/>
  <c r="I35" i="102" s="1"/>
  <c r="N35" i="102" s="1"/>
  <c r="H36" i="102"/>
  <c r="I36" i="102" s="1"/>
  <c r="N36" i="102" s="1"/>
  <c r="H37" i="102"/>
  <c r="H38" i="102"/>
  <c r="H39" i="102"/>
  <c r="I39" i="102" s="1"/>
  <c r="N39" i="102" s="1"/>
  <c r="H40" i="102"/>
  <c r="I40" i="102" s="1"/>
  <c r="N40" i="102" s="1"/>
  <c r="H41" i="102"/>
  <c r="I41" i="102" s="1"/>
  <c r="N41" i="102" s="1"/>
  <c r="H42" i="102"/>
  <c r="H43" i="102"/>
  <c r="I43" i="102" s="1"/>
  <c r="N43" i="102" s="1"/>
  <c r="H44" i="102"/>
  <c r="I44" i="102" s="1"/>
  <c r="N44" i="102" s="1"/>
  <c r="H45" i="102"/>
  <c r="I45" i="102" s="1"/>
  <c r="N45" i="102" s="1"/>
  <c r="H46" i="102"/>
  <c r="H47" i="102"/>
  <c r="I47" i="102" s="1"/>
  <c r="N47" i="102" s="1"/>
  <c r="H48" i="102"/>
  <c r="I48" i="102" s="1"/>
  <c r="N48" i="102" s="1"/>
  <c r="H49" i="102"/>
  <c r="H50" i="102"/>
  <c r="H51" i="102"/>
  <c r="I51" i="102" s="1"/>
  <c r="N51" i="102" s="1"/>
  <c r="H52" i="102"/>
  <c r="I52" i="102" s="1"/>
  <c r="N52" i="102" s="1"/>
  <c r="H53" i="102"/>
  <c r="I53" i="102" s="1"/>
  <c r="N53" i="102" s="1"/>
  <c r="H54" i="102"/>
  <c r="H55" i="102"/>
  <c r="I55" i="102" s="1"/>
  <c r="N55" i="102" s="1"/>
  <c r="H56" i="102"/>
  <c r="I56" i="102" s="1"/>
  <c r="N56" i="102" s="1"/>
  <c r="H57" i="102"/>
  <c r="I57" i="102" s="1"/>
  <c r="N57" i="102" s="1"/>
  <c r="H58" i="102"/>
  <c r="H59" i="102"/>
  <c r="I59" i="102" s="1"/>
  <c r="N59" i="102" s="1"/>
  <c r="H60" i="102"/>
  <c r="I60" i="102" s="1"/>
  <c r="N60" i="102" s="1"/>
  <c r="H61" i="102"/>
  <c r="H62" i="102"/>
  <c r="H63" i="102"/>
  <c r="I63" i="102" s="1"/>
  <c r="N63" i="102" s="1"/>
  <c r="H64" i="102"/>
  <c r="I64" i="102" s="1"/>
  <c r="N64" i="102" s="1"/>
  <c r="H65" i="102"/>
  <c r="I65" i="102" s="1"/>
  <c r="N65" i="102" s="1"/>
  <c r="H66" i="102"/>
  <c r="H2" i="102"/>
  <c r="L2" i="102" s="1"/>
  <c r="H69" i="92"/>
  <c r="H68" i="92"/>
  <c r="H67" i="92"/>
  <c r="H66" i="92"/>
  <c r="H65" i="92"/>
  <c r="H64" i="92"/>
  <c r="H63" i="92"/>
  <c r="H62" i="92"/>
  <c r="H61" i="92"/>
  <c r="H60" i="92"/>
  <c r="H59" i="92"/>
  <c r="H58" i="92"/>
  <c r="H57" i="92"/>
  <c r="H56" i="92"/>
  <c r="H55" i="92"/>
  <c r="H54" i="92"/>
  <c r="H53" i="92"/>
  <c r="H52" i="92"/>
  <c r="H51" i="92"/>
  <c r="H50" i="92"/>
  <c r="H49" i="92"/>
  <c r="H48" i="92"/>
  <c r="H47" i="92"/>
  <c r="H46" i="92"/>
  <c r="H45" i="92"/>
  <c r="H44" i="92"/>
  <c r="H43" i="92"/>
  <c r="H42" i="92"/>
  <c r="H41" i="92"/>
  <c r="H40" i="92"/>
  <c r="H39" i="92"/>
  <c r="H38" i="92"/>
  <c r="H37" i="92"/>
  <c r="H36" i="92"/>
  <c r="H35" i="92"/>
  <c r="H34" i="92"/>
  <c r="H33" i="92"/>
  <c r="H32" i="92"/>
  <c r="H31" i="92"/>
  <c r="H30" i="92"/>
  <c r="H29" i="92"/>
  <c r="H28" i="92"/>
  <c r="H27" i="92"/>
  <c r="H26" i="92"/>
  <c r="H25" i="92"/>
  <c r="H24" i="92"/>
  <c r="H23" i="92"/>
  <c r="H22" i="92"/>
  <c r="H21" i="92"/>
  <c r="H20" i="92"/>
  <c r="H19" i="92"/>
  <c r="H18" i="92"/>
  <c r="H17" i="92"/>
  <c r="H16" i="92"/>
  <c r="H15" i="92"/>
  <c r="H14" i="92"/>
  <c r="H13" i="92"/>
  <c r="H10" i="92"/>
  <c r="H7" i="92"/>
  <c r="F69" i="92"/>
  <c r="F68" i="92"/>
  <c r="F67" i="92"/>
  <c r="F66" i="92"/>
  <c r="F65" i="92"/>
  <c r="F64" i="92"/>
  <c r="F63" i="92"/>
  <c r="F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41" i="92"/>
  <c r="F40" i="92"/>
  <c r="F39" i="92"/>
  <c r="F38" i="92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G12" i="92" s="1"/>
  <c r="H12" i="92" s="1"/>
  <c r="F11" i="92"/>
  <c r="G11" i="92" s="1"/>
  <c r="H11" i="92" s="1"/>
  <c r="F10" i="92"/>
  <c r="F9" i="92"/>
  <c r="G9" i="92" s="1"/>
  <c r="H9" i="92" s="1"/>
  <c r="F8" i="92"/>
  <c r="G8" i="92" s="1"/>
  <c r="H8" i="92" s="1"/>
  <c r="F7" i="92"/>
  <c r="F6" i="92"/>
  <c r="G6" i="92" s="1"/>
  <c r="H6" i="92" s="1"/>
  <c r="F5" i="92"/>
  <c r="G5" i="92" s="1"/>
  <c r="H5" i="92" s="1"/>
  <c r="F4" i="92"/>
  <c r="G4" i="92" s="1"/>
  <c r="H4" i="92" s="1"/>
  <c r="F3" i="92"/>
  <c r="G3" i="92" s="1"/>
  <c r="H3" i="92" s="1"/>
  <c r="D4" i="92"/>
  <c r="D5" i="92"/>
  <c r="D6" i="92"/>
  <c r="D7" i="92"/>
  <c r="D8" i="92"/>
  <c r="D9" i="92"/>
  <c r="D10" i="92"/>
  <c r="D11" i="92"/>
  <c r="D12" i="92"/>
  <c r="D13" i="92"/>
  <c r="D14" i="92"/>
  <c r="D15" i="92"/>
  <c r="D16" i="92"/>
  <c r="D17" i="92"/>
  <c r="D18" i="92"/>
  <c r="D19" i="92"/>
  <c r="D20" i="92"/>
  <c r="D21" i="92"/>
  <c r="D22" i="92"/>
  <c r="D23" i="92"/>
  <c r="D24" i="92"/>
  <c r="D25" i="92"/>
  <c r="D26" i="92"/>
  <c r="D27" i="92"/>
  <c r="D28" i="92"/>
  <c r="D29" i="92"/>
  <c r="D30" i="92"/>
  <c r="D31" i="92"/>
  <c r="D32" i="92"/>
  <c r="D33" i="92"/>
  <c r="D34" i="92"/>
  <c r="D35" i="92"/>
  <c r="D36" i="92"/>
  <c r="D37" i="92"/>
  <c r="D38" i="92"/>
  <c r="D39" i="92"/>
  <c r="D40" i="92"/>
  <c r="D41" i="92"/>
  <c r="D42" i="92"/>
  <c r="D43" i="92"/>
  <c r="D44" i="92"/>
  <c r="D45" i="92"/>
  <c r="D46" i="92"/>
  <c r="D47" i="92"/>
  <c r="D48" i="92"/>
  <c r="D49" i="92"/>
  <c r="D50" i="92"/>
  <c r="D51" i="92"/>
  <c r="D52" i="92"/>
  <c r="D53" i="92"/>
  <c r="D54" i="92"/>
  <c r="D55" i="92"/>
  <c r="D56" i="92"/>
  <c r="D57" i="92"/>
  <c r="D58" i="92"/>
  <c r="D59" i="92"/>
  <c r="D60" i="92"/>
  <c r="D61" i="92"/>
  <c r="D62" i="92"/>
  <c r="D63" i="92"/>
  <c r="D64" i="92"/>
  <c r="D65" i="92"/>
  <c r="D66" i="92"/>
  <c r="D67" i="92"/>
  <c r="D68" i="92"/>
  <c r="D69" i="92"/>
  <c r="D3" i="92"/>
  <c r="AG37" i="73"/>
  <c r="AF16" i="73"/>
  <c r="AF17" i="73"/>
  <c r="AF18" i="73"/>
  <c r="AF19" i="73"/>
  <c r="AF20" i="73"/>
  <c r="AF21" i="73"/>
  <c r="AF22" i="73"/>
  <c r="AF23" i="73"/>
  <c r="AF24" i="73"/>
  <c r="AF25" i="73"/>
  <c r="AF26" i="73"/>
  <c r="AF27" i="73"/>
  <c r="AF28" i="73"/>
  <c r="AF29" i="73"/>
  <c r="AF30" i="73"/>
  <c r="AF31" i="73"/>
  <c r="AF32" i="73"/>
  <c r="AF33" i="73"/>
  <c r="AF34" i="73"/>
  <c r="AF35" i="73"/>
  <c r="AF36" i="73"/>
  <c r="J15" i="123" l="1"/>
  <c r="J16" i="123" s="1"/>
  <c r="J17" i="123" s="1"/>
  <c r="K4" i="122"/>
  <c r="M4" i="122" s="1"/>
  <c r="M2" i="122"/>
  <c r="I24" i="121"/>
  <c r="I25" i="121" s="1"/>
  <c r="J4" i="120"/>
  <c r="L2" i="120"/>
  <c r="M2" i="118"/>
  <c r="K9" i="118"/>
  <c r="K10" i="116"/>
  <c r="K5" i="114"/>
  <c r="M5" i="114" s="1"/>
  <c r="K9" i="112"/>
  <c r="M9" i="112" s="1"/>
  <c r="J10" i="111"/>
  <c r="K5" i="110"/>
  <c r="I87" i="108"/>
  <c r="N87" i="108" s="1"/>
  <c r="I83" i="108"/>
  <c r="N83" i="108" s="1"/>
  <c r="I79" i="108"/>
  <c r="N79" i="108" s="1"/>
  <c r="I75" i="108"/>
  <c r="N75" i="108" s="1"/>
  <c r="I71" i="108"/>
  <c r="N71" i="108" s="1"/>
  <c r="I67" i="108"/>
  <c r="N67" i="108" s="1"/>
  <c r="I63" i="108"/>
  <c r="N63" i="108" s="1"/>
  <c r="I59" i="108"/>
  <c r="N59" i="108" s="1"/>
  <c r="I55" i="108"/>
  <c r="N55" i="108" s="1"/>
  <c r="I51" i="108"/>
  <c r="N51" i="108" s="1"/>
  <c r="I47" i="108"/>
  <c r="N47" i="108" s="1"/>
  <c r="I43" i="108"/>
  <c r="N43" i="108" s="1"/>
  <c r="I39" i="108"/>
  <c r="N39" i="108" s="1"/>
  <c r="I35" i="108"/>
  <c r="N35" i="108" s="1"/>
  <c r="I31" i="108"/>
  <c r="N31" i="108" s="1"/>
  <c r="I27" i="108"/>
  <c r="N27" i="108" s="1"/>
  <c r="I23" i="108"/>
  <c r="N23" i="108" s="1"/>
  <c r="I19" i="108"/>
  <c r="N19" i="108" s="1"/>
  <c r="I15" i="108"/>
  <c r="N15" i="108" s="1"/>
  <c r="I11" i="108"/>
  <c r="N11" i="108" s="1"/>
  <c r="I7" i="108"/>
  <c r="N7" i="108" s="1"/>
  <c r="I3" i="108"/>
  <c r="N3" i="108" s="1"/>
  <c r="M3" i="108"/>
  <c r="I70" i="108"/>
  <c r="N70" i="108" s="1"/>
  <c r="I66" i="108"/>
  <c r="N66" i="108" s="1"/>
  <c r="I62" i="108"/>
  <c r="N62" i="108" s="1"/>
  <c r="I58" i="108"/>
  <c r="N58" i="108" s="1"/>
  <c r="I54" i="108"/>
  <c r="N54" i="108" s="1"/>
  <c r="I50" i="108"/>
  <c r="N50" i="108" s="1"/>
  <c r="I46" i="108"/>
  <c r="N46" i="108" s="1"/>
  <c r="I42" i="108"/>
  <c r="N42" i="108" s="1"/>
  <c r="I38" i="108"/>
  <c r="N38" i="108" s="1"/>
  <c r="I34" i="108"/>
  <c r="N34" i="108" s="1"/>
  <c r="I30" i="108"/>
  <c r="N30" i="108" s="1"/>
  <c r="I26" i="108"/>
  <c r="N26" i="108" s="1"/>
  <c r="I22" i="108"/>
  <c r="N22" i="108" s="1"/>
  <c r="I18" i="108"/>
  <c r="N18" i="108" s="1"/>
  <c r="I14" i="108"/>
  <c r="N14" i="108" s="1"/>
  <c r="I10" i="108"/>
  <c r="N10" i="108" s="1"/>
  <c r="I6" i="108"/>
  <c r="N6" i="108" s="1"/>
  <c r="L3" i="107"/>
  <c r="H66" i="107"/>
  <c r="M66" i="107" s="1"/>
  <c r="H62" i="107"/>
  <c r="M62" i="107" s="1"/>
  <c r="H58" i="107"/>
  <c r="M58" i="107" s="1"/>
  <c r="H54" i="107"/>
  <c r="M54" i="107" s="1"/>
  <c r="H50" i="107"/>
  <c r="M50" i="107" s="1"/>
  <c r="H46" i="107"/>
  <c r="M46" i="107" s="1"/>
  <c r="H42" i="107"/>
  <c r="M42" i="107" s="1"/>
  <c r="H38" i="107"/>
  <c r="M38" i="107" s="1"/>
  <c r="H34" i="107"/>
  <c r="M34" i="107" s="1"/>
  <c r="H30" i="107"/>
  <c r="M30" i="107" s="1"/>
  <c r="H26" i="107"/>
  <c r="M26" i="107" s="1"/>
  <c r="H22" i="107"/>
  <c r="M22" i="107" s="1"/>
  <c r="H18" i="107"/>
  <c r="M18" i="107" s="1"/>
  <c r="H14" i="107"/>
  <c r="M14" i="107" s="1"/>
  <c r="H10" i="107"/>
  <c r="M10" i="107" s="1"/>
  <c r="H6" i="107"/>
  <c r="M6" i="107" s="1"/>
  <c r="L4" i="107"/>
  <c r="J6" i="105"/>
  <c r="J7" i="105" s="1"/>
  <c r="J8" i="105" s="1"/>
  <c r="J9" i="105" s="1"/>
  <c r="K5" i="105"/>
  <c r="I86" i="105"/>
  <c r="N86" i="105" s="1"/>
  <c r="I54" i="105"/>
  <c r="N54" i="105" s="1"/>
  <c r="I22" i="105"/>
  <c r="N22" i="105" s="1"/>
  <c r="I6" i="105"/>
  <c r="N6" i="105" s="1"/>
  <c r="I74" i="105"/>
  <c r="N74" i="105" s="1"/>
  <c r="I58" i="105"/>
  <c r="N58" i="105" s="1"/>
  <c r="I42" i="105"/>
  <c r="N42" i="105" s="1"/>
  <c r="I26" i="105"/>
  <c r="N26" i="105" s="1"/>
  <c r="I10" i="105"/>
  <c r="N10" i="105" s="1"/>
  <c r="I70" i="105"/>
  <c r="N70" i="105" s="1"/>
  <c r="I38" i="105"/>
  <c r="N38" i="105" s="1"/>
  <c r="H87" i="105"/>
  <c r="K4" i="105"/>
  <c r="I84" i="105"/>
  <c r="N84" i="105" s="1"/>
  <c r="I78" i="105"/>
  <c r="N78" i="105" s="1"/>
  <c r="I73" i="105"/>
  <c r="N73" i="105" s="1"/>
  <c r="I68" i="105"/>
  <c r="N68" i="105" s="1"/>
  <c r="I62" i="105"/>
  <c r="N62" i="105" s="1"/>
  <c r="I57" i="105"/>
  <c r="N57" i="105" s="1"/>
  <c r="I52" i="105"/>
  <c r="N52" i="105" s="1"/>
  <c r="I46" i="105"/>
  <c r="N46" i="105" s="1"/>
  <c r="I41" i="105"/>
  <c r="N41" i="105" s="1"/>
  <c r="I36" i="105"/>
  <c r="N36" i="105" s="1"/>
  <c r="I30" i="105"/>
  <c r="N30" i="105" s="1"/>
  <c r="I20" i="105"/>
  <c r="N20" i="105" s="1"/>
  <c r="I14" i="105"/>
  <c r="N14" i="105" s="1"/>
  <c r="I4" i="105"/>
  <c r="N4" i="105" s="1"/>
  <c r="K3" i="105"/>
  <c r="M6" i="106"/>
  <c r="J7" i="106"/>
  <c r="J8" i="106" s="1"/>
  <c r="J9" i="106" s="1"/>
  <c r="K3" i="106"/>
  <c r="M5" i="106"/>
  <c r="K4" i="106"/>
  <c r="M2" i="106"/>
  <c r="K6" i="109"/>
  <c r="I6" i="109"/>
  <c r="N6" i="109" s="1"/>
  <c r="M5" i="109"/>
  <c r="I74" i="109"/>
  <c r="N74" i="109" s="1"/>
  <c r="I63" i="109"/>
  <c r="N63" i="109" s="1"/>
  <c r="I60" i="109"/>
  <c r="N60" i="109" s="1"/>
  <c r="I49" i="109"/>
  <c r="N49" i="109" s="1"/>
  <c r="I41" i="109"/>
  <c r="N41" i="109" s="1"/>
  <c r="I34" i="109"/>
  <c r="N34" i="109" s="1"/>
  <c r="I26" i="109"/>
  <c r="N26" i="109" s="1"/>
  <c r="I18" i="109"/>
  <c r="N18" i="109" s="1"/>
  <c r="I84" i="109"/>
  <c r="N84" i="109" s="1"/>
  <c r="I73" i="109"/>
  <c r="N73" i="109" s="1"/>
  <c r="I66" i="109"/>
  <c r="N66" i="109" s="1"/>
  <c r="I52" i="109"/>
  <c r="N52" i="109" s="1"/>
  <c r="K4" i="109"/>
  <c r="I4" i="109"/>
  <c r="N4" i="109" s="1"/>
  <c r="I79" i="109"/>
  <c r="N79" i="109" s="1"/>
  <c r="I76" i="109"/>
  <c r="N76" i="109" s="1"/>
  <c r="I12" i="109"/>
  <c r="N12" i="109" s="1"/>
  <c r="I9" i="109"/>
  <c r="N9" i="109" s="1"/>
  <c r="M3" i="109"/>
  <c r="H85" i="109"/>
  <c r="I42" i="109"/>
  <c r="N42" i="109" s="1"/>
  <c r="I31" i="109"/>
  <c r="N31" i="109" s="1"/>
  <c r="I23" i="109"/>
  <c r="N23" i="109" s="1"/>
  <c r="I15" i="109"/>
  <c r="N15" i="109" s="1"/>
  <c r="I66" i="104"/>
  <c r="H67" i="102"/>
  <c r="H67" i="104"/>
  <c r="H88" i="108"/>
  <c r="J7" i="109"/>
  <c r="J8" i="109" s="1"/>
  <c r="K2" i="109"/>
  <c r="L2" i="109" s="1"/>
  <c r="I2" i="109"/>
  <c r="I82" i="108"/>
  <c r="N82" i="108" s="1"/>
  <c r="I78" i="108"/>
  <c r="N78" i="108" s="1"/>
  <c r="I74" i="108"/>
  <c r="N74" i="108" s="1"/>
  <c r="J4" i="108"/>
  <c r="M4" i="108" s="1"/>
  <c r="I2" i="108"/>
  <c r="G67" i="107"/>
  <c r="H64" i="107"/>
  <c r="M64" i="107" s="1"/>
  <c r="H24" i="107"/>
  <c r="M24" i="107" s="1"/>
  <c r="I5" i="107"/>
  <c r="H2" i="107"/>
  <c r="H66" i="106"/>
  <c r="N37" i="106"/>
  <c r="N33" i="106"/>
  <c r="N29" i="106"/>
  <c r="N25" i="106"/>
  <c r="N18" i="106"/>
  <c r="N14" i="106"/>
  <c r="N10" i="106"/>
  <c r="I2" i="106"/>
  <c r="I66" i="106" s="1"/>
  <c r="N4" i="106"/>
  <c r="N44" i="106"/>
  <c r="N60" i="106"/>
  <c r="N3" i="106"/>
  <c r="N7" i="106"/>
  <c r="N11" i="106"/>
  <c r="N19" i="106"/>
  <c r="N56" i="106"/>
  <c r="N52" i="106"/>
  <c r="N48" i="106"/>
  <c r="K2" i="105"/>
  <c r="L2" i="105" s="1"/>
  <c r="I2" i="105"/>
  <c r="I2" i="102"/>
  <c r="I66" i="102"/>
  <c r="I62" i="102"/>
  <c r="N62" i="102" s="1"/>
  <c r="I58" i="102"/>
  <c r="N58" i="102" s="1"/>
  <c r="I54" i="102"/>
  <c r="N54" i="102" s="1"/>
  <c r="I50" i="102"/>
  <c r="N50" i="102" s="1"/>
  <c r="I46" i="102"/>
  <c r="N46" i="102" s="1"/>
  <c r="I42" i="102"/>
  <c r="N42" i="102" s="1"/>
  <c r="I38" i="102"/>
  <c r="N38" i="102" s="1"/>
  <c r="I34" i="102"/>
  <c r="N34" i="102" s="1"/>
  <c r="I30" i="102"/>
  <c r="N30" i="102" s="1"/>
  <c r="I26" i="102"/>
  <c r="N26" i="102" s="1"/>
  <c r="I19" i="102"/>
  <c r="N19" i="102" s="1"/>
  <c r="I15" i="102"/>
  <c r="N15" i="102" s="1"/>
  <c r="I11" i="102"/>
  <c r="N11" i="102" s="1"/>
  <c r="I7" i="102"/>
  <c r="N7" i="102" s="1"/>
  <c r="I3" i="102"/>
  <c r="I61" i="102"/>
  <c r="N61" i="102" s="1"/>
  <c r="I49" i="102"/>
  <c r="N49" i="102" s="1"/>
  <c r="I37" i="102"/>
  <c r="N37" i="102" s="1"/>
  <c r="I25" i="102"/>
  <c r="N25" i="102" s="1"/>
  <c r="I18" i="102"/>
  <c r="N18" i="102" s="1"/>
  <c r="I6" i="102"/>
  <c r="N6" i="102" s="1"/>
  <c r="K2" i="104"/>
  <c r="L2" i="104" s="1"/>
  <c r="K6" i="104"/>
  <c r="L6" i="104" s="1"/>
  <c r="J7" i="104"/>
  <c r="J8" i="104" s="1"/>
  <c r="J9" i="104" s="1"/>
  <c r="J10" i="104" s="1"/>
  <c r="J11" i="104" s="1"/>
  <c r="J12" i="104" s="1"/>
  <c r="J13" i="104" s="1"/>
  <c r="J14" i="104" s="1"/>
  <c r="J15" i="104" s="1"/>
  <c r="J16" i="104" s="1"/>
  <c r="J17" i="104" s="1"/>
  <c r="J18" i="104" s="1"/>
  <c r="J19" i="104" s="1"/>
  <c r="J20" i="104" s="1"/>
  <c r="J21" i="104" s="1"/>
  <c r="J22" i="104" s="1"/>
  <c r="J23" i="104" s="1"/>
  <c r="J24" i="104" s="1"/>
  <c r="J25" i="104" s="1"/>
  <c r="J26" i="104" s="1"/>
  <c r="J27" i="104" s="1"/>
  <c r="J28" i="104" s="1"/>
  <c r="J29" i="104" s="1"/>
  <c r="J30" i="104" s="1"/>
  <c r="J31" i="104" s="1"/>
  <c r="J32" i="104" s="1"/>
  <c r="J33" i="104" s="1"/>
  <c r="J34" i="104" s="1"/>
  <c r="J35" i="104" s="1"/>
  <c r="J36" i="104" s="1"/>
  <c r="J37" i="104" s="1"/>
  <c r="J38" i="104" s="1"/>
  <c r="J39" i="104" s="1"/>
  <c r="J40" i="104" s="1"/>
  <c r="J41" i="104" s="1"/>
  <c r="J42" i="104" s="1"/>
  <c r="J43" i="104" s="1"/>
  <c r="J44" i="104" s="1"/>
  <c r="J45" i="104" s="1"/>
  <c r="J46" i="104" s="1"/>
  <c r="J47" i="104" s="1"/>
  <c r="J48" i="104" s="1"/>
  <c r="J49" i="104" s="1"/>
  <c r="J50" i="104" s="1"/>
  <c r="J51" i="104" s="1"/>
  <c r="J52" i="104" s="1"/>
  <c r="J53" i="104" s="1"/>
  <c r="J54" i="104" s="1"/>
  <c r="J55" i="104" s="1"/>
  <c r="J56" i="104" s="1"/>
  <c r="J57" i="104" s="1"/>
  <c r="J58" i="104" s="1"/>
  <c r="J59" i="104" s="1"/>
  <c r="J60" i="104" s="1"/>
  <c r="J61" i="104" s="1"/>
  <c r="J62" i="104" s="1"/>
  <c r="J63" i="104" s="1"/>
  <c r="J64" i="104" s="1"/>
  <c r="J65" i="104" s="1"/>
  <c r="J66" i="104" s="1"/>
  <c r="K4" i="104"/>
  <c r="L4" i="104" s="1"/>
  <c r="I5" i="104"/>
  <c r="N5" i="104" s="1"/>
  <c r="I9" i="104"/>
  <c r="N9" i="104" s="1"/>
  <c r="I13" i="104"/>
  <c r="N13" i="104" s="1"/>
  <c r="I20" i="104"/>
  <c r="N20" i="104" s="1"/>
  <c r="I54" i="104"/>
  <c r="N54" i="104" s="1"/>
  <c r="I58" i="104"/>
  <c r="N58" i="104" s="1"/>
  <c r="I31" i="104"/>
  <c r="N31" i="104" s="1"/>
  <c r="I46" i="104"/>
  <c r="N46" i="104" s="1"/>
  <c r="I62" i="104"/>
  <c r="N62" i="104" s="1"/>
  <c r="L4" i="105" l="1"/>
  <c r="M4" i="105" s="1"/>
  <c r="L3" i="105"/>
  <c r="M3" i="105" s="1"/>
  <c r="L5" i="105"/>
  <c r="M5" i="105" s="1"/>
  <c r="L3" i="106"/>
  <c r="M3" i="106" s="1"/>
  <c r="L4" i="106"/>
  <c r="M4" i="106" s="1"/>
  <c r="L6" i="109"/>
  <c r="M6" i="109" s="1"/>
  <c r="L4" i="109"/>
  <c r="M4" i="109" s="1"/>
  <c r="K5" i="122"/>
  <c r="I26" i="121"/>
  <c r="I27" i="121" s="1"/>
  <c r="J5" i="120"/>
  <c r="L5" i="120" s="1"/>
  <c r="J2" i="119"/>
  <c r="J3" i="119" s="1"/>
  <c r="K10" i="118"/>
  <c r="M10" i="118" s="1"/>
  <c r="K7" i="106"/>
  <c r="L7" i="106" s="1"/>
  <c r="M7" i="106" s="1"/>
  <c r="M10" i="116"/>
  <c r="K11" i="116"/>
  <c r="M4" i="114"/>
  <c r="K6" i="114"/>
  <c r="K10" i="112"/>
  <c r="K6" i="110"/>
  <c r="M6" i="110" s="1"/>
  <c r="K7" i="105"/>
  <c r="K6" i="105"/>
  <c r="N2" i="106"/>
  <c r="N66" i="106" s="1"/>
  <c r="I6" i="107"/>
  <c r="L6" i="107" s="1"/>
  <c r="L5" i="107"/>
  <c r="J10" i="105"/>
  <c r="K9" i="105"/>
  <c r="I87" i="105"/>
  <c r="K8" i="105"/>
  <c r="P2" i="106"/>
  <c r="J10" i="106"/>
  <c r="I85" i="109"/>
  <c r="O88" i="109" s="1"/>
  <c r="K7" i="109"/>
  <c r="J9" i="109"/>
  <c r="M8" i="109"/>
  <c r="N66" i="104"/>
  <c r="N67" i="104" s="1"/>
  <c r="I67" i="102"/>
  <c r="N2" i="102"/>
  <c r="N66" i="102"/>
  <c r="M3" i="104"/>
  <c r="M6" i="104"/>
  <c r="M5" i="104"/>
  <c r="I67" i="104"/>
  <c r="M4" i="104"/>
  <c r="N3" i="102"/>
  <c r="I88" i="108"/>
  <c r="O91" i="108" s="1"/>
  <c r="N2" i="109"/>
  <c r="N85" i="109" s="1"/>
  <c r="J5" i="108"/>
  <c r="N2" i="108"/>
  <c r="N88" i="108" s="1"/>
  <c r="P2" i="108"/>
  <c r="H67" i="107"/>
  <c r="N70" i="107" s="1"/>
  <c r="O2" i="107"/>
  <c r="M2" i="107"/>
  <c r="M67" i="107" s="1"/>
  <c r="M8" i="106"/>
  <c r="O69" i="106"/>
  <c r="P2" i="104"/>
  <c r="P2" i="105"/>
  <c r="N2" i="105"/>
  <c r="N87" i="105" s="1"/>
  <c r="J3" i="102"/>
  <c r="L9" i="105" l="1"/>
  <c r="M9" i="105" s="1"/>
  <c r="L6" i="105"/>
  <c r="M6" i="105" s="1"/>
  <c r="L8" i="105"/>
  <c r="M8" i="105" s="1"/>
  <c r="L7" i="105"/>
  <c r="M7" i="105" s="1"/>
  <c r="L7" i="109"/>
  <c r="M7" i="109" s="1"/>
  <c r="J18" i="123"/>
  <c r="J19" i="123" s="1"/>
  <c r="M5" i="122"/>
  <c r="K6" i="122"/>
  <c r="M6" i="122" s="1"/>
  <c r="I28" i="121"/>
  <c r="I29" i="121" s="1"/>
  <c r="J6" i="120"/>
  <c r="L6" i="120" s="1"/>
  <c r="L4" i="120"/>
  <c r="K11" i="118"/>
  <c r="M11" i="118" s="1"/>
  <c r="M9" i="118"/>
  <c r="K12" i="116"/>
  <c r="M12" i="116" s="1"/>
  <c r="J5" i="115"/>
  <c r="K7" i="114"/>
  <c r="M7" i="114" s="1"/>
  <c r="K11" i="112"/>
  <c r="M11" i="112" s="1"/>
  <c r="K7" i="110"/>
  <c r="M7" i="110" s="1"/>
  <c r="M5" i="110"/>
  <c r="J6" i="108"/>
  <c r="M5" i="108"/>
  <c r="J11" i="105"/>
  <c r="K10" i="105"/>
  <c r="J11" i="106"/>
  <c r="K10" i="106"/>
  <c r="J10" i="109"/>
  <c r="K9" i="109"/>
  <c r="O70" i="102"/>
  <c r="M8" i="104"/>
  <c r="M2" i="104"/>
  <c r="M2" i="109"/>
  <c r="M2" i="108"/>
  <c r="I7" i="107"/>
  <c r="L7" i="107" s="1"/>
  <c r="L2" i="107"/>
  <c r="M2" i="105"/>
  <c r="K9" i="104"/>
  <c r="L9" i="104" s="1"/>
  <c r="J4" i="102"/>
  <c r="M3" i="102"/>
  <c r="N67" i="102"/>
  <c r="L10" i="105" l="1"/>
  <c r="M10" i="105" s="1"/>
  <c r="L10" i="106"/>
  <c r="M10" i="106" s="1"/>
  <c r="L9" i="109"/>
  <c r="M9" i="109" s="1"/>
  <c r="J20" i="123"/>
  <c r="J21" i="123" s="1"/>
  <c r="K7" i="122"/>
  <c r="M7" i="122" s="1"/>
  <c r="I30" i="121"/>
  <c r="I31" i="121" s="1"/>
  <c r="J7" i="120"/>
  <c r="K12" i="118"/>
  <c r="M11" i="116"/>
  <c r="K13" i="116"/>
  <c r="M13" i="116" s="1"/>
  <c r="M6" i="114"/>
  <c r="K8" i="114"/>
  <c r="K12" i="112"/>
  <c r="M12" i="112" s="1"/>
  <c r="M10" i="112"/>
  <c r="K8" i="110"/>
  <c r="J7" i="108"/>
  <c r="K6" i="108"/>
  <c r="K11" i="105"/>
  <c r="L11" i="105" s="1"/>
  <c r="J12" i="105"/>
  <c r="J12" i="106"/>
  <c r="M11" i="106"/>
  <c r="J11" i="109"/>
  <c r="K10" i="109"/>
  <c r="M9" i="104"/>
  <c r="M7" i="104"/>
  <c r="I8" i="107"/>
  <c r="M9" i="106"/>
  <c r="J5" i="102"/>
  <c r="M2" i="102"/>
  <c r="L6" i="108" l="1"/>
  <c r="M6" i="108" s="1"/>
  <c r="L10" i="109"/>
  <c r="M10" i="109" s="1"/>
  <c r="K8" i="122"/>
  <c r="M8" i="122" s="1"/>
  <c r="I32" i="121"/>
  <c r="I33" i="121" s="1"/>
  <c r="J8" i="120"/>
  <c r="L8" i="120" s="1"/>
  <c r="K13" i="118"/>
  <c r="M13" i="118" s="1"/>
  <c r="K14" i="116"/>
  <c r="M14" i="116" s="1"/>
  <c r="K9" i="114"/>
  <c r="M9" i="114" s="1"/>
  <c r="K13" i="112"/>
  <c r="M8" i="110"/>
  <c r="K9" i="110"/>
  <c r="M9" i="110" s="1"/>
  <c r="J8" i="108"/>
  <c r="M7" i="108"/>
  <c r="I9" i="107"/>
  <c r="L8" i="107"/>
  <c r="J13" i="105"/>
  <c r="K12" i="105"/>
  <c r="J13" i="106"/>
  <c r="M12" i="106"/>
  <c r="J12" i="109"/>
  <c r="K11" i="109"/>
  <c r="L11" i="109" s="1"/>
  <c r="M5" i="102"/>
  <c r="J6" i="102"/>
  <c r="K6" i="102" s="1"/>
  <c r="L6" i="102" s="1"/>
  <c r="L12" i="105" l="1"/>
  <c r="M12" i="105" s="1"/>
  <c r="J22" i="123"/>
  <c r="J23" i="123" s="1"/>
  <c r="K9" i="122"/>
  <c r="M9" i="122" s="1"/>
  <c r="I34" i="121"/>
  <c r="J9" i="120"/>
  <c r="L9" i="120" s="1"/>
  <c r="L7" i="120"/>
  <c r="K14" i="118"/>
  <c r="M14" i="118" s="1"/>
  <c r="M12" i="118"/>
  <c r="K15" i="116"/>
  <c r="M15" i="116" s="1"/>
  <c r="J6" i="115"/>
  <c r="K10" i="114"/>
  <c r="M8" i="114"/>
  <c r="M13" i="112"/>
  <c r="K14" i="112"/>
  <c r="M14" i="112" s="1"/>
  <c r="K10" i="110"/>
  <c r="M10" i="110" s="1"/>
  <c r="M8" i="108"/>
  <c r="J9" i="108"/>
  <c r="I10" i="107"/>
  <c r="L9" i="107"/>
  <c r="M11" i="105"/>
  <c r="J14" i="105"/>
  <c r="J14" i="106"/>
  <c r="K13" i="106"/>
  <c r="L13" i="106" s="1"/>
  <c r="J13" i="109"/>
  <c r="M12" i="109"/>
  <c r="M11" i="104"/>
  <c r="K12" i="104"/>
  <c r="L12" i="104" s="1"/>
  <c r="M10" i="104"/>
  <c r="J7" i="102"/>
  <c r="M4" i="102"/>
  <c r="K10" i="122" l="1"/>
  <c r="M10" i="122" s="1"/>
  <c r="I35" i="121"/>
  <c r="I36" i="121" s="1"/>
  <c r="J10" i="120"/>
  <c r="L10" i="120" s="1"/>
  <c r="K15" i="118"/>
  <c r="K16" i="116"/>
  <c r="M16" i="116" s="1"/>
  <c r="J7" i="115"/>
  <c r="J8" i="115" s="1"/>
  <c r="K11" i="114"/>
  <c r="M11" i="114" s="1"/>
  <c r="K15" i="112"/>
  <c r="M15" i="112" s="1"/>
  <c r="J11" i="111"/>
  <c r="K11" i="110"/>
  <c r="M11" i="110" s="1"/>
  <c r="J10" i="108"/>
  <c r="M9" i="108"/>
  <c r="I11" i="107"/>
  <c r="L10" i="107"/>
  <c r="J15" i="105"/>
  <c r="M14" i="105"/>
  <c r="J15" i="106"/>
  <c r="M14" i="106"/>
  <c r="J14" i="109"/>
  <c r="K13" i="109"/>
  <c r="M11" i="109"/>
  <c r="M12" i="104"/>
  <c r="M13" i="106"/>
  <c r="J8" i="102"/>
  <c r="L13" i="109" l="1"/>
  <c r="M13" i="109" s="1"/>
  <c r="J24" i="123"/>
  <c r="J25" i="123" s="1"/>
  <c r="K11" i="122"/>
  <c r="M11" i="122" s="1"/>
  <c r="I37" i="121"/>
  <c r="I38" i="121" s="1"/>
  <c r="J11" i="120"/>
  <c r="L11" i="120" s="1"/>
  <c r="M15" i="118"/>
  <c r="K16" i="118"/>
  <c r="M16" i="118" s="1"/>
  <c r="K17" i="116"/>
  <c r="M17" i="116" s="1"/>
  <c r="J9" i="115"/>
  <c r="J10" i="115" s="1"/>
  <c r="J11" i="115" s="1"/>
  <c r="K12" i="114"/>
  <c r="M12" i="114" s="1"/>
  <c r="M10" i="114"/>
  <c r="K16" i="112"/>
  <c r="M16" i="112" s="1"/>
  <c r="J12" i="111"/>
  <c r="K12" i="110"/>
  <c r="M12" i="110" s="1"/>
  <c r="J11" i="108"/>
  <c r="K10" i="108"/>
  <c r="I12" i="107"/>
  <c r="L11" i="107"/>
  <c r="J16" i="105"/>
  <c r="K15" i="105"/>
  <c r="M13" i="105"/>
  <c r="J16" i="106"/>
  <c r="K15" i="106"/>
  <c r="J15" i="109"/>
  <c r="K14" i="109"/>
  <c r="M13" i="104"/>
  <c r="J9" i="102"/>
  <c r="M6" i="102"/>
  <c r="M7" i="102"/>
  <c r="L10" i="108" l="1"/>
  <c r="M10" i="108" s="1"/>
  <c r="L15" i="105"/>
  <c r="M15" i="105" s="1"/>
  <c r="L15" i="106"/>
  <c r="M15" i="106" s="1"/>
  <c r="L14" i="109"/>
  <c r="M14" i="109" s="1"/>
  <c r="J10" i="102"/>
  <c r="K9" i="102"/>
  <c r="L9" i="102" s="1"/>
  <c r="K12" i="122"/>
  <c r="M12" i="122" s="1"/>
  <c r="I39" i="121"/>
  <c r="I40" i="121" s="1"/>
  <c r="J12" i="120"/>
  <c r="L12" i="120" s="1"/>
  <c r="K17" i="118"/>
  <c r="M17" i="118" s="1"/>
  <c r="K18" i="116"/>
  <c r="M18" i="116" s="1"/>
  <c r="K13" i="114"/>
  <c r="M13" i="114" s="1"/>
  <c r="K17" i="112"/>
  <c r="M17" i="112" s="1"/>
  <c r="K13" i="110"/>
  <c r="M13" i="110" s="1"/>
  <c r="J12" i="108"/>
  <c r="M11" i="108"/>
  <c r="I13" i="107"/>
  <c r="L12" i="107"/>
  <c r="J17" i="105"/>
  <c r="K16" i="105"/>
  <c r="L16" i="105" s="1"/>
  <c r="J17" i="106"/>
  <c r="K16" i="106"/>
  <c r="J16" i="109"/>
  <c r="K15" i="109"/>
  <c r="M14" i="104"/>
  <c r="K15" i="104"/>
  <c r="L15" i="104" s="1"/>
  <c r="M8" i="102"/>
  <c r="L16" i="106" l="1"/>
  <c r="M16" i="106" s="1"/>
  <c r="L15" i="109"/>
  <c r="M15" i="109" s="1"/>
  <c r="J11" i="102"/>
  <c r="J26" i="123"/>
  <c r="J27" i="123" s="1"/>
  <c r="K13" i="122"/>
  <c r="M13" i="122" s="1"/>
  <c r="I41" i="121"/>
  <c r="I42" i="121" s="1"/>
  <c r="J13" i="120"/>
  <c r="L13" i="120" s="1"/>
  <c r="K18" i="118"/>
  <c r="M18" i="118" s="1"/>
  <c r="K19" i="116"/>
  <c r="M19" i="116" s="1"/>
  <c r="K14" i="114"/>
  <c r="M14" i="114" s="1"/>
  <c r="K18" i="112"/>
  <c r="M18" i="112" s="1"/>
  <c r="K14" i="110"/>
  <c r="M14" i="110" s="1"/>
  <c r="J13" i="108"/>
  <c r="M12" i="108"/>
  <c r="I14" i="107"/>
  <c r="L13" i="107"/>
  <c r="M16" i="105"/>
  <c r="J18" i="105"/>
  <c r="K17" i="105"/>
  <c r="J18" i="106"/>
  <c r="M17" i="106"/>
  <c r="J17" i="109"/>
  <c r="M16" i="109"/>
  <c r="M15" i="104"/>
  <c r="M9" i="102"/>
  <c r="L17" i="105" l="1"/>
  <c r="M17" i="105" s="1"/>
  <c r="J12" i="102"/>
  <c r="K14" i="122"/>
  <c r="M14" i="122" s="1"/>
  <c r="I43" i="121"/>
  <c r="I44" i="121" s="1"/>
  <c r="J14" i="120"/>
  <c r="L14" i="120" s="1"/>
  <c r="K19" i="118"/>
  <c r="M19" i="118" s="1"/>
  <c r="K20" i="116"/>
  <c r="M20" i="116" s="1"/>
  <c r="K15" i="114"/>
  <c r="M15" i="114" s="1"/>
  <c r="K19" i="112"/>
  <c r="M19" i="112" s="1"/>
  <c r="K15" i="110"/>
  <c r="M15" i="110" s="1"/>
  <c r="J14" i="108"/>
  <c r="M13" i="108"/>
  <c r="I15" i="107"/>
  <c r="L14" i="107"/>
  <c r="J19" i="105"/>
  <c r="K18" i="105"/>
  <c r="J19" i="106"/>
  <c r="K18" i="106"/>
  <c r="J18" i="109"/>
  <c r="K17" i="109"/>
  <c r="M16" i="104"/>
  <c r="M10" i="102"/>
  <c r="L18" i="105" l="1"/>
  <c r="M18" i="105" s="1"/>
  <c r="L18" i="106"/>
  <c r="M18" i="106" s="1"/>
  <c r="L17" i="109"/>
  <c r="M17" i="109" s="1"/>
  <c r="J13" i="102"/>
  <c r="K12" i="102"/>
  <c r="L12" i="102" s="1"/>
  <c r="J28" i="123"/>
  <c r="J29" i="123" s="1"/>
  <c r="K15" i="122"/>
  <c r="M15" i="122" s="1"/>
  <c r="I45" i="121"/>
  <c r="I46" i="121" s="1"/>
  <c r="J15" i="120"/>
  <c r="L15" i="120" s="1"/>
  <c r="K20" i="118"/>
  <c r="M20" i="118" s="1"/>
  <c r="K21" i="116"/>
  <c r="M21" i="116" s="1"/>
  <c r="K16" i="114"/>
  <c r="M16" i="114" s="1"/>
  <c r="K20" i="112"/>
  <c r="M20" i="112" s="1"/>
  <c r="J13" i="111"/>
  <c r="K16" i="110"/>
  <c r="M16" i="110" s="1"/>
  <c r="J15" i="108"/>
  <c r="K14" i="108"/>
  <c r="I16" i="107"/>
  <c r="L15" i="107"/>
  <c r="J20" i="105"/>
  <c r="K19" i="105"/>
  <c r="J20" i="106"/>
  <c r="K19" i="106"/>
  <c r="J19" i="109"/>
  <c r="M18" i="109"/>
  <c r="M17" i="104"/>
  <c r="M11" i="102"/>
  <c r="K18" i="104"/>
  <c r="L18" i="104" s="1"/>
  <c r="L14" i="108" l="1"/>
  <c r="M14" i="108" s="1"/>
  <c r="L19" i="105"/>
  <c r="M19" i="105" s="1"/>
  <c r="L19" i="106"/>
  <c r="M19" i="106" s="1"/>
  <c r="J14" i="102"/>
  <c r="K16" i="122"/>
  <c r="M16" i="122" s="1"/>
  <c r="I47" i="121"/>
  <c r="I48" i="121" s="1"/>
  <c r="J16" i="120"/>
  <c r="L16" i="120" s="1"/>
  <c r="K21" i="118"/>
  <c r="M21" i="118" s="1"/>
  <c r="K22" i="116"/>
  <c r="M22" i="116" s="1"/>
  <c r="K17" i="114"/>
  <c r="M17" i="114" s="1"/>
  <c r="K21" i="112"/>
  <c r="M21" i="112" s="1"/>
  <c r="K17" i="110"/>
  <c r="M17" i="110" s="1"/>
  <c r="J16" i="108"/>
  <c r="M15" i="108"/>
  <c r="I17" i="107"/>
  <c r="L16" i="107"/>
  <c r="J21" i="105"/>
  <c r="K20" i="105"/>
  <c r="J21" i="106"/>
  <c r="K20" i="106"/>
  <c r="J20" i="109"/>
  <c r="M19" i="109"/>
  <c r="M18" i="104"/>
  <c r="M12" i="102"/>
  <c r="K19" i="104"/>
  <c r="L19" i="104" s="1"/>
  <c r="L20" i="105" l="1"/>
  <c r="M20" i="105" s="1"/>
  <c r="L20" i="106"/>
  <c r="M20" i="106" s="1"/>
  <c r="J15" i="102"/>
  <c r="K14" i="102"/>
  <c r="L14" i="102" s="1"/>
  <c r="J30" i="123"/>
  <c r="J31" i="123" s="1"/>
  <c r="K17" i="122"/>
  <c r="M17" i="122" s="1"/>
  <c r="I49" i="121"/>
  <c r="I50" i="121" s="1"/>
  <c r="J17" i="120"/>
  <c r="K22" i="118"/>
  <c r="M22" i="118" s="1"/>
  <c r="K23" i="116"/>
  <c r="M23" i="116" s="1"/>
  <c r="J12" i="115"/>
  <c r="K18" i="114"/>
  <c r="M18" i="114" s="1"/>
  <c r="K22" i="112"/>
  <c r="M22" i="112" s="1"/>
  <c r="K18" i="110"/>
  <c r="M18" i="110" s="1"/>
  <c r="J17" i="108"/>
  <c r="M16" i="108"/>
  <c r="I18" i="107"/>
  <c r="L17" i="107"/>
  <c r="J22" i="105"/>
  <c r="K21" i="105"/>
  <c r="J22" i="106"/>
  <c r="K21" i="106"/>
  <c r="J21" i="109"/>
  <c r="K20" i="109"/>
  <c r="M19" i="104"/>
  <c r="M13" i="102"/>
  <c r="K20" i="104"/>
  <c r="L20" i="104" s="1"/>
  <c r="L21" i="105" l="1"/>
  <c r="M21" i="105" s="1"/>
  <c r="L21" i="106"/>
  <c r="M21" i="106" s="1"/>
  <c r="L20" i="109"/>
  <c r="M20" i="109" s="1"/>
  <c r="J16" i="102"/>
  <c r="K15" i="102"/>
  <c r="L15" i="102" s="1"/>
  <c r="K18" i="122"/>
  <c r="M18" i="122" s="1"/>
  <c r="J51" i="121"/>
  <c r="J18" i="120"/>
  <c r="K23" i="118"/>
  <c r="M23" i="118" s="1"/>
  <c r="K24" i="116"/>
  <c r="M24" i="116" s="1"/>
  <c r="K19" i="114"/>
  <c r="M19" i="114" s="1"/>
  <c r="K23" i="112"/>
  <c r="M23" i="112" s="1"/>
  <c r="K19" i="110"/>
  <c r="M19" i="110" s="1"/>
  <c r="J18" i="108"/>
  <c r="M17" i="108"/>
  <c r="I19" i="107"/>
  <c r="J18" i="107"/>
  <c r="J23" i="105"/>
  <c r="K22" i="105"/>
  <c r="J23" i="106"/>
  <c r="K22" i="106"/>
  <c r="J22" i="109"/>
  <c r="M21" i="109"/>
  <c r="M20" i="104"/>
  <c r="M14" i="102"/>
  <c r="K22" i="104"/>
  <c r="L22" i="104" s="1"/>
  <c r="K21" i="104"/>
  <c r="L21" i="104" s="1"/>
  <c r="K18" i="107" l="1"/>
  <c r="L18" i="107" s="1"/>
  <c r="L22" i="105"/>
  <c r="M22" i="105" s="1"/>
  <c r="L22" i="106"/>
  <c r="M22" i="106" s="1"/>
  <c r="J17" i="102"/>
  <c r="K16" i="102"/>
  <c r="L16" i="102" s="1"/>
  <c r="J32" i="123"/>
  <c r="J33" i="123" s="1"/>
  <c r="K19" i="122"/>
  <c r="M19" i="122" s="1"/>
  <c r="K51" i="121"/>
  <c r="L17" i="120"/>
  <c r="K18" i="120"/>
  <c r="K24" i="118"/>
  <c r="M24" i="118" s="1"/>
  <c r="K25" i="116"/>
  <c r="M25" i="116" s="1"/>
  <c r="K20" i="114"/>
  <c r="M20" i="114" s="1"/>
  <c r="K24" i="112"/>
  <c r="M24" i="112" s="1"/>
  <c r="K20" i="110"/>
  <c r="M20" i="110" s="1"/>
  <c r="J19" i="108"/>
  <c r="K18" i="108"/>
  <c r="I20" i="107"/>
  <c r="L19" i="107"/>
  <c r="J24" i="105"/>
  <c r="K23" i="105"/>
  <c r="J24" i="106"/>
  <c r="K23" i="106"/>
  <c r="J23" i="109"/>
  <c r="M22" i="109"/>
  <c r="M21" i="104"/>
  <c r="M22" i="104"/>
  <c r="M15" i="102"/>
  <c r="L18" i="108" l="1"/>
  <c r="M18" i="108" s="1"/>
  <c r="L23" i="105"/>
  <c r="M23" i="105" s="1"/>
  <c r="L23" i="106"/>
  <c r="M23" i="106" s="1"/>
  <c r="J18" i="102"/>
  <c r="K17" i="102"/>
  <c r="L17" i="102" s="1"/>
  <c r="K20" i="122"/>
  <c r="M20" i="122" s="1"/>
  <c r="K25" i="118"/>
  <c r="M25" i="118" s="1"/>
  <c r="K26" i="116"/>
  <c r="M26" i="116" s="1"/>
  <c r="J13" i="115"/>
  <c r="K21" i="114"/>
  <c r="M21" i="114" s="1"/>
  <c r="K25" i="112"/>
  <c r="M25" i="112" s="1"/>
  <c r="K21" i="110"/>
  <c r="M21" i="110" s="1"/>
  <c r="J20" i="108"/>
  <c r="M19" i="108"/>
  <c r="I21" i="107"/>
  <c r="L20" i="107"/>
  <c r="J25" i="105"/>
  <c r="K24" i="105"/>
  <c r="J25" i="106"/>
  <c r="K24" i="106"/>
  <c r="J24" i="109"/>
  <c r="M23" i="109"/>
  <c r="M16" i="102"/>
  <c r="L24" i="105" l="1"/>
  <c r="M24" i="105" s="1"/>
  <c r="L24" i="106"/>
  <c r="M24" i="106" s="1"/>
  <c r="J19" i="102"/>
  <c r="K18" i="102"/>
  <c r="L18" i="102" s="1"/>
  <c r="J34" i="123"/>
  <c r="K21" i="122"/>
  <c r="M21" i="122" s="1"/>
  <c r="K26" i="118"/>
  <c r="M26" i="118" s="1"/>
  <c r="K27" i="116"/>
  <c r="M27" i="116" s="1"/>
  <c r="K22" i="114"/>
  <c r="M22" i="114" s="1"/>
  <c r="K26" i="112"/>
  <c r="M26" i="112" s="1"/>
  <c r="K22" i="110"/>
  <c r="M22" i="110" s="1"/>
  <c r="J21" i="108"/>
  <c r="M20" i="108"/>
  <c r="I22" i="107"/>
  <c r="L21" i="107"/>
  <c r="J26" i="105"/>
  <c r="K25" i="105"/>
  <c r="J26" i="106"/>
  <c r="K25" i="106"/>
  <c r="K24" i="109"/>
  <c r="J25" i="109"/>
  <c r="M17" i="102"/>
  <c r="K23" i="104"/>
  <c r="L23" i="104" s="1"/>
  <c r="L25" i="105" l="1"/>
  <c r="M25" i="105" s="1"/>
  <c r="L25" i="106"/>
  <c r="M25" i="106" s="1"/>
  <c r="L24" i="109"/>
  <c r="M24" i="109" s="1"/>
  <c r="J20" i="102"/>
  <c r="K19" i="102"/>
  <c r="L19" i="102" s="1"/>
  <c r="K22" i="122"/>
  <c r="M22" i="122" s="1"/>
  <c r="K27" i="118"/>
  <c r="M27" i="118" s="1"/>
  <c r="K28" i="116"/>
  <c r="M28" i="116" s="1"/>
  <c r="K23" i="114"/>
  <c r="M23" i="114" s="1"/>
  <c r="K27" i="112"/>
  <c r="M27" i="112" s="1"/>
  <c r="K23" i="110"/>
  <c r="M23" i="110" s="1"/>
  <c r="J22" i="108"/>
  <c r="M21" i="108"/>
  <c r="I23" i="107"/>
  <c r="L22" i="107"/>
  <c r="J27" i="105"/>
  <c r="K26" i="105"/>
  <c r="J27" i="106"/>
  <c r="K26" i="106"/>
  <c r="J26" i="109"/>
  <c r="K25" i="109"/>
  <c r="M23" i="104"/>
  <c r="M18" i="102"/>
  <c r="K24" i="104"/>
  <c r="L24" i="104" s="1"/>
  <c r="L26" i="105" l="1"/>
  <c r="M26" i="105" s="1"/>
  <c r="L26" i="106"/>
  <c r="M26" i="106" s="1"/>
  <c r="L25" i="109"/>
  <c r="M25" i="109" s="1"/>
  <c r="J21" i="102"/>
  <c r="J35" i="123"/>
  <c r="J36" i="123" s="1"/>
  <c r="K23" i="122"/>
  <c r="M23" i="122" s="1"/>
  <c r="K28" i="118"/>
  <c r="M28" i="118" s="1"/>
  <c r="K29" i="116"/>
  <c r="M29" i="116" s="1"/>
  <c r="J14" i="115"/>
  <c r="K24" i="114"/>
  <c r="M24" i="114" s="1"/>
  <c r="K28" i="112"/>
  <c r="M28" i="112" s="1"/>
  <c r="K24" i="110"/>
  <c r="M24" i="110" s="1"/>
  <c r="J23" i="108"/>
  <c r="K22" i="108"/>
  <c r="I24" i="107"/>
  <c r="J23" i="107"/>
  <c r="K27" i="105"/>
  <c r="J28" i="105"/>
  <c r="J28" i="106"/>
  <c r="K27" i="106"/>
  <c r="J27" i="109"/>
  <c r="K26" i="109"/>
  <c r="M24" i="104"/>
  <c r="M19" i="102"/>
  <c r="K25" i="104"/>
  <c r="L25" i="104" s="1"/>
  <c r="L22" i="108" l="1"/>
  <c r="M22" i="108" s="1"/>
  <c r="K23" i="107"/>
  <c r="L23" i="107" s="1"/>
  <c r="L27" i="105"/>
  <c r="M27" i="105" s="1"/>
  <c r="L27" i="106"/>
  <c r="M27" i="106" s="1"/>
  <c r="L26" i="109"/>
  <c r="M26" i="109" s="1"/>
  <c r="J22" i="102"/>
  <c r="K21" i="102"/>
  <c r="L21" i="102" s="1"/>
  <c r="K24" i="122"/>
  <c r="M24" i="122" s="1"/>
  <c r="K29" i="118"/>
  <c r="M29" i="118" s="1"/>
  <c r="K30" i="116"/>
  <c r="M30" i="116" s="1"/>
  <c r="K25" i="114"/>
  <c r="M25" i="114" s="1"/>
  <c r="K29" i="112"/>
  <c r="M29" i="112" s="1"/>
  <c r="K25" i="110"/>
  <c r="M25" i="110" s="1"/>
  <c r="J24" i="108"/>
  <c r="K23" i="108"/>
  <c r="I25" i="107"/>
  <c r="L24" i="107"/>
  <c r="J29" i="105"/>
  <c r="K28" i="105"/>
  <c r="J29" i="106"/>
  <c r="K28" i="106"/>
  <c r="J28" i="109"/>
  <c r="K27" i="109"/>
  <c r="M25" i="104"/>
  <c r="M20" i="102"/>
  <c r="K26" i="104"/>
  <c r="L26" i="104" s="1"/>
  <c r="L23" i="108" l="1"/>
  <c r="M23" i="108" s="1"/>
  <c r="L28" i="105"/>
  <c r="M28" i="105" s="1"/>
  <c r="L28" i="106"/>
  <c r="M28" i="106" s="1"/>
  <c r="L27" i="109"/>
  <c r="M27" i="109" s="1"/>
  <c r="J23" i="102"/>
  <c r="J37" i="123"/>
  <c r="J38" i="123" s="1"/>
  <c r="K25" i="122"/>
  <c r="M25" i="122" s="1"/>
  <c r="K30" i="118"/>
  <c r="M30" i="118" s="1"/>
  <c r="K31" i="116"/>
  <c r="M31" i="116" s="1"/>
  <c r="K26" i="114"/>
  <c r="M26" i="114" s="1"/>
  <c r="K30" i="112"/>
  <c r="M30" i="112" s="1"/>
  <c r="K26" i="110"/>
  <c r="M26" i="110" s="1"/>
  <c r="J25" i="108"/>
  <c r="M24" i="108"/>
  <c r="L25" i="107"/>
  <c r="I26" i="107"/>
  <c r="J30" i="105"/>
  <c r="K29" i="105"/>
  <c r="J30" i="106"/>
  <c r="K29" i="106"/>
  <c r="J29" i="109"/>
  <c r="K28" i="109"/>
  <c r="M26" i="104"/>
  <c r="M21" i="102"/>
  <c r="K27" i="104"/>
  <c r="L27" i="104" s="1"/>
  <c r="L29" i="105" l="1"/>
  <c r="M29" i="105" s="1"/>
  <c r="L29" i="106"/>
  <c r="M29" i="106" s="1"/>
  <c r="L28" i="109"/>
  <c r="M28" i="109" s="1"/>
  <c r="J24" i="102"/>
  <c r="K23" i="102"/>
  <c r="L23" i="102" s="1"/>
  <c r="K26" i="122"/>
  <c r="M26" i="122" s="1"/>
  <c r="K31" i="118"/>
  <c r="M31" i="118" s="1"/>
  <c r="K32" i="116"/>
  <c r="M32" i="116" s="1"/>
  <c r="J15" i="115"/>
  <c r="K27" i="114"/>
  <c r="M27" i="114" s="1"/>
  <c r="K31" i="112"/>
  <c r="M31" i="112" s="1"/>
  <c r="K27" i="110"/>
  <c r="M27" i="110" s="1"/>
  <c r="J26" i="108"/>
  <c r="M25" i="108"/>
  <c r="I27" i="107"/>
  <c r="J26" i="107"/>
  <c r="J31" i="105"/>
  <c r="K30" i="105"/>
  <c r="J31" i="106"/>
  <c r="K30" i="106"/>
  <c r="J30" i="109"/>
  <c r="K29" i="109"/>
  <c r="M27" i="104"/>
  <c r="M22" i="102"/>
  <c r="K28" i="104"/>
  <c r="L28" i="104" s="1"/>
  <c r="K26" i="107" l="1"/>
  <c r="L26" i="107" s="1"/>
  <c r="L30" i="105"/>
  <c r="M30" i="105" s="1"/>
  <c r="L30" i="106"/>
  <c r="M30" i="106" s="1"/>
  <c r="L29" i="109"/>
  <c r="M29" i="109" s="1"/>
  <c r="J25" i="102"/>
  <c r="K24" i="102"/>
  <c r="L24" i="102" s="1"/>
  <c r="J39" i="123"/>
  <c r="J40" i="123" s="1"/>
  <c r="K27" i="122"/>
  <c r="M27" i="122" s="1"/>
  <c r="K32" i="118"/>
  <c r="M32" i="118" s="1"/>
  <c r="K33" i="116"/>
  <c r="M33" i="116" s="1"/>
  <c r="K28" i="114"/>
  <c r="M28" i="114" s="1"/>
  <c r="K32" i="112"/>
  <c r="M32" i="112" s="1"/>
  <c r="K28" i="110"/>
  <c r="M28" i="110" s="1"/>
  <c r="J27" i="108"/>
  <c r="K26" i="108"/>
  <c r="I28" i="107"/>
  <c r="J32" i="105"/>
  <c r="K31" i="105"/>
  <c r="J32" i="106"/>
  <c r="K31" i="106"/>
  <c r="L31" i="106" s="1"/>
  <c r="J31" i="109"/>
  <c r="M30" i="109"/>
  <c r="M28" i="104"/>
  <c r="K29" i="104"/>
  <c r="L29" i="104" s="1"/>
  <c r="L26" i="108" l="1"/>
  <c r="M26" i="108" s="1"/>
  <c r="L31" i="105"/>
  <c r="M31" i="105" s="1"/>
  <c r="J26" i="102"/>
  <c r="K25" i="102"/>
  <c r="L25" i="102" s="1"/>
  <c r="K28" i="122"/>
  <c r="M28" i="122" s="1"/>
  <c r="K33" i="118"/>
  <c r="M33" i="118" s="1"/>
  <c r="K34" i="116"/>
  <c r="M34" i="116" s="1"/>
  <c r="K29" i="114"/>
  <c r="M29" i="114" s="1"/>
  <c r="K33" i="112"/>
  <c r="M33" i="112" s="1"/>
  <c r="K29" i="110"/>
  <c r="M29" i="110" s="1"/>
  <c r="J28" i="108"/>
  <c r="M27" i="108"/>
  <c r="I29" i="107"/>
  <c r="L28" i="107"/>
  <c r="J33" i="105"/>
  <c r="K32" i="105"/>
  <c r="J33" i="106"/>
  <c r="K32" i="106"/>
  <c r="J32" i="109"/>
  <c r="K31" i="109"/>
  <c r="M29" i="104"/>
  <c r="M23" i="102"/>
  <c r="K30" i="104"/>
  <c r="L30" i="104" s="1"/>
  <c r="L32" i="105" l="1"/>
  <c r="M32" i="105" s="1"/>
  <c r="L32" i="106"/>
  <c r="M32" i="106" s="1"/>
  <c r="L31" i="109"/>
  <c r="M31" i="109" s="1"/>
  <c r="J27" i="102"/>
  <c r="K26" i="102"/>
  <c r="L26" i="102" s="1"/>
  <c r="J41" i="123"/>
  <c r="J42" i="123" s="1"/>
  <c r="K29" i="122"/>
  <c r="M29" i="122" s="1"/>
  <c r="K34" i="118"/>
  <c r="M34" i="118" s="1"/>
  <c r="K35" i="116"/>
  <c r="M35" i="116" s="1"/>
  <c r="K30" i="114"/>
  <c r="M30" i="114" s="1"/>
  <c r="K34" i="112"/>
  <c r="M34" i="112" s="1"/>
  <c r="K30" i="110"/>
  <c r="M30" i="110" s="1"/>
  <c r="M28" i="108"/>
  <c r="J29" i="108"/>
  <c r="I30" i="107"/>
  <c r="J29" i="107"/>
  <c r="L27" i="107"/>
  <c r="J34" i="105"/>
  <c r="K33" i="105"/>
  <c r="K33" i="106"/>
  <c r="J34" i="106"/>
  <c r="M31" i="106"/>
  <c r="J33" i="109"/>
  <c r="K32" i="109"/>
  <c r="M30" i="104"/>
  <c r="M24" i="102"/>
  <c r="K31" i="104"/>
  <c r="L31" i="104" s="1"/>
  <c r="K29" i="107" l="1"/>
  <c r="L29" i="107" s="1"/>
  <c r="L33" i="105"/>
  <c r="M33" i="105" s="1"/>
  <c r="L33" i="106"/>
  <c r="M33" i="106" s="1"/>
  <c r="L32" i="109"/>
  <c r="M32" i="109" s="1"/>
  <c r="J28" i="102"/>
  <c r="K30" i="122"/>
  <c r="M30" i="122" s="1"/>
  <c r="K35" i="118"/>
  <c r="M35" i="118" s="1"/>
  <c r="K36" i="116"/>
  <c r="M36" i="116" s="1"/>
  <c r="K31" i="114"/>
  <c r="M31" i="114" s="1"/>
  <c r="K35" i="112"/>
  <c r="M35" i="112" s="1"/>
  <c r="K31" i="110"/>
  <c r="M31" i="110" s="1"/>
  <c r="J30" i="108"/>
  <c r="K29" i="108"/>
  <c r="L29" i="108" s="1"/>
  <c r="I31" i="107"/>
  <c r="J35" i="105"/>
  <c r="K34" i="105"/>
  <c r="J35" i="106"/>
  <c r="K34" i="106"/>
  <c r="L34" i="106" s="1"/>
  <c r="J34" i="109"/>
  <c r="K33" i="109"/>
  <c r="M31" i="104"/>
  <c r="M25" i="102"/>
  <c r="K32" i="104"/>
  <c r="L32" i="104" s="1"/>
  <c r="L34" i="105" l="1"/>
  <c r="M34" i="105" s="1"/>
  <c r="L33" i="109"/>
  <c r="M33" i="109" s="1"/>
  <c r="J29" i="102"/>
  <c r="K28" i="102"/>
  <c r="L28" i="102" s="1"/>
  <c r="J43" i="123"/>
  <c r="J44" i="123" s="1"/>
  <c r="K31" i="122"/>
  <c r="M31" i="122" s="1"/>
  <c r="K36" i="118"/>
  <c r="M36" i="118" s="1"/>
  <c r="K37" i="116"/>
  <c r="M37" i="116" s="1"/>
  <c r="K32" i="114"/>
  <c r="M32" i="114" s="1"/>
  <c r="K36" i="112"/>
  <c r="M36" i="112" s="1"/>
  <c r="K32" i="110"/>
  <c r="M32" i="110" s="1"/>
  <c r="J31" i="108"/>
  <c r="K30" i="108"/>
  <c r="L31" i="107"/>
  <c r="I32" i="107"/>
  <c r="K35" i="105"/>
  <c r="J36" i="105"/>
  <c r="J36" i="106"/>
  <c r="K35" i="106"/>
  <c r="J35" i="109"/>
  <c r="M34" i="109"/>
  <c r="M32" i="104"/>
  <c r="M26" i="102"/>
  <c r="K33" i="104"/>
  <c r="L33" i="104" s="1"/>
  <c r="L30" i="108" l="1"/>
  <c r="M30" i="108" s="1"/>
  <c r="L35" i="105"/>
  <c r="M35" i="105" s="1"/>
  <c r="L35" i="106"/>
  <c r="M35" i="106" s="1"/>
  <c r="J30" i="102"/>
  <c r="K29" i="102"/>
  <c r="L29" i="102" s="1"/>
  <c r="K32" i="122"/>
  <c r="M32" i="122" s="1"/>
  <c r="K37" i="118"/>
  <c r="M37" i="118" s="1"/>
  <c r="K38" i="116"/>
  <c r="M38" i="116" s="1"/>
  <c r="K33" i="114"/>
  <c r="M33" i="114" s="1"/>
  <c r="K37" i="112"/>
  <c r="M37" i="112" s="1"/>
  <c r="K33" i="110"/>
  <c r="M33" i="110" s="1"/>
  <c r="J32" i="108"/>
  <c r="M31" i="108"/>
  <c r="M29" i="108"/>
  <c r="I33" i="107"/>
  <c r="J32" i="107"/>
  <c r="L30" i="107"/>
  <c r="J37" i="105"/>
  <c r="K36" i="105"/>
  <c r="J37" i="106"/>
  <c r="K36" i="106"/>
  <c r="M34" i="106"/>
  <c r="K35" i="109"/>
  <c r="J36" i="109"/>
  <c r="M33" i="104"/>
  <c r="M27" i="102"/>
  <c r="K34" i="104"/>
  <c r="L34" i="104" s="1"/>
  <c r="K32" i="107" l="1"/>
  <c r="L32" i="107" s="1"/>
  <c r="L36" i="105"/>
  <c r="M36" i="105" s="1"/>
  <c r="L36" i="106"/>
  <c r="M36" i="106" s="1"/>
  <c r="L35" i="109"/>
  <c r="M35" i="109" s="1"/>
  <c r="J31" i="102"/>
  <c r="K30" i="102"/>
  <c r="L30" i="102" s="1"/>
  <c r="J45" i="123"/>
  <c r="J46" i="123" s="1"/>
  <c r="K33" i="122"/>
  <c r="M33" i="122" s="1"/>
  <c r="K38" i="118"/>
  <c r="M38" i="118" s="1"/>
  <c r="K39" i="116"/>
  <c r="M39" i="116" s="1"/>
  <c r="K34" i="114"/>
  <c r="M34" i="114" s="1"/>
  <c r="K38" i="112"/>
  <c r="M38" i="112" s="1"/>
  <c r="K34" i="110"/>
  <c r="M34" i="110" s="1"/>
  <c r="J33" i="108"/>
  <c r="I34" i="107"/>
  <c r="J38" i="105"/>
  <c r="K37" i="105"/>
  <c r="J38" i="106"/>
  <c r="K37" i="106"/>
  <c r="L37" i="106" s="1"/>
  <c r="J37" i="109"/>
  <c r="K36" i="109"/>
  <c r="M34" i="104"/>
  <c r="M28" i="102"/>
  <c r="K35" i="104"/>
  <c r="L35" i="104" s="1"/>
  <c r="L37" i="105" l="1"/>
  <c r="M37" i="105" s="1"/>
  <c r="L36" i="109"/>
  <c r="M36" i="109" s="1"/>
  <c r="J32" i="102"/>
  <c r="K31" i="102"/>
  <c r="L31" i="102" s="1"/>
  <c r="K34" i="122"/>
  <c r="M34" i="122" s="1"/>
  <c r="K39" i="118"/>
  <c r="M39" i="118" s="1"/>
  <c r="K40" i="116"/>
  <c r="M40" i="116" s="1"/>
  <c r="K35" i="114"/>
  <c r="M35" i="114" s="1"/>
  <c r="K39" i="112"/>
  <c r="M39" i="112" s="1"/>
  <c r="K35" i="110"/>
  <c r="M35" i="110" s="1"/>
  <c r="J34" i="108"/>
  <c r="K33" i="108"/>
  <c r="I35" i="107"/>
  <c r="L34" i="107"/>
  <c r="J39" i="105"/>
  <c r="K38" i="105"/>
  <c r="J39" i="106"/>
  <c r="K38" i="106"/>
  <c r="J38" i="109"/>
  <c r="K37" i="109"/>
  <c r="M35" i="104"/>
  <c r="M29" i="102"/>
  <c r="K36" i="104"/>
  <c r="L36" i="104" s="1"/>
  <c r="L33" i="108" l="1"/>
  <c r="M33" i="108" s="1"/>
  <c r="L38" i="105"/>
  <c r="M38" i="105" s="1"/>
  <c r="L38" i="106"/>
  <c r="M38" i="106" s="1"/>
  <c r="L37" i="109"/>
  <c r="M37" i="109" s="1"/>
  <c r="J33" i="102"/>
  <c r="K32" i="102"/>
  <c r="L32" i="102" s="1"/>
  <c r="J47" i="123"/>
  <c r="K35" i="122"/>
  <c r="M35" i="122" s="1"/>
  <c r="K40" i="118"/>
  <c r="M40" i="118" s="1"/>
  <c r="K41" i="116"/>
  <c r="M41" i="116" s="1"/>
  <c r="K36" i="114"/>
  <c r="M36" i="114" s="1"/>
  <c r="K40" i="112"/>
  <c r="M40" i="112" s="1"/>
  <c r="K36" i="110"/>
  <c r="M36" i="110" s="1"/>
  <c r="J35" i="108"/>
  <c r="K34" i="108"/>
  <c r="M32" i="108"/>
  <c r="I36" i="107"/>
  <c r="J35" i="107"/>
  <c r="L33" i="107"/>
  <c r="J40" i="105"/>
  <c r="K39" i="105"/>
  <c r="J40" i="106"/>
  <c r="K39" i="106"/>
  <c r="M37" i="106"/>
  <c r="J39" i="109"/>
  <c r="M38" i="109"/>
  <c r="M36" i="104"/>
  <c r="M30" i="102"/>
  <c r="K37" i="104"/>
  <c r="L37" i="104" s="1"/>
  <c r="L34" i="108" l="1"/>
  <c r="M34" i="108" s="1"/>
  <c r="K35" i="107"/>
  <c r="L35" i="107" s="1"/>
  <c r="L39" i="105"/>
  <c r="M39" i="105" s="1"/>
  <c r="L39" i="106"/>
  <c r="M39" i="106" s="1"/>
  <c r="J34" i="102"/>
  <c r="K33" i="102"/>
  <c r="L33" i="102" s="1"/>
  <c r="K36" i="122"/>
  <c r="M36" i="122" s="1"/>
  <c r="K41" i="118"/>
  <c r="M41" i="118" s="1"/>
  <c r="K42" i="116"/>
  <c r="M42" i="116" s="1"/>
  <c r="K37" i="114"/>
  <c r="M37" i="114" s="1"/>
  <c r="K41" i="112"/>
  <c r="M41" i="112" s="1"/>
  <c r="K37" i="110"/>
  <c r="M37" i="110" s="1"/>
  <c r="J36" i="108"/>
  <c r="I37" i="107"/>
  <c r="L36" i="107"/>
  <c r="J41" i="105"/>
  <c r="K40" i="105"/>
  <c r="J41" i="106"/>
  <c r="K40" i="106"/>
  <c r="L40" i="106" s="1"/>
  <c r="K39" i="109"/>
  <c r="J40" i="109"/>
  <c r="M37" i="104"/>
  <c r="M31" i="102"/>
  <c r="K38" i="104"/>
  <c r="L38" i="104" s="1"/>
  <c r="L40" i="105" l="1"/>
  <c r="M40" i="105" s="1"/>
  <c r="L39" i="109"/>
  <c r="M39" i="109" s="1"/>
  <c r="J35" i="102"/>
  <c r="K34" i="102"/>
  <c r="L34" i="102" s="1"/>
  <c r="K37" i="122"/>
  <c r="M37" i="122" s="1"/>
  <c r="K42" i="118"/>
  <c r="M42" i="118" s="1"/>
  <c r="K43" i="116"/>
  <c r="M43" i="116" s="1"/>
  <c r="K38" i="114"/>
  <c r="M38" i="114" s="1"/>
  <c r="K42" i="112"/>
  <c r="M42" i="112" s="1"/>
  <c r="K38" i="110"/>
  <c r="M38" i="110" s="1"/>
  <c r="M36" i="108"/>
  <c r="J37" i="108"/>
  <c r="L37" i="107"/>
  <c r="I38" i="107"/>
  <c r="J42" i="105"/>
  <c r="K41" i="105"/>
  <c r="M40" i="106"/>
  <c r="J42" i="106"/>
  <c r="K41" i="106"/>
  <c r="J41" i="109"/>
  <c r="K40" i="109"/>
  <c r="M38" i="104"/>
  <c r="M32" i="102"/>
  <c r="K39" i="104"/>
  <c r="L39" i="104" s="1"/>
  <c r="L41" i="105" l="1"/>
  <c r="M41" i="105" s="1"/>
  <c r="L41" i="106"/>
  <c r="M41" i="106" s="1"/>
  <c r="L40" i="109"/>
  <c r="M40" i="109" s="1"/>
  <c r="J36" i="102"/>
  <c r="K35" i="102"/>
  <c r="L35" i="102" s="1"/>
  <c r="J48" i="123"/>
  <c r="J49" i="123" s="1"/>
  <c r="K38" i="122"/>
  <c r="M38" i="122" s="1"/>
  <c r="K43" i="118"/>
  <c r="M43" i="118" s="1"/>
  <c r="K44" i="116"/>
  <c r="M44" i="116" s="1"/>
  <c r="K39" i="114"/>
  <c r="M39" i="114" s="1"/>
  <c r="K43" i="112"/>
  <c r="M43" i="112" s="1"/>
  <c r="K39" i="110"/>
  <c r="M39" i="110" s="1"/>
  <c r="J38" i="108"/>
  <c r="K37" i="108"/>
  <c r="M35" i="108"/>
  <c r="I39" i="107"/>
  <c r="J38" i="107"/>
  <c r="J43" i="105"/>
  <c r="K42" i="105"/>
  <c r="J43" i="106"/>
  <c r="K42" i="106"/>
  <c r="J42" i="109"/>
  <c r="K41" i="109"/>
  <c r="M39" i="104"/>
  <c r="M33" i="102"/>
  <c r="K40" i="104"/>
  <c r="L40" i="104" s="1"/>
  <c r="L37" i="108" l="1"/>
  <c r="M37" i="108" s="1"/>
  <c r="K38" i="107"/>
  <c r="L38" i="107" s="1"/>
  <c r="L42" i="105"/>
  <c r="M42" i="105" s="1"/>
  <c r="L42" i="106"/>
  <c r="M42" i="106" s="1"/>
  <c r="L41" i="109"/>
  <c r="M41" i="109" s="1"/>
  <c r="J37" i="102"/>
  <c r="K36" i="102"/>
  <c r="L36" i="102" s="1"/>
  <c r="K50" i="123"/>
  <c r="K39" i="122"/>
  <c r="K44" i="118"/>
  <c r="M44" i="118" s="1"/>
  <c r="K45" i="116"/>
  <c r="M45" i="116" s="1"/>
  <c r="K40" i="114"/>
  <c r="M40" i="114" s="1"/>
  <c r="K44" i="112"/>
  <c r="M44" i="112" s="1"/>
  <c r="K40" i="110"/>
  <c r="M40" i="110" s="1"/>
  <c r="J39" i="108"/>
  <c r="K38" i="108"/>
  <c r="I40" i="107"/>
  <c r="L39" i="107"/>
  <c r="J44" i="105"/>
  <c r="K43" i="105"/>
  <c r="J44" i="106"/>
  <c r="K43" i="106"/>
  <c r="J43" i="109"/>
  <c r="M42" i="109"/>
  <c r="M40" i="104"/>
  <c r="M34" i="102"/>
  <c r="K42" i="104"/>
  <c r="L42" i="104" s="1"/>
  <c r="L38" i="108" l="1"/>
  <c r="M38" i="108" s="1"/>
  <c r="L43" i="105"/>
  <c r="M43" i="105" s="1"/>
  <c r="L43" i="106"/>
  <c r="M43" i="106" s="1"/>
  <c r="J38" i="102"/>
  <c r="K37" i="102"/>
  <c r="L37" i="102" s="1"/>
  <c r="L50" i="123"/>
  <c r="K40" i="122"/>
  <c r="K45" i="118"/>
  <c r="M45" i="118" s="1"/>
  <c r="K46" i="116"/>
  <c r="M46" i="116" s="1"/>
  <c r="K41" i="114"/>
  <c r="M41" i="114" s="1"/>
  <c r="K45" i="112"/>
  <c r="M45" i="112" s="1"/>
  <c r="K41" i="110"/>
  <c r="M41" i="110" s="1"/>
  <c r="J40" i="108"/>
  <c r="M39" i="108"/>
  <c r="I41" i="107"/>
  <c r="L40" i="107"/>
  <c r="J45" i="105"/>
  <c r="K44" i="105"/>
  <c r="J45" i="106"/>
  <c r="K44" i="106"/>
  <c r="J44" i="109"/>
  <c r="K43" i="109"/>
  <c r="M42" i="104"/>
  <c r="M35" i="102"/>
  <c r="K41" i="104"/>
  <c r="L41" i="104" s="1"/>
  <c r="L44" i="105" l="1"/>
  <c r="M44" i="105" s="1"/>
  <c r="L44" i="106"/>
  <c r="M44" i="106" s="1"/>
  <c r="L43" i="109"/>
  <c r="M43" i="109" s="1"/>
  <c r="J39" i="102"/>
  <c r="K38" i="102"/>
  <c r="L38" i="102" s="1"/>
  <c r="M39" i="122"/>
  <c r="L40" i="122"/>
  <c r="K46" i="118"/>
  <c r="M46" i="118" s="1"/>
  <c r="K47" i="116"/>
  <c r="M47" i="116" s="1"/>
  <c r="K42" i="114"/>
  <c r="M42" i="114" s="1"/>
  <c r="K46" i="112"/>
  <c r="M46" i="112" s="1"/>
  <c r="K42" i="110"/>
  <c r="M42" i="110" s="1"/>
  <c r="M40" i="108"/>
  <c r="J41" i="108"/>
  <c r="I42" i="107"/>
  <c r="J41" i="107"/>
  <c r="J46" i="105"/>
  <c r="K45" i="105"/>
  <c r="J46" i="106"/>
  <c r="K45" i="106"/>
  <c r="J45" i="109"/>
  <c r="K44" i="109"/>
  <c r="M41" i="104"/>
  <c r="M36" i="102"/>
  <c r="K41" i="107" l="1"/>
  <c r="L41" i="107" s="1"/>
  <c r="L45" i="105"/>
  <c r="M45" i="105" s="1"/>
  <c r="L45" i="106"/>
  <c r="M45" i="106" s="1"/>
  <c r="L44" i="109"/>
  <c r="M44" i="109" s="1"/>
  <c r="J40" i="102"/>
  <c r="K39" i="102"/>
  <c r="L39" i="102" s="1"/>
  <c r="K47" i="118"/>
  <c r="M47" i="118" s="1"/>
  <c r="K48" i="116"/>
  <c r="M48" i="116" s="1"/>
  <c r="K43" i="114"/>
  <c r="M43" i="114" s="1"/>
  <c r="K47" i="112"/>
  <c r="M47" i="112" s="1"/>
  <c r="K43" i="110"/>
  <c r="M43" i="110" s="1"/>
  <c r="J42" i="108"/>
  <c r="K41" i="108"/>
  <c r="I43" i="107"/>
  <c r="L42" i="107"/>
  <c r="J47" i="105"/>
  <c r="K46" i="105"/>
  <c r="J47" i="106"/>
  <c r="K46" i="106"/>
  <c r="J46" i="109"/>
  <c r="K45" i="109"/>
  <c r="M37" i="102"/>
  <c r="K43" i="104"/>
  <c r="L43" i="104" s="1"/>
  <c r="L41" i="108" l="1"/>
  <c r="M41" i="108" s="1"/>
  <c r="L46" i="105"/>
  <c r="M46" i="105" s="1"/>
  <c r="L46" i="106"/>
  <c r="M46" i="106" s="1"/>
  <c r="L45" i="109"/>
  <c r="M45" i="109" s="1"/>
  <c r="J41" i="102"/>
  <c r="K40" i="102"/>
  <c r="L40" i="102" s="1"/>
  <c r="K48" i="118"/>
  <c r="M48" i="118" s="1"/>
  <c r="K49" i="116"/>
  <c r="M49" i="116" s="1"/>
  <c r="K44" i="114"/>
  <c r="M44" i="114" s="1"/>
  <c r="K48" i="112"/>
  <c r="M48" i="112" s="1"/>
  <c r="K44" i="110"/>
  <c r="M44" i="110" s="1"/>
  <c r="J43" i="108"/>
  <c r="K42" i="108"/>
  <c r="I44" i="107"/>
  <c r="J43" i="107"/>
  <c r="J48" i="105"/>
  <c r="K47" i="105"/>
  <c r="J48" i="106"/>
  <c r="K47" i="106"/>
  <c r="J47" i="109"/>
  <c r="K46" i="109"/>
  <c r="M43" i="104"/>
  <c r="M38" i="102"/>
  <c r="K44" i="104"/>
  <c r="L44" i="104" s="1"/>
  <c r="L42" i="108" l="1"/>
  <c r="M42" i="108" s="1"/>
  <c r="K43" i="107"/>
  <c r="L43" i="107" s="1"/>
  <c r="L47" i="105"/>
  <c r="M47" i="105" s="1"/>
  <c r="L47" i="106"/>
  <c r="M47" i="106" s="1"/>
  <c r="L46" i="109"/>
  <c r="M46" i="109" s="1"/>
  <c r="J42" i="102"/>
  <c r="K41" i="102"/>
  <c r="L41" i="102" s="1"/>
  <c r="K49" i="118"/>
  <c r="M49" i="118" s="1"/>
  <c r="K50" i="116"/>
  <c r="M50" i="116" s="1"/>
  <c r="K45" i="114"/>
  <c r="M45" i="114" s="1"/>
  <c r="K49" i="112"/>
  <c r="M49" i="112" s="1"/>
  <c r="K45" i="110"/>
  <c r="M45" i="110" s="1"/>
  <c r="J44" i="108"/>
  <c r="M43" i="108"/>
  <c r="I45" i="107"/>
  <c r="L44" i="107"/>
  <c r="J49" i="105"/>
  <c r="K48" i="105"/>
  <c r="J49" i="106"/>
  <c r="K48" i="106"/>
  <c r="J48" i="109"/>
  <c r="K47" i="109"/>
  <c r="M44" i="104"/>
  <c r="M39" i="102"/>
  <c r="K45" i="104"/>
  <c r="L45" i="104" s="1"/>
  <c r="L48" i="105" l="1"/>
  <c r="M48" i="105" s="1"/>
  <c r="L48" i="106"/>
  <c r="M48" i="106" s="1"/>
  <c r="L47" i="109"/>
  <c r="M47" i="109" s="1"/>
  <c r="J43" i="102"/>
  <c r="K42" i="102"/>
  <c r="L42" i="102" s="1"/>
  <c r="K50" i="118"/>
  <c r="M50" i="118" s="1"/>
  <c r="K51" i="116"/>
  <c r="M51" i="116" s="1"/>
  <c r="K46" i="114"/>
  <c r="M46" i="114" s="1"/>
  <c r="K50" i="112"/>
  <c r="M50" i="112" s="1"/>
  <c r="K46" i="110"/>
  <c r="M46" i="110" s="1"/>
  <c r="M44" i="108"/>
  <c r="J45" i="108"/>
  <c r="I46" i="107"/>
  <c r="L45" i="107"/>
  <c r="J50" i="105"/>
  <c r="K49" i="105"/>
  <c r="J50" i="106"/>
  <c r="K49" i="106"/>
  <c r="J49" i="109"/>
  <c r="K48" i="109"/>
  <c r="M45" i="104"/>
  <c r="M40" i="102"/>
  <c r="K46" i="104"/>
  <c r="L46" i="104" s="1"/>
  <c r="L49" i="105" l="1"/>
  <c r="M49" i="105" s="1"/>
  <c r="L49" i="106"/>
  <c r="M49" i="106" s="1"/>
  <c r="L48" i="109"/>
  <c r="M48" i="109" s="1"/>
  <c r="J44" i="102"/>
  <c r="K43" i="102"/>
  <c r="L43" i="102" s="1"/>
  <c r="K51" i="118"/>
  <c r="M51" i="118" s="1"/>
  <c r="K52" i="116"/>
  <c r="M52" i="116" s="1"/>
  <c r="K47" i="114"/>
  <c r="M47" i="114" s="1"/>
  <c r="K51" i="112"/>
  <c r="M51" i="112" s="1"/>
  <c r="K47" i="110"/>
  <c r="M47" i="110" s="1"/>
  <c r="J46" i="108"/>
  <c r="K45" i="108"/>
  <c r="I47" i="107"/>
  <c r="J46" i="107"/>
  <c r="J51" i="105"/>
  <c r="K50" i="105"/>
  <c r="J51" i="106"/>
  <c r="K50" i="106"/>
  <c r="J50" i="109"/>
  <c r="K49" i="109"/>
  <c r="M46" i="104"/>
  <c r="M41" i="102"/>
  <c r="K47" i="104"/>
  <c r="L47" i="104" s="1"/>
  <c r="L45" i="108" l="1"/>
  <c r="M45" i="108" s="1"/>
  <c r="K46" i="107"/>
  <c r="L46" i="107" s="1"/>
  <c r="L50" i="105"/>
  <c r="M50" i="105" s="1"/>
  <c r="L50" i="106"/>
  <c r="M50" i="106" s="1"/>
  <c r="L49" i="109"/>
  <c r="M49" i="109" s="1"/>
  <c r="J45" i="102"/>
  <c r="K44" i="102"/>
  <c r="L44" i="102" s="1"/>
  <c r="K52" i="118"/>
  <c r="M52" i="118" s="1"/>
  <c r="K53" i="116"/>
  <c r="M53" i="116" s="1"/>
  <c r="K48" i="114"/>
  <c r="M48" i="114" s="1"/>
  <c r="K52" i="112"/>
  <c r="M52" i="112" s="1"/>
  <c r="K48" i="110"/>
  <c r="M48" i="110" s="1"/>
  <c r="J47" i="108"/>
  <c r="K46" i="108"/>
  <c r="I48" i="107"/>
  <c r="L47" i="107"/>
  <c r="J52" i="105"/>
  <c r="K51" i="105"/>
  <c r="J52" i="106"/>
  <c r="K51" i="106"/>
  <c r="J51" i="109"/>
  <c r="K50" i="109"/>
  <c r="M47" i="104"/>
  <c r="M42" i="102"/>
  <c r="K48" i="104"/>
  <c r="L48" i="104" s="1"/>
  <c r="L46" i="108" l="1"/>
  <c r="M46" i="108" s="1"/>
  <c r="L51" i="105"/>
  <c r="M51" i="105" s="1"/>
  <c r="L51" i="106"/>
  <c r="M51" i="106" s="1"/>
  <c r="L50" i="109"/>
  <c r="M50" i="109" s="1"/>
  <c r="J46" i="102"/>
  <c r="K45" i="102"/>
  <c r="L45" i="102" s="1"/>
  <c r="K53" i="118"/>
  <c r="M53" i="118" s="1"/>
  <c r="K54" i="116"/>
  <c r="M54" i="116" s="1"/>
  <c r="K49" i="114"/>
  <c r="M49" i="114" s="1"/>
  <c r="K53" i="112"/>
  <c r="M53" i="112" s="1"/>
  <c r="K49" i="110"/>
  <c r="M49" i="110" s="1"/>
  <c r="J48" i="108"/>
  <c r="M47" i="108"/>
  <c r="I49" i="107"/>
  <c r="L48" i="107"/>
  <c r="J53" i="105"/>
  <c r="K52" i="105"/>
  <c r="J53" i="106"/>
  <c r="K52" i="106"/>
  <c r="K51" i="109"/>
  <c r="J52" i="109"/>
  <c r="M48" i="104"/>
  <c r="M43" i="102"/>
  <c r="K49" i="104"/>
  <c r="L49" i="104" s="1"/>
  <c r="L52" i="105" l="1"/>
  <c r="M52" i="105" s="1"/>
  <c r="L52" i="106"/>
  <c r="M52" i="106" s="1"/>
  <c r="L51" i="109"/>
  <c r="M51" i="109" s="1"/>
  <c r="J47" i="102"/>
  <c r="K46" i="102"/>
  <c r="L46" i="102" s="1"/>
  <c r="K54" i="118"/>
  <c r="M54" i="118" s="1"/>
  <c r="K55" i="116"/>
  <c r="M55" i="116" s="1"/>
  <c r="K50" i="114"/>
  <c r="M50" i="114" s="1"/>
  <c r="K54" i="112"/>
  <c r="M54" i="112" s="1"/>
  <c r="K50" i="110"/>
  <c r="M50" i="110" s="1"/>
  <c r="J49" i="108"/>
  <c r="M48" i="108"/>
  <c r="I50" i="107"/>
  <c r="J49" i="107"/>
  <c r="J54" i="105"/>
  <c r="K53" i="105"/>
  <c r="J54" i="106"/>
  <c r="K53" i="106"/>
  <c r="J53" i="109"/>
  <c r="K52" i="109"/>
  <c r="M49" i="104"/>
  <c r="M44" i="102"/>
  <c r="K50" i="104"/>
  <c r="L50" i="104" s="1"/>
  <c r="K49" i="107" l="1"/>
  <c r="L49" i="107" s="1"/>
  <c r="L53" i="105"/>
  <c r="M53" i="105" s="1"/>
  <c r="L53" i="106"/>
  <c r="M53" i="106" s="1"/>
  <c r="L52" i="109"/>
  <c r="M52" i="109" s="1"/>
  <c r="J48" i="102"/>
  <c r="K47" i="102"/>
  <c r="L47" i="102" s="1"/>
  <c r="K55" i="118"/>
  <c r="M55" i="118" s="1"/>
  <c r="K57" i="116"/>
  <c r="K56" i="116"/>
  <c r="M56" i="116" s="1"/>
  <c r="K51" i="114"/>
  <c r="M51" i="114" s="1"/>
  <c r="K56" i="112"/>
  <c r="K55" i="112"/>
  <c r="M55" i="112" s="1"/>
  <c r="K51" i="110"/>
  <c r="M51" i="110" s="1"/>
  <c r="J50" i="108"/>
  <c r="K49" i="108"/>
  <c r="I51" i="107"/>
  <c r="L50" i="107"/>
  <c r="J55" i="105"/>
  <c r="K54" i="105"/>
  <c r="J55" i="106"/>
  <c r="K54" i="106"/>
  <c r="J54" i="109"/>
  <c r="K53" i="109"/>
  <c r="M50" i="104"/>
  <c r="M45" i="102"/>
  <c r="K51" i="104"/>
  <c r="L51" i="104" s="1"/>
  <c r="L49" i="108" l="1"/>
  <c r="M49" i="108" s="1"/>
  <c r="L54" i="105"/>
  <c r="M54" i="105" s="1"/>
  <c r="L54" i="106"/>
  <c r="M54" i="106" s="1"/>
  <c r="L53" i="109"/>
  <c r="M53" i="109" s="1"/>
  <c r="J49" i="102"/>
  <c r="K48" i="102"/>
  <c r="L48" i="102" s="1"/>
  <c r="K56" i="118"/>
  <c r="M56" i="118" s="1"/>
  <c r="K10" i="117"/>
  <c r="K58" i="116"/>
  <c r="K52" i="114"/>
  <c r="M52" i="114" s="1"/>
  <c r="K57" i="112"/>
  <c r="K52" i="110"/>
  <c r="M52" i="110" s="1"/>
  <c r="J51" i="108"/>
  <c r="K50" i="108"/>
  <c r="I52" i="107"/>
  <c r="L51" i="107"/>
  <c r="J56" i="105"/>
  <c r="K55" i="105"/>
  <c r="J56" i="106"/>
  <c r="K55" i="106"/>
  <c r="J55" i="109"/>
  <c r="K54" i="109"/>
  <c r="M51" i="104"/>
  <c r="M46" i="102"/>
  <c r="K52" i="104"/>
  <c r="L52" i="104" s="1"/>
  <c r="L50" i="108" l="1"/>
  <c r="M50" i="108" s="1"/>
  <c r="L55" i="105"/>
  <c r="M55" i="105" s="1"/>
  <c r="L55" i="106"/>
  <c r="M55" i="106" s="1"/>
  <c r="L54" i="109"/>
  <c r="M54" i="109" s="1"/>
  <c r="J50" i="102"/>
  <c r="K49" i="102"/>
  <c r="L49" i="102" s="1"/>
  <c r="K57" i="118"/>
  <c r="M57" i="118" s="1"/>
  <c r="L10" i="117"/>
  <c r="M57" i="116"/>
  <c r="L58" i="116"/>
  <c r="K53" i="114"/>
  <c r="M53" i="114" s="1"/>
  <c r="K12" i="113"/>
  <c r="M56" i="112"/>
  <c r="L57" i="112"/>
  <c r="K54" i="110"/>
  <c r="K53" i="110"/>
  <c r="M53" i="110" s="1"/>
  <c r="J52" i="108"/>
  <c r="M51" i="108"/>
  <c r="I53" i="107"/>
  <c r="J52" i="107"/>
  <c r="J57" i="105"/>
  <c r="K56" i="105"/>
  <c r="J57" i="106"/>
  <c r="K56" i="106"/>
  <c r="J56" i="109"/>
  <c r="K55" i="109"/>
  <c r="M52" i="104"/>
  <c r="M47" i="102"/>
  <c r="K53" i="104"/>
  <c r="L53" i="104" s="1"/>
  <c r="K52" i="107" l="1"/>
  <c r="L52" i="107" s="1"/>
  <c r="L56" i="105"/>
  <c r="M56" i="105" s="1"/>
  <c r="L56" i="106"/>
  <c r="M56" i="106" s="1"/>
  <c r="L55" i="109"/>
  <c r="M55" i="109" s="1"/>
  <c r="J51" i="102"/>
  <c r="K50" i="102"/>
  <c r="L50" i="102" s="1"/>
  <c r="K58" i="118"/>
  <c r="M58" i="118" s="1"/>
  <c r="K54" i="114"/>
  <c r="M54" i="114" s="1"/>
  <c r="L12" i="113"/>
  <c r="K55" i="110"/>
  <c r="M52" i="108"/>
  <c r="J53" i="108"/>
  <c r="I54" i="107"/>
  <c r="L53" i="107"/>
  <c r="J58" i="105"/>
  <c r="K57" i="105"/>
  <c r="J58" i="106"/>
  <c r="K57" i="106"/>
  <c r="J57" i="109"/>
  <c r="K56" i="109"/>
  <c r="M53" i="104"/>
  <c r="M48" i="102"/>
  <c r="K54" i="104"/>
  <c r="L54" i="104" s="1"/>
  <c r="L57" i="105" l="1"/>
  <c r="M57" i="105" s="1"/>
  <c r="L57" i="106"/>
  <c r="M57" i="106" s="1"/>
  <c r="L56" i="109"/>
  <c r="M56" i="109" s="1"/>
  <c r="J52" i="102"/>
  <c r="K51" i="102"/>
  <c r="L51" i="102" s="1"/>
  <c r="K59" i="118"/>
  <c r="M59" i="118" s="1"/>
  <c r="K55" i="114"/>
  <c r="M55" i="114" s="1"/>
  <c r="K14" i="111"/>
  <c r="M54" i="110"/>
  <c r="L55" i="110"/>
  <c r="J54" i="108"/>
  <c r="K53" i="108"/>
  <c r="I55" i="107"/>
  <c r="L54" i="107"/>
  <c r="J59" i="105"/>
  <c r="K58" i="105"/>
  <c r="J59" i="106"/>
  <c r="K58" i="106"/>
  <c r="J58" i="109"/>
  <c r="K57" i="109"/>
  <c r="M54" i="104"/>
  <c r="M49" i="102"/>
  <c r="K55" i="104"/>
  <c r="L55" i="104" s="1"/>
  <c r="L53" i="108" l="1"/>
  <c r="M53" i="108" s="1"/>
  <c r="L58" i="105"/>
  <c r="M58" i="105" s="1"/>
  <c r="L58" i="106"/>
  <c r="M58" i="106" s="1"/>
  <c r="L57" i="109"/>
  <c r="M57" i="109" s="1"/>
  <c r="J53" i="102"/>
  <c r="K52" i="102"/>
  <c r="L52" i="102" s="1"/>
  <c r="K60" i="118"/>
  <c r="M60" i="118" s="1"/>
  <c r="K56" i="114"/>
  <c r="M56" i="114" s="1"/>
  <c r="L14" i="111"/>
  <c r="J55" i="108"/>
  <c r="K54" i="108"/>
  <c r="I56" i="107"/>
  <c r="J55" i="107"/>
  <c r="J60" i="105"/>
  <c r="K59" i="105"/>
  <c r="J60" i="106"/>
  <c r="K59" i="106"/>
  <c r="J59" i="109"/>
  <c r="K58" i="109"/>
  <c r="M55" i="104"/>
  <c r="M50" i="102"/>
  <c r="K56" i="104"/>
  <c r="L56" i="104" s="1"/>
  <c r="L54" i="108" l="1"/>
  <c r="M54" i="108" s="1"/>
  <c r="K55" i="107"/>
  <c r="L55" i="107" s="1"/>
  <c r="L59" i="105"/>
  <c r="M59" i="105" s="1"/>
  <c r="L59" i="106"/>
  <c r="M59" i="106" s="1"/>
  <c r="L58" i="109"/>
  <c r="M58" i="109" s="1"/>
  <c r="J54" i="102"/>
  <c r="K53" i="102"/>
  <c r="L53" i="102" s="1"/>
  <c r="K61" i="118"/>
  <c r="M61" i="118" s="1"/>
  <c r="K57" i="114"/>
  <c r="M57" i="114" s="1"/>
  <c r="J56" i="108"/>
  <c r="M55" i="108"/>
  <c r="I57" i="107"/>
  <c r="L56" i="107"/>
  <c r="J61" i="105"/>
  <c r="K60" i="105"/>
  <c r="J61" i="106"/>
  <c r="K60" i="106"/>
  <c r="J60" i="109"/>
  <c r="K59" i="109"/>
  <c r="M56" i="104"/>
  <c r="M51" i="102"/>
  <c r="K57" i="104"/>
  <c r="L57" i="104" s="1"/>
  <c r="L60" i="105" l="1"/>
  <c r="M60" i="105" s="1"/>
  <c r="L60" i="106"/>
  <c r="M60" i="106" s="1"/>
  <c r="L59" i="109"/>
  <c r="M59" i="109" s="1"/>
  <c r="J55" i="102"/>
  <c r="K54" i="102"/>
  <c r="L54" i="102" s="1"/>
  <c r="K62" i="118"/>
  <c r="M62" i="118" s="1"/>
  <c r="K58" i="114"/>
  <c r="M58" i="114" s="1"/>
  <c r="J57" i="108"/>
  <c r="K56" i="108"/>
  <c r="I58" i="107"/>
  <c r="L57" i="107"/>
  <c r="J62" i="105"/>
  <c r="K61" i="105"/>
  <c r="J62" i="106"/>
  <c r="K61" i="106"/>
  <c r="J61" i="109"/>
  <c r="K60" i="109"/>
  <c r="M57" i="104"/>
  <c r="M52" i="102"/>
  <c r="K58" i="104"/>
  <c r="L58" i="104" s="1"/>
  <c r="L56" i="108" l="1"/>
  <c r="M56" i="108" s="1"/>
  <c r="L61" i="105"/>
  <c r="M61" i="105" s="1"/>
  <c r="L61" i="106"/>
  <c r="M61" i="106" s="1"/>
  <c r="L60" i="109"/>
  <c r="M60" i="109" s="1"/>
  <c r="J56" i="102"/>
  <c r="K55" i="102"/>
  <c r="L55" i="102" s="1"/>
  <c r="K63" i="118"/>
  <c r="M63" i="118" s="1"/>
  <c r="K59" i="114"/>
  <c r="M59" i="114" s="1"/>
  <c r="J58" i="108"/>
  <c r="K57" i="108"/>
  <c r="I59" i="107"/>
  <c r="J58" i="107"/>
  <c r="J63" i="105"/>
  <c r="K62" i="105"/>
  <c r="K62" i="106"/>
  <c r="J63" i="106"/>
  <c r="J62" i="109"/>
  <c r="K61" i="109"/>
  <c r="M58" i="104"/>
  <c r="M53" i="102"/>
  <c r="K59" i="104"/>
  <c r="L59" i="104" s="1"/>
  <c r="L57" i="108" l="1"/>
  <c r="M57" i="108" s="1"/>
  <c r="K58" i="107"/>
  <c r="L58" i="107" s="1"/>
  <c r="L62" i="105"/>
  <c r="M62" i="105" s="1"/>
  <c r="L62" i="106"/>
  <c r="M62" i="106" s="1"/>
  <c r="L61" i="109"/>
  <c r="M61" i="109" s="1"/>
  <c r="J57" i="102"/>
  <c r="K56" i="102"/>
  <c r="L56" i="102" s="1"/>
  <c r="K64" i="118"/>
  <c r="M64" i="118" s="1"/>
  <c r="K60" i="114"/>
  <c r="M60" i="114" s="1"/>
  <c r="J59" i="108"/>
  <c r="M58" i="108"/>
  <c r="I60" i="107"/>
  <c r="L59" i="107"/>
  <c r="J64" i="105"/>
  <c r="K63" i="105"/>
  <c r="J64" i="106"/>
  <c r="K63" i="106"/>
  <c r="J63" i="109"/>
  <c r="K62" i="109"/>
  <c r="M59" i="104"/>
  <c r="M54" i="102"/>
  <c r="K60" i="104"/>
  <c r="L60" i="104" s="1"/>
  <c r="L63" i="105" l="1"/>
  <c r="M63" i="105" s="1"/>
  <c r="L63" i="106"/>
  <c r="M63" i="106" s="1"/>
  <c r="L62" i="109"/>
  <c r="M62" i="109" s="1"/>
  <c r="J58" i="102"/>
  <c r="K57" i="102"/>
  <c r="L57" i="102" s="1"/>
  <c r="K65" i="118"/>
  <c r="M65" i="118" s="1"/>
  <c r="K61" i="114"/>
  <c r="M61" i="114" s="1"/>
  <c r="J60" i="108"/>
  <c r="M59" i="108"/>
  <c r="I61" i="107"/>
  <c r="L60" i="107"/>
  <c r="J65" i="105"/>
  <c r="K64" i="105"/>
  <c r="J65" i="106"/>
  <c r="K65" i="106" s="1"/>
  <c r="L65" i="106" s="1"/>
  <c r="K64" i="106"/>
  <c r="J64" i="109"/>
  <c r="K63" i="109"/>
  <c r="M60" i="104"/>
  <c r="M55" i="102"/>
  <c r="K61" i="104"/>
  <c r="L61" i="104" s="1"/>
  <c r="L64" i="105" l="1"/>
  <c r="M64" i="105" s="1"/>
  <c r="L64" i="106"/>
  <c r="M64" i="106" s="1"/>
  <c r="L63" i="109"/>
  <c r="M63" i="109" s="1"/>
  <c r="J59" i="102"/>
  <c r="K58" i="102"/>
  <c r="L58" i="102" s="1"/>
  <c r="K66" i="118"/>
  <c r="M66" i="118" s="1"/>
  <c r="K62" i="114"/>
  <c r="M62" i="114" s="1"/>
  <c r="J61" i="108"/>
  <c r="K60" i="108"/>
  <c r="I62" i="107"/>
  <c r="J61" i="107"/>
  <c r="J66" i="105"/>
  <c r="K65" i="105"/>
  <c r="K66" i="106"/>
  <c r="J65" i="109"/>
  <c r="K64" i="109"/>
  <c r="M61" i="104"/>
  <c r="M56" i="102"/>
  <c r="K62" i="104"/>
  <c r="L62" i="104" s="1"/>
  <c r="L60" i="108" l="1"/>
  <c r="M60" i="108" s="1"/>
  <c r="K61" i="107"/>
  <c r="L61" i="107" s="1"/>
  <c r="L65" i="105"/>
  <c r="M65" i="105" s="1"/>
  <c r="L64" i="109"/>
  <c r="M64" i="109" s="1"/>
  <c r="J60" i="102"/>
  <c r="K59" i="102"/>
  <c r="L59" i="102" s="1"/>
  <c r="K67" i="118"/>
  <c r="M67" i="118" s="1"/>
  <c r="K63" i="114"/>
  <c r="M63" i="114" s="1"/>
  <c r="J62" i="108"/>
  <c r="K61" i="108"/>
  <c r="I63" i="107"/>
  <c r="L62" i="107"/>
  <c r="J67" i="105"/>
  <c r="K66" i="105"/>
  <c r="M65" i="106"/>
  <c r="L66" i="106"/>
  <c r="J66" i="109"/>
  <c r="K65" i="109"/>
  <c r="M62" i="104"/>
  <c r="M57" i="102"/>
  <c r="K63" i="104"/>
  <c r="L63" i="104" s="1"/>
  <c r="L61" i="108" l="1"/>
  <c r="M61" i="108" s="1"/>
  <c r="L66" i="105"/>
  <c r="M66" i="105" s="1"/>
  <c r="L65" i="109"/>
  <c r="M65" i="109" s="1"/>
  <c r="J61" i="102"/>
  <c r="K60" i="102"/>
  <c r="L60" i="102" s="1"/>
  <c r="K68" i="118"/>
  <c r="M68" i="118" s="1"/>
  <c r="K64" i="114"/>
  <c r="M64" i="114" s="1"/>
  <c r="J63" i="108"/>
  <c r="M62" i="108"/>
  <c r="I64" i="107"/>
  <c r="L63" i="107"/>
  <c r="K67" i="105"/>
  <c r="J68" i="105"/>
  <c r="J67" i="109"/>
  <c r="K66" i="109"/>
  <c r="M63" i="104"/>
  <c r="M58" i="102"/>
  <c r="K64" i="104"/>
  <c r="L64" i="104" s="1"/>
  <c r="L67" i="105" l="1"/>
  <c r="M67" i="105" s="1"/>
  <c r="L66" i="109"/>
  <c r="M66" i="109" s="1"/>
  <c r="J62" i="102"/>
  <c r="K61" i="102"/>
  <c r="L61" i="102" s="1"/>
  <c r="K69" i="118"/>
  <c r="M69" i="118" s="1"/>
  <c r="K65" i="114"/>
  <c r="M65" i="114" s="1"/>
  <c r="J64" i="108"/>
  <c r="M63" i="108"/>
  <c r="I65" i="107"/>
  <c r="J64" i="107"/>
  <c r="J69" i="105"/>
  <c r="K68" i="105"/>
  <c r="J68" i="109"/>
  <c r="K67" i="109"/>
  <c r="M64" i="104"/>
  <c r="M59" i="102"/>
  <c r="K66" i="104"/>
  <c r="L66" i="104" s="1"/>
  <c r="K65" i="104"/>
  <c r="L65" i="104" s="1"/>
  <c r="K64" i="107" l="1"/>
  <c r="L64" i="107" s="1"/>
  <c r="L68" i="105"/>
  <c r="M68" i="105" s="1"/>
  <c r="L67" i="109"/>
  <c r="M67" i="109" s="1"/>
  <c r="J63" i="102"/>
  <c r="K62" i="102"/>
  <c r="L62" i="102" s="1"/>
  <c r="K70" i="118"/>
  <c r="M70" i="118" s="1"/>
  <c r="K66" i="114"/>
  <c r="M66" i="114" s="1"/>
  <c r="K64" i="108"/>
  <c r="J65" i="108"/>
  <c r="L65" i="107"/>
  <c r="I66" i="107"/>
  <c r="J70" i="105"/>
  <c r="K69" i="105"/>
  <c r="J69" i="109"/>
  <c r="K68" i="109"/>
  <c r="M65" i="104"/>
  <c r="K67" i="104"/>
  <c r="M60" i="102"/>
  <c r="L64" i="108" l="1"/>
  <c r="M64" i="108" s="1"/>
  <c r="L69" i="105"/>
  <c r="M69" i="105" s="1"/>
  <c r="L68" i="109"/>
  <c r="M68" i="109" s="1"/>
  <c r="J64" i="102"/>
  <c r="K63" i="102"/>
  <c r="L63" i="102" s="1"/>
  <c r="K71" i="118"/>
  <c r="M71" i="118" s="1"/>
  <c r="J16" i="115"/>
  <c r="J17" i="115" s="1"/>
  <c r="K67" i="114"/>
  <c r="M67" i="114" s="1"/>
  <c r="J66" i="108"/>
  <c r="K65" i="108"/>
  <c r="J67" i="107"/>
  <c r="J71" i="105"/>
  <c r="K70" i="105"/>
  <c r="J70" i="109"/>
  <c r="K69" i="109"/>
  <c r="L67" i="104"/>
  <c r="M61" i="102"/>
  <c r="M66" i="104"/>
  <c r="L65" i="108" l="1"/>
  <c r="M65" i="108" s="1"/>
  <c r="L70" i="105"/>
  <c r="M70" i="105" s="1"/>
  <c r="L69" i="109"/>
  <c r="M69" i="109" s="1"/>
  <c r="J65" i="102"/>
  <c r="K64" i="102"/>
  <c r="L64" i="102" s="1"/>
  <c r="K72" i="118"/>
  <c r="M72" i="118" s="1"/>
  <c r="K18" i="115"/>
  <c r="K68" i="114"/>
  <c r="M66" i="108"/>
  <c r="J67" i="108"/>
  <c r="L66" i="107"/>
  <c r="K67" i="107"/>
  <c r="J72" i="105"/>
  <c r="K71" i="105"/>
  <c r="J71" i="109"/>
  <c r="K70" i="109"/>
  <c r="M62" i="102"/>
  <c r="L71" i="105" l="1"/>
  <c r="M71" i="105" s="1"/>
  <c r="L70" i="109"/>
  <c r="M70" i="109" s="1"/>
  <c r="J66" i="102"/>
  <c r="K66" i="102" s="1"/>
  <c r="L66" i="102" s="1"/>
  <c r="K65" i="102"/>
  <c r="L65" i="102" s="1"/>
  <c r="K73" i="118"/>
  <c r="M73" i="118" s="1"/>
  <c r="L18" i="115"/>
  <c r="K69" i="114"/>
  <c r="J68" i="108"/>
  <c r="M67" i="108"/>
  <c r="J73" i="105"/>
  <c r="K72" i="105"/>
  <c r="J72" i="109"/>
  <c r="K71" i="109"/>
  <c r="M63" i="102"/>
  <c r="L72" i="105" l="1"/>
  <c r="M72" i="105" s="1"/>
  <c r="L71" i="109"/>
  <c r="M71" i="109" s="1"/>
  <c r="K74" i="118"/>
  <c r="M74" i="118" s="1"/>
  <c r="M68" i="114"/>
  <c r="L69" i="114"/>
  <c r="J69" i="108"/>
  <c r="K68" i="108"/>
  <c r="J74" i="105"/>
  <c r="K73" i="105"/>
  <c r="J73" i="109"/>
  <c r="K72" i="109"/>
  <c r="M64" i="102"/>
  <c r="L68" i="108" l="1"/>
  <c r="M68" i="108" s="1"/>
  <c r="L73" i="105"/>
  <c r="M73" i="105" s="1"/>
  <c r="L72" i="109"/>
  <c r="M72" i="109" s="1"/>
  <c r="K75" i="118"/>
  <c r="M75" i="118" s="1"/>
  <c r="J70" i="108"/>
  <c r="K69" i="108"/>
  <c r="J75" i="105"/>
  <c r="K74" i="105"/>
  <c r="J74" i="109"/>
  <c r="K73" i="109"/>
  <c r="K67" i="102"/>
  <c r="M65" i="102"/>
  <c r="L69" i="108" l="1"/>
  <c r="M69" i="108" s="1"/>
  <c r="L74" i="105"/>
  <c r="M74" i="105" s="1"/>
  <c r="L73" i="109"/>
  <c r="M73" i="109" s="1"/>
  <c r="K76" i="118"/>
  <c r="M76" i="118" s="1"/>
  <c r="J71" i="108"/>
  <c r="M70" i="108"/>
  <c r="J76" i="105"/>
  <c r="K75" i="105"/>
  <c r="J75" i="109"/>
  <c r="K74" i="109"/>
  <c r="M66" i="102"/>
  <c r="L67" i="102"/>
  <c r="L75" i="105" l="1"/>
  <c r="M75" i="105" s="1"/>
  <c r="L74" i="109"/>
  <c r="M74" i="109" s="1"/>
  <c r="K77" i="118"/>
  <c r="M77" i="118" s="1"/>
  <c r="J72" i="108"/>
  <c r="M71" i="108"/>
  <c r="J77" i="105"/>
  <c r="K76" i="105"/>
  <c r="J76" i="109"/>
  <c r="K75" i="109"/>
  <c r="L76" i="105" l="1"/>
  <c r="M76" i="105" s="1"/>
  <c r="L75" i="109"/>
  <c r="M75" i="109" s="1"/>
  <c r="K78" i="118"/>
  <c r="M78" i="118" s="1"/>
  <c r="J73" i="108"/>
  <c r="K72" i="108"/>
  <c r="J78" i="105"/>
  <c r="K77" i="105"/>
  <c r="K76" i="109"/>
  <c r="J77" i="109"/>
  <c r="L72" i="108" l="1"/>
  <c r="M72" i="108" s="1"/>
  <c r="L77" i="105"/>
  <c r="M77" i="105" s="1"/>
  <c r="L76" i="109"/>
  <c r="M76" i="109" s="1"/>
  <c r="K79" i="118"/>
  <c r="M79" i="118" s="1"/>
  <c r="J74" i="108"/>
  <c r="K73" i="108"/>
  <c r="J79" i="105"/>
  <c r="K78" i="105"/>
  <c r="J78" i="109"/>
  <c r="K77" i="109"/>
  <c r="L73" i="108" l="1"/>
  <c r="M73" i="108" s="1"/>
  <c r="L78" i="105"/>
  <c r="M78" i="105" s="1"/>
  <c r="L77" i="109"/>
  <c r="M77" i="109" s="1"/>
  <c r="K80" i="118"/>
  <c r="M80" i="118" s="1"/>
  <c r="J75" i="108"/>
  <c r="M74" i="108"/>
  <c r="J80" i="105"/>
  <c r="K79" i="105"/>
  <c r="J79" i="109"/>
  <c r="K78" i="109"/>
  <c r="L79" i="105" l="1"/>
  <c r="M79" i="105" s="1"/>
  <c r="L78" i="109"/>
  <c r="M78" i="109" s="1"/>
  <c r="K81" i="118"/>
  <c r="M81" i="118" s="1"/>
  <c r="J76" i="108"/>
  <c r="M75" i="108"/>
  <c r="J81" i="105"/>
  <c r="K80" i="105"/>
  <c r="J80" i="109"/>
  <c r="K79" i="109"/>
  <c r="L80" i="105" l="1"/>
  <c r="M80" i="105" s="1"/>
  <c r="L79" i="109"/>
  <c r="M79" i="109" s="1"/>
  <c r="K4" i="119"/>
  <c r="K82" i="118"/>
  <c r="M82" i="118" s="1"/>
  <c r="J77" i="108"/>
  <c r="K76" i="108"/>
  <c r="J82" i="105"/>
  <c r="K81" i="105"/>
  <c r="J81" i="109"/>
  <c r="K80" i="109"/>
  <c r="L76" i="108" l="1"/>
  <c r="M76" i="108" s="1"/>
  <c r="L81" i="105"/>
  <c r="M81" i="105" s="1"/>
  <c r="L80" i="109"/>
  <c r="M80" i="109" s="1"/>
  <c r="L4" i="119"/>
  <c r="K84" i="118"/>
  <c r="K83" i="118"/>
  <c r="M83" i="118" s="1"/>
  <c r="K77" i="108"/>
  <c r="J78" i="108"/>
  <c r="J83" i="105"/>
  <c r="K82" i="105"/>
  <c r="J82" i="109"/>
  <c r="K81" i="109"/>
  <c r="L77" i="108" l="1"/>
  <c r="M77" i="108" s="1"/>
  <c r="M82" i="105"/>
  <c r="L82" i="105"/>
  <c r="L81" i="109"/>
  <c r="M81" i="109" s="1"/>
  <c r="K85" i="118"/>
  <c r="J79" i="108"/>
  <c r="M78" i="108"/>
  <c r="J84" i="105"/>
  <c r="K83" i="105"/>
  <c r="J83" i="109"/>
  <c r="K82" i="109"/>
  <c r="L83" i="105" l="1"/>
  <c r="M83" i="105" s="1"/>
  <c r="L82" i="109"/>
  <c r="M82" i="109" s="1"/>
  <c r="M84" i="118"/>
  <c r="L85" i="118"/>
  <c r="J80" i="108"/>
  <c r="M79" i="108"/>
  <c r="J85" i="105"/>
  <c r="K84" i="105"/>
  <c r="J84" i="109"/>
  <c r="M83" i="109"/>
  <c r="L84" i="105" l="1"/>
  <c r="M84" i="105" s="1"/>
  <c r="J81" i="108"/>
  <c r="K80" i="108"/>
  <c r="J86" i="105"/>
  <c r="K86" i="105" s="1"/>
  <c r="L86" i="105" s="1"/>
  <c r="K85" i="105"/>
  <c r="K85" i="109"/>
  <c r="L80" i="108" l="1"/>
  <c r="M80" i="108" s="1"/>
  <c r="L85" i="105"/>
  <c r="M85" i="105" s="1"/>
  <c r="J82" i="108"/>
  <c r="K81" i="108"/>
  <c r="K87" i="105"/>
  <c r="M84" i="109"/>
  <c r="L85" i="109"/>
  <c r="L81" i="108" l="1"/>
  <c r="M81" i="108" s="1"/>
  <c r="J83" i="108"/>
  <c r="M82" i="108"/>
  <c r="M86" i="105"/>
  <c r="L87" i="105"/>
  <c r="J84" i="108" l="1"/>
  <c r="K83" i="108"/>
  <c r="L83" i="108" l="1"/>
  <c r="M83" i="108" s="1"/>
  <c r="J85" i="108"/>
  <c r="K84" i="108"/>
  <c r="L84" i="108" l="1"/>
  <c r="M84" i="108" s="1"/>
  <c r="J86" i="108"/>
  <c r="K85" i="108"/>
  <c r="L85" i="108" l="1"/>
  <c r="M85" i="108" s="1"/>
  <c r="J87" i="108"/>
  <c r="M86" i="108"/>
  <c r="K88" i="108" l="1"/>
  <c r="M87" i="108" l="1"/>
  <c r="L88" i="108"/>
</calcChain>
</file>

<file path=xl/sharedStrings.xml><?xml version="1.0" encoding="utf-8"?>
<sst xmlns="http://schemas.openxmlformats.org/spreadsheetml/2006/main" count="3022" uniqueCount="73">
  <si>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</si>
  <si>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</si>
  <si>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</si>
  <si>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</si>
  <si>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</si>
  <si>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</si>
  <si>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Built up Area in Sq. Ft.</t>
  </si>
  <si>
    <t xml:space="preserve">  Flat No.</t>
  </si>
  <si>
    <t>D</t>
  </si>
  <si>
    <t>Wing</t>
  </si>
  <si>
    <t>E</t>
  </si>
  <si>
    <t>A</t>
  </si>
  <si>
    <t>1 BHK</t>
  </si>
  <si>
    <t>2BHK SALE</t>
  </si>
  <si>
    <t>3BHK REHAB</t>
  </si>
  <si>
    <t>2BHK REHAB</t>
  </si>
  <si>
    <t>3BHK SALE</t>
  </si>
  <si>
    <t>1BHK SALE</t>
  </si>
  <si>
    <t>4BHK SALE</t>
  </si>
  <si>
    <t>4BHK REHAB</t>
  </si>
  <si>
    <t xml:space="preserve">A - Wing </t>
  </si>
  <si>
    <t>2 BHK</t>
  </si>
  <si>
    <t>3 BHK</t>
  </si>
  <si>
    <t>Ref</t>
  </si>
  <si>
    <t xml:space="preserve">B - Wing </t>
  </si>
  <si>
    <t>3.5 BHK</t>
  </si>
  <si>
    <t xml:space="preserve">As per Architect Carpet Area in 
Sq. ft. 
</t>
  </si>
  <si>
    <t xml:space="preserve"> Total Area in 
Sq. ft. 
</t>
  </si>
  <si>
    <t xml:space="preserve"> Balocny Area in 
Sq. ft. 
</t>
  </si>
  <si>
    <t xml:space="preserve"> Dry Balcony Area in 
Sq. ft. 
</t>
  </si>
  <si>
    <t xml:space="preserve">C - Wing </t>
  </si>
  <si>
    <t>4 BHK</t>
  </si>
  <si>
    <t xml:space="preserve">D - Wing </t>
  </si>
  <si>
    <t xml:space="preserve">E - Wing </t>
  </si>
  <si>
    <t>F - Wing</t>
  </si>
  <si>
    <t>G - Wing</t>
  </si>
  <si>
    <t>Sale Flat</t>
  </si>
  <si>
    <t>Rehab Flat</t>
  </si>
  <si>
    <t>Sale / Rehab</t>
  </si>
  <si>
    <t xml:space="preserve">Sale </t>
  </si>
  <si>
    <t>Rehab</t>
  </si>
  <si>
    <t>#########</t>
  </si>
  <si>
    <t>2.5 BHK</t>
  </si>
  <si>
    <r>
      <t xml:space="preserve">Realizable Value /                   Fair Market Value                        as on date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</si>
  <si>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</si>
  <si>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</si>
  <si>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rFont val="Rupee Foradian"/>
        <family val="2"/>
      </rPr>
      <t>`</t>
    </r>
  </si>
  <si>
    <t>B</t>
  </si>
  <si>
    <t>C</t>
  </si>
  <si>
    <t>F</t>
  </si>
  <si>
    <t>G</t>
  </si>
  <si>
    <t>Total Area in Sq. Ft.</t>
  </si>
  <si>
    <t>Particulars</t>
  </si>
  <si>
    <t>Sale</t>
  </si>
  <si>
    <t>2 BHK - 37                                                   3 BHK - 16</t>
  </si>
  <si>
    <t>2 BHK - 05                                                  3 BHK - 07</t>
  </si>
  <si>
    <t>2 BHK - 18                                                   3 BHK - 36                      3.5 BHK - 1</t>
  </si>
  <si>
    <t xml:space="preserve">2 BHK - 04                                                   3 BHK - 06                     </t>
  </si>
  <si>
    <t>2 BHK - 57                                                   2.5 BHK - 01                      3 BHK - 09</t>
  </si>
  <si>
    <t>Market Value (₹)</t>
  </si>
  <si>
    <t>Realizable Value                       in (₹)</t>
  </si>
  <si>
    <t>Cost of Construction                                 in ₹</t>
  </si>
  <si>
    <t>2 BHK - 37                                                  3 BHK - 19</t>
  </si>
  <si>
    <t>2 BHK - 83</t>
  </si>
  <si>
    <t>2 BHK - 02</t>
  </si>
  <si>
    <t>2 BHK - 16</t>
  </si>
  <si>
    <t>2 BHK - 05                                                 3 BHK - 43                       4 BHK - 01</t>
  </si>
  <si>
    <t>1 BHK - 01                                                 2 BHK - 36                       3 BHK - 01</t>
  </si>
  <si>
    <t>2 BHK - 05                                                   3 BHK - 43</t>
  </si>
  <si>
    <t>2 BHK - 05                                                 3 BHK - 03</t>
  </si>
  <si>
    <t>A Wing</t>
  </si>
  <si>
    <t>2 BHK - 02                                                   3 BHK - 13                                           4 BHK - 01</t>
  </si>
  <si>
    <r>
      <t xml:space="preserve">Rate per 
Sq. ft. on Total Area 
in </t>
    </r>
    <r>
      <rPr>
        <b/>
        <sz val="7"/>
        <rFont val="Rupee Foradian"/>
        <family val="2"/>
      </rPr>
      <t>`</t>
    </r>
    <r>
      <rPr>
        <b/>
        <sz val="7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</si>
</sst>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2"/>
      <name val="Calibri"/>
      <family val="2"/>
      <scheme val="minor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Open Sans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7"/>
      <name val="Arial Narrow"/>
      <family val="2"/>
    </font>
    <font>
      <b/>
      <sz val="7"/>
      <name val="Rupee Foradian"/>
      <family val="2"/>
    </font>
    <font>
      <b/>
      <sz val="7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43" fontId="0" fillId="0" borderId="0" xfId="0" applyNumberFormat="1"/>
    <xf numFmtId="0" fontId="2" fillId="4" borderId="0" xfId="0" applyFont="1" applyFill="1"/>
    <xf numFmtId="0" fontId="5" fillId="0" borderId="0" xfId="0" applyFont="1"/>
    <xf numFmtId="43" fontId="9" fillId="3" borderId="4" xfId="0" applyNumberFormat="1" applyFont="1" applyFill="1" applyBorder="1" applyAlignment="1">
      <alignment horizontal="center" vertical="center" wrapText="1"/>
    </xf>
    <xf numFmtId="43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/>
    <xf numFmtId="43" fontId="13" fillId="0" borderId="0" xfId="3" applyFont="1"/>
    <xf numFmtId="43" fontId="13" fillId="0" borderId="0" xfId="0" applyNumberFormat="1" applyFont="1"/>
    <xf numFmtId="2" fontId="0" fillId="0" borderId="0" xfId="0" applyNumberFormat="1"/>
    <xf numFmtId="0" fontId="11" fillId="5" borderId="7" xfId="0" applyFont="1" applyFill="1" applyBorder="1" applyAlignment="1">
      <alignment vertical="top" wrapText="1"/>
    </xf>
    <xf numFmtId="0" fontId="11" fillId="6" borderId="7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1" fontId="0" fillId="0" borderId="0" xfId="0" applyNumberFormat="1"/>
    <xf numFmtId="0" fontId="14" fillId="5" borderId="7" xfId="0" applyFont="1" applyFill="1" applyBorder="1" applyAlignment="1">
      <alignment vertical="top" wrapText="1"/>
    </xf>
    <xf numFmtId="1" fontId="0" fillId="4" borderId="0" xfId="0" applyNumberFormat="1" applyFill="1"/>
    <xf numFmtId="1" fontId="5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8" fillId="7" borderId="0" xfId="0" applyFont="1" applyFill="1"/>
    <xf numFmtId="0" fontId="15" fillId="0" borderId="4" xfId="0" applyFont="1" applyBorder="1" applyAlignment="1">
      <alignment horizontal="center" vertical="top" wrapText="1"/>
    </xf>
    <xf numFmtId="0" fontId="5" fillId="4" borderId="0" xfId="0" applyFont="1" applyFill="1"/>
    <xf numFmtId="0" fontId="2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top" wrapText="1"/>
    </xf>
    <xf numFmtId="0" fontId="14" fillId="4" borderId="7" xfId="0" applyFont="1" applyFill="1" applyBorder="1" applyAlignment="1">
      <alignment vertical="top" wrapText="1"/>
    </xf>
    <xf numFmtId="0" fontId="0" fillId="4" borderId="0" xfId="0" applyFill="1"/>
    <xf numFmtId="165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65" fontId="22" fillId="0" borderId="1" xfId="3" applyNumberFormat="1" applyFont="1" applyFill="1" applyBorder="1" applyAlignment="1">
      <alignment horizontal="center" vertical="center" wrapText="1"/>
    </xf>
    <xf numFmtId="1" fontId="22" fillId="0" borderId="1" xfId="2" applyNumberFormat="1" applyFont="1" applyBorder="1" applyAlignment="1">
      <alignment horizontal="center" vertical="top" wrapText="1"/>
    </xf>
    <xf numFmtId="165" fontId="22" fillId="0" borderId="1" xfId="3" applyNumberFormat="1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5" fontId="23" fillId="0" borderId="1" xfId="3" applyNumberFormat="1" applyFont="1" applyFill="1" applyBorder="1" applyAlignment="1">
      <alignment horizontal="center" vertical="center" wrapText="1"/>
    </xf>
    <xf numFmtId="165" fontId="23" fillId="0" borderId="1" xfId="3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8" xfId="0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0" fillId="0" borderId="0" xfId="3" applyFont="1" applyBorder="1"/>
    <xf numFmtId="0" fontId="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43" fontId="26" fillId="0" borderId="1" xfId="3" applyFont="1" applyBorder="1" applyAlignment="1">
      <alignment horizontal="center" vertical="center"/>
    </xf>
    <xf numFmtId="43" fontId="24" fillId="0" borderId="1" xfId="3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24" fillId="0" borderId="1" xfId="3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/>
    <xf numFmtId="1" fontId="24" fillId="0" borderId="4" xfId="0" applyNumberFormat="1" applyFont="1" applyBorder="1" applyAlignment="1">
      <alignment horizontal="center" vertical="center"/>
    </xf>
    <xf numFmtId="43" fontId="24" fillId="0" borderId="4" xfId="0" applyNumberFormat="1" applyFont="1" applyBorder="1" applyAlignment="1">
      <alignment horizontal="center" vertical="center" wrapText="1"/>
    </xf>
    <xf numFmtId="43" fontId="25" fillId="3" borderId="1" xfId="0" applyNumberFormat="1" applyFont="1" applyFill="1" applyBorder="1" applyAlignment="1">
      <alignment horizontal="center" vertical="center" wrapText="1"/>
    </xf>
    <xf numFmtId="43" fontId="25" fillId="0" borderId="1" xfId="0" applyNumberFormat="1" applyFont="1" applyBorder="1" applyAlignment="1">
      <alignment horizontal="center" vertical="center" wrapText="1"/>
    </xf>
    <xf numFmtId="43" fontId="25" fillId="0" borderId="4" xfId="0" applyNumberFormat="1" applyFont="1" applyBorder="1" applyAlignment="1">
      <alignment horizontal="center" vertical="center" wrapText="1"/>
    </xf>
    <xf numFmtId="43" fontId="25" fillId="3" borderId="4" xfId="0" applyNumberFormat="1" applyFont="1" applyFill="1" applyBorder="1" applyAlignment="1">
      <alignment horizontal="center" vertical="center" wrapText="1"/>
    </xf>
    <xf numFmtId="43" fontId="24" fillId="3" borderId="4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43" fontId="24" fillId="2" borderId="1" xfId="3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4" fillId="0" borderId="0" xfId="0" applyNumberFormat="1" applyFont="1"/>
    <xf numFmtId="0" fontId="9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43" fontId="24" fillId="2" borderId="4" xfId="3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/>
    <xf numFmtId="0" fontId="2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 wrapText="1"/>
    </xf>
    <xf numFmtId="43" fontId="9" fillId="0" borderId="0" xfId="0" applyNumberFormat="1" applyFont="1"/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43" fontId="30" fillId="0" borderId="1" xfId="3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center" vertical="center"/>
    </xf>
    <xf numFmtId="43" fontId="22" fillId="3" borderId="9" xfId="0" applyNumberFormat="1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 wrapText="1"/>
    </xf>
    <xf numFmtId="43" fontId="22" fillId="0" borderId="9" xfId="0" applyNumberFormat="1" applyFont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/>
    </xf>
    <xf numFmtId="0" fontId="24" fillId="0" borderId="2" xfId="0" applyFont="1" applyBorder="1"/>
    <xf numFmtId="0" fontId="24" fillId="0" borderId="1" xfId="0" applyFont="1" applyBorder="1"/>
    <xf numFmtId="1" fontId="9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6" fillId="0" borderId="0" xfId="0" applyFont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411844</xdr:colOff>
      <xdr:row>40</xdr:row>
      <xdr:rowOff>153616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4CCEB6-228B-9697-CF74-AD46672A8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61444" cy="871659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66675</xdr:rowOff>
    </xdr:from>
    <xdr:to>
      <xdr:col>26</xdr:col>
      <xdr:colOff>345149</xdr:colOff>
      <xdr:row>74</xdr:row>
      <xdr:rowOff>137504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346A89-FA22-9393-76D7-13742D92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677275"/>
          <a:ext cx="16118549" cy="89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26</xdr:col>
      <xdr:colOff>373739</xdr:colOff>
      <xdr:row>91</xdr:row>
      <xdr:rowOff>17312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CEFBE1-C9E7-624B-79B6-1E57FF6D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54600"/>
          <a:ext cx="16223339" cy="831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opLeftCell="A64" zoomScale="175" zoomScaleNormal="175" workbookViewId="0">
      <selection activeCell="J14" sqref="J14"/>
    </sheetView>
  </sheetViews>
  <sheetFormatPr defaultRowHeight="15" x14ac:dyDescent="0.25"/>
  <cols>
    <col min="1" max="1" width="3" customWidth="1"/>
    <col min="2" max="2" width="4.42578125" customWidth="1"/>
    <col min="3" max="3" width="3.28515625" customWidth="1"/>
    <col min="4" max="4" width="6.28515625" customWidth="1"/>
    <col min="5" max="5" width="6.5703125" customWidth="1"/>
    <col min="6" max="7" width="4.7109375" customWidth="1"/>
    <col min="8" max="8" width="5.85546875" customWidth="1"/>
    <col min="9" max="9" width="5.5703125" customWidth="1"/>
    <col min="10" max="10" width="6.28515625" style="7" customWidth="1"/>
    <col min="11" max="11" width="11.7109375" style="7" customWidth="1"/>
    <col min="12" max="12" width="11.28515625" style="7" customWidth="1"/>
    <col min="13" max="13" width="7" style="7" customWidth="1"/>
    <col min="14" max="14" width="10.140625" style="7" customWidth="1"/>
    <col min="15" max="15" width="7.28515625" style="7" customWidth="1"/>
    <col min="16" max="16" width="10.28515625" style="7" bestFit="1" customWidth="1"/>
  </cols>
  <sheetData>
    <row r="1" spans="1:19" s="111" customFormat="1" ht="56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19" t="s">
        <v>26</v>
      </c>
      <c r="F1" s="19" t="s">
        <v>28</v>
      </c>
      <c r="G1" s="19" t="s">
        <v>29</v>
      </c>
      <c r="H1" s="19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  <c r="P1" s="110"/>
    </row>
    <row r="2" spans="1:19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931</v>
      </c>
      <c r="F2" s="21">
        <v>0</v>
      </c>
      <c r="G2" s="21">
        <v>0</v>
      </c>
      <c r="H2" s="21">
        <f>E2+F2+G2</f>
        <v>931</v>
      </c>
      <c r="I2" s="25">
        <f>H2*1.1</f>
        <v>1024.1000000000001</v>
      </c>
      <c r="J2" s="37">
        <v>29000</v>
      </c>
      <c r="K2" s="38">
        <v>0</v>
      </c>
      <c r="L2" s="38">
        <f>K2*1.06</f>
        <v>0</v>
      </c>
      <c r="M2" s="39">
        <f t="shared" ref="M2:M66" si="0">MROUND((L2*0.025/12),500)</f>
        <v>0</v>
      </c>
      <c r="N2" s="40">
        <f>I2*3200</f>
        <v>3277120.0000000005</v>
      </c>
      <c r="O2" s="45" t="s">
        <v>40</v>
      </c>
      <c r="P2" s="9"/>
    </row>
    <row r="3" spans="1:19" ht="16.5" customHeight="1" x14ac:dyDescent="0.25">
      <c r="A3" s="21">
        <v>2</v>
      </c>
      <c r="B3" s="21">
        <v>103</v>
      </c>
      <c r="C3" s="21">
        <v>1</v>
      </c>
      <c r="D3" s="21" t="s">
        <v>21</v>
      </c>
      <c r="E3" s="21">
        <v>665</v>
      </c>
      <c r="F3" s="21">
        <v>0</v>
      </c>
      <c r="G3" s="21">
        <v>0</v>
      </c>
      <c r="H3" s="21">
        <f t="shared" ref="H3:H64" si="1">E3+F3+G3</f>
        <v>665</v>
      </c>
      <c r="I3" s="25">
        <f t="shared" ref="I3:I64" si="2">H3*1.1</f>
        <v>731.50000000000011</v>
      </c>
      <c r="J3" s="37">
        <f>J2</f>
        <v>29000</v>
      </c>
      <c r="K3" s="38">
        <v>0</v>
      </c>
      <c r="L3" s="38">
        <f>K3*1.06</f>
        <v>0</v>
      </c>
      <c r="M3" s="39">
        <f t="shared" si="0"/>
        <v>0</v>
      </c>
      <c r="N3" s="40">
        <f t="shared" ref="N3:N64" si="3">I3*3200</f>
        <v>2340800.0000000005</v>
      </c>
      <c r="O3" s="45" t="s">
        <v>40</v>
      </c>
    </row>
    <row r="4" spans="1:19" ht="16.5" customHeight="1" x14ac:dyDescent="0.25">
      <c r="A4" s="21">
        <v>3</v>
      </c>
      <c r="B4" s="21">
        <v>202</v>
      </c>
      <c r="C4" s="21">
        <v>2</v>
      </c>
      <c r="D4" s="21" t="s">
        <v>22</v>
      </c>
      <c r="E4" s="21">
        <v>931</v>
      </c>
      <c r="F4" s="21">
        <v>0</v>
      </c>
      <c r="G4" s="21">
        <v>0</v>
      </c>
      <c r="H4" s="21">
        <f t="shared" si="1"/>
        <v>931</v>
      </c>
      <c r="I4" s="25">
        <f t="shared" si="2"/>
        <v>1024.1000000000001</v>
      </c>
      <c r="J4" s="37">
        <f>J3</f>
        <v>29000</v>
      </c>
      <c r="K4" s="38">
        <v>0</v>
      </c>
      <c r="L4" s="38">
        <f>K4*1.06</f>
        <v>0</v>
      </c>
      <c r="M4" s="39">
        <f t="shared" si="0"/>
        <v>0</v>
      </c>
      <c r="N4" s="40">
        <f t="shared" si="3"/>
        <v>3277120.0000000005</v>
      </c>
      <c r="O4" s="45" t="s">
        <v>40</v>
      </c>
    </row>
    <row r="5" spans="1:19" ht="16.5" customHeight="1" x14ac:dyDescent="0.25">
      <c r="A5" s="21">
        <v>4</v>
      </c>
      <c r="B5" s="21">
        <v>203</v>
      </c>
      <c r="C5" s="21">
        <v>2</v>
      </c>
      <c r="D5" s="21" t="s">
        <v>21</v>
      </c>
      <c r="E5" s="21">
        <v>665</v>
      </c>
      <c r="F5" s="21">
        <v>0</v>
      </c>
      <c r="G5" s="21">
        <v>0</v>
      </c>
      <c r="H5" s="21">
        <f t="shared" si="1"/>
        <v>665</v>
      </c>
      <c r="I5" s="25">
        <f t="shared" si="2"/>
        <v>731.50000000000011</v>
      </c>
      <c r="J5" s="37">
        <f>J4</f>
        <v>29000</v>
      </c>
      <c r="K5" s="38">
        <v>0</v>
      </c>
      <c r="L5" s="38">
        <f>K5*1.06</f>
        <v>0</v>
      </c>
      <c r="M5" s="39">
        <f t="shared" si="0"/>
        <v>0</v>
      </c>
      <c r="N5" s="40">
        <f t="shared" si="3"/>
        <v>2340800.0000000005</v>
      </c>
      <c r="O5" s="45" t="s">
        <v>40</v>
      </c>
    </row>
    <row r="6" spans="1:19" ht="16.5" customHeight="1" x14ac:dyDescent="0.25">
      <c r="A6" s="21">
        <v>5</v>
      </c>
      <c r="B6" s="21">
        <v>301</v>
      </c>
      <c r="C6" s="21">
        <v>3</v>
      </c>
      <c r="D6" s="21" t="s">
        <v>21</v>
      </c>
      <c r="E6" s="21">
        <v>667</v>
      </c>
      <c r="F6" s="21">
        <v>25</v>
      </c>
      <c r="G6" s="21">
        <v>16</v>
      </c>
      <c r="H6" s="21">
        <f t="shared" si="1"/>
        <v>708</v>
      </c>
      <c r="I6" s="25">
        <f t="shared" si="2"/>
        <v>778.80000000000007</v>
      </c>
      <c r="J6" s="37">
        <f>J5+80</f>
        <v>29080</v>
      </c>
      <c r="K6" s="38">
        <f t="shared" ref="K6:K66" si="4">H6*J6</f>
        <v>20588640</v>
      </c>
      <c r="L6" s="38">
        <f t="shared" ref="L6:L66" si="5">K6*1.06</f>
        <v>21823958.400000002</v>
      </c>
      <c r="M6" s="39">
        <f t="shared" si="0"/>
        <v>45500</v>
      </c>
      <c r="N6" s="40">
        <f t="shared" si="3"/>
        <v>2492160</v>
      </c>
      <c r="O6" s="45" t="s">
        <v>39</v>
      </c>
    </row>
    <row r="7" spans="1:19" ht="16.5" customHeight="1" x14ac:dyDescent="0.25">
      <c r="A7" s="21">
        <v>6</v>
      </c>
      <c r="B7" s="21">
        <v>302</v>
      </c>
      <c r="C7" s="21">
        <v>3</v>
      </c>
      <c r="D7" s="21" t="s">
        <v>22</v>
      </c>
      <c r="E7" s="21">
        <v>931</v>
      </c>
      <c r="F7" s="21">
        <v>0</v>
      </c>
      <c r="G7" s="21">
        <v>0</v>
      </c>
      <c r="H7" s="21">
        <f t="shared" si="1"/>
        <v>931</v>
      </c>
      <c r="I7" s="25">
        <f t="shared" si="2"/>
        <v>1024.1000000000001</v>
      </c>
      <c r="J7" s="37">
        <f>J6</f>
        <v>29080</v>
      </c>
      <c r="K7" s="38">
        <v>0</v>
      </c>
      <c r="L7" s="38">
        <f t="shared" si="5"/>
        <v>0</v>
      </c>
      <c r="M7" s="39">
        <f t="shared" si="0"/>
        <v>0</v>
      </c>
      <c r="N7" s="40">
        <f t="shared" si="3"/>
        <v>3277120.0000000005</v>
      </c>
      <c r="O7" s="45" t="s">
        <v>40</v>
      </c>
    </row>
    <row r="8" spans="1:19" ht="16.5" customHeight="1" x14ac:dyDescent="0.25">
      <c r="A8" s="21">
        <v>7</v>
      </c>
      <c r="B8" s="21">
        <v>303</v>
      </c>
      <c r="C8" s="21">
        <v>3</v>
      </c>
      <c r="D8" s="21" t="s">
        <v>21</v>
      </c>
      <c r="E8" s="21">
        <v>665</v>
      </c>
      <c r="F8" s="21">
        <v>0</v>
      </c>
      <c r="G8" s="21">
        <v>0</v>
      </c>
      <c r="H8" s="21">
        <f t="shared" si="1"/>
        <v>665</v>
      </c>
      <c r="I8" s="25">
        <f t="shared" si="2"/>
        <v>731.50000000000011</v>
      </c>
      <c r="J8" s="37">
        <f>J7</f>
        <v>29080</v>
      </c>
      <c r="K8" s="38">
        <v>0</v>
      </c>
      <c r="L8" s="38">
        <f t="shared" si="5"/>
        <v>0</v>
      </c>
      <c r="M8" s="39">
        <f t="shared" si="0"/>
        <v>0</v>
      </c>
      <c r="N8" s="40">
        <f t="shared" si="3"/>
        <v>2340800.0000000005</v>
      </c>
      <c r="O8" s="45" t="s">
        <v>40</v>
      </c>
    </row>
    <row r="9" spans="1:19" ht="16.5" customHeight="1" x14ac:dyDescent="0.25">
      <c r="A9" s="21">
        <v>8</v>
      </c>
      <c r="B9" s="21">
        <v>401</v>
      </c>
      <c r="C9" s="21">
        <v>4</v>
      </c>
      <c r="D9" s="21" t="s">
        <v>21</v>
      </c>
      <c r="E9" s="21">
        <v>667</v>
      </c>
      <c r="F9" s="21">
        <v>25</v>
      </c>
      <c r="G9" s="21">
        <v>16</v>
      </c>
      <c r="H9" s="21">
        <f t="shared" si="1"/>
        <v>708</v>
      </c>
      <c r="I9" s="25">
        <f t="shared" si="2"/>
        <v>778.80000000000007</v>
      </c>
      <c r="J9" s="37">
        <f>J8+80</f>
        <v>29160</v>
      </c>
      <c r="K9" s="38">
        <f t="shared" si="4"/>
        <v>20645280</v>
      </c>
      <c r="L9" s="38">
        <f t="shared" si="5"/>
        <v>21883996.800000001</v>
      </c>
      <c r="M9" s="39">
        <f t="shared" si="0"/>
        <v>45500</v>
      </c>
      <c r="N9" s="40">
        <f t="shared" si="3"/>
        <v>2492160</v>
      </c>
      <c r="O9" s="45" t="s">
        <v>39</v>
      </c>
      <c r="S9" s="29"/>
    </row>
    <row r="10" spans="1:19" ht="16.5" customHeight="1" x14ac:dyDescent="0.25">
      <c r="A10" s="21">
        <v>9</v>
      </c>
      <c r="B10" s="21">
        <v>402</v>
      </c>
      <c r="C10" s="21">
        <v>4</v>
      </c>
      <c r="D10" s="21" t="s">
        <v>22</v>
      </c>
      <c r="E10" s="21">
        <v>931</v>
      </c>
      <c r="F10" s="21">
        <v>0</v>
      </c>
      <c r="G10" s="21">
        <v>0</v>
      </c>
      <c r="H10" s="21">
        <f t="shared" si="1"/>
        <v>931</v>
      </c>
      <c r="I10" s="25">
        <f t="shared" si="2"/>
        <v>1024.1000000000001</v>
      </c>
      <c r="J10" s="37">
        <f>J9</f>
        <v>29160</v>
      </c>
      <c r="K10" s="38">
        <v>0</v>
      </c>
      <c r="L10" s="38">
        <f t="shared" si="5"/>
        <v>0</v>
      </c>
      <c r="M10" s="39">
        <f t="shared" si="0"/>
        <v>0</v>
      </c>
      <c r="N10" s="40">
        <f t="shared" si="3"/>
        <v>3277120.0000000005</v>
      </c>
      <c r="O10" s="45" t="s">
        <v>40</v>
      </c>
    </row>
    <row r="11" spans="1:19" ht="16.5" customHeight="1" x14ac:dyDescent="0.25">
      <c r="A11" s="21">
        <v>10</v>
      </c>
      <c r="B11" s="21">
        <v>403</v>
      </c>
      <c r="C11" s="21">
        <v>4</v>
      </c>
      <c r="D11" s="21" t="s">
        <v>21</v>
      </c>
      <c r="E11" s="21">
        <v>665</v>
      </c>
      <c r="F11" s="21">
        <v>0</v>
      </c>
      <c r="G11" s="21">
        <v>0</v>
      </c>
      <c r="H11" s="21">
        <f t="shared" si="1"/>
        <v>665</v>
      </c>
      <c r="I11" s="25">
        <f t="shared" si="2"/>
        <v>731.50000000000011</v>
      </c>
      <c r="J11" s="37">
        <f>J10</f>
        <v>29160</v>
      </c>
      <c r="K11" s="38">
        <v>0</v>
      </c>
      <c r="L11" s="38">
        <f t="shared" si="5"/>
        <v>0</v>
      </c>
      <c r="M11" s="39">
        <f t="shared" si="0"/>
        <v>0</v>
      </c>
      <c r="N11" s="40">
        <f t="shared" si="3"/>
        <v>2340800.0000000005</v>
      </c>
      <c r="O11" s="45" t="s">
        <v>40</v>
      </c>
    </row>
    <row r="12" spans="1:19" x14ac:dyDescent="0.25">
      <c r="A12" s="21">
        <v>11</v>
      </c>
      <c r="B12" s="21">
        <v>501</v>
      </c>
      <c r="C12" s="21">
        <v>5</v>
      </c>
      <c r="D12" s="21" t="s">
        <v>21</v>
      </c>
      <c r="E12" s="21">
        <v>667</v>
      </c>
      <c r="F12" s="21">
        <v>25</v>
      </c>
      <c r="G12" s="21">
        <v>16</v>
      </c>
      <c r="H12" s="21">
        <f t="shared" si="1"/>
        <v>708</v>
      </c>
      <c r="I12" s="25">
        <f t="shared" si="2"/>
        <v>778.80000000000007</v>
      </c>
      <c r="J12" s="37">
        <f>J11+80</f>
        <v>29240</v>
      </c>
      <c r="K12" s="38">
        <f t="shared" si="4"/>
        <v>20701920</v>
      </c>
      <c r="L12" s="38">
        <f t="shared" si="5"/>
        <v>21944035.199999999</v>
      </c>
      <c r="M12" s="39">
        <f t="shared" si="0"/>
        <v>45500</v>
      </c>
      <c r="N12" s="40">
        <f t="shared" si="3"/>
        <v>2492160</v>
      </c>
      <c r="O12" s="45" t="s">
        <v>39</v>
      </c>
    </row>
    <row r="13" spans="1:19" ht="16.5" customHeight="1" x14ac:dyDescent="0.25">
      <c r="A13" s="21">
        <v>12</v>
      </c>
      <c r="B13" s="21">
        <v>502</v>
      </c>
      <c r="C13" s="21">
        <v>5</v>
      </c>
      <c r="D13" s="21" t="s">
        <v>22</v>
      </c>
      <c r="E13" s="21">
        <v>941</v>
      </c>
      <c r="F13" s="21">
        <v>36</v>
      </c>
      <c r="G13" s="21">
        <v>16</v>
      </c>
      <c r="H13" s="21">
        <f t="shared" si="1"/>
        <v>993</v>
      </c>
      <c r="I13" s="25">
        <f t="shared" si="2"/>
        <v>1092.3000000000002</v>
      </c>
      <c r="J13" s="37">
        <f>J12</f>
        <v>29240</v>
      </c>
      <c r="K13" s="38">
        <v>0</v>
      </c>
      <c r="L13" s="38">
        <f>K13*1.06</f>
        <v>0</v>
      </c>
      <c r="M13" s="39">
        <f t="shared" si="0"/>
        <v>0</v>
      </c>
      <c r="N13" s="40">
        <f t="shared" si="3"/>
        <v>3495360.0000000005</v>
      </c>
      <c r="O13" s="45" t="s">
        <v>40</v>
      </c>
    </row>
    <row r="14" spans="1:19" ht="16.5" customHeight="1" x14ac:dyDescent="0.25">
      <c r="A14" s="21">
        <v>13</v>
      </c>
      <c r="B14" s="21">
        <v>503</v>
      </c>
      <c r="C14" s="21">
        <v>5</v>
      </c>
      <c r="D14" s="21" t="s">
        <v>21</v>
      </c>
      <c r="E14" s="21">
        <v>675</v>
      </c>
      <c r="F14" s="21">
        <v>34</v>
      </c>
      <c r="G14" s="21">
        <v>10</v>
      </c>
      <c r="H14" s="21">
        <f t="shared" si="1"/>
        <v>719</v>
      </c>
      <c r="I14" s="25">
        <f t="shared" si="2"/>
        <v>790.90000000000009</v>
      </c>
      <c r="J14" s="37">
        <f>J13</f>
        <v>29240</v>
      </c>
      <c r="K14" s="38">
        <f t="shared" si="4"/>
        <v>21023560</v>
      </c>
      <c r="L14" s="38">
        <f t="shared" si="5"/>
        <v>22284973.600000001</v>
      </c>
      <c r="M14" s="39">
        <f t="shared" si="0"/>
        <v>46500</v>
      </c>
      <c r="N14" s="40">
        <f t="shared" si="3"/>
        <v>2530880.0000000005</v>
      </c>
      <c r="O14" s="45" t="s">
        <v>39</v>
      </c>
    </row>
    <row r="15" spans="1:19" ht="16.5" customHeight="1" x14ac:dyDescent="0.25">
      <c r="A15" s="21">
        <v>14</v>
      </c>
      <c r="B15" s="21">
        <v>601</v>
      </c>
      <c r="C15" s="21">
        <v>6</v>
      </c>
      <c r="D15" s="21" t="s">
        <v>21</v>
      </c>
      <c r="E15" s="21">
        <v>667</v>
      </c>
      <c r="F15" s="21">
        <v>25</v>
      </c>
      <c r="G15" s="21">
        <v>16</v>
      </c>
      <c r="H15" s="21">
        <f t="shared" si="1"/>
        <v>708</v>
      </c>
      <c r="I15" s="25">
        <f t="shared" si="2"/>
        <v>778.80000000000007</v>
      </c>
      <c r="J15" s="37">
        <f>J14+80</f>
        <v>29320</v>
      </c>
      <c r="K15" s="38">
        <f t="shared" si="4"/>
        <v>20758560</v>
      </c>
      <c r="L15" s="38">
        <f t="shared" si="5"/>
        <v>22004073.600000001</v>
      </c>
      <c r="M15" s="39">
        <f t="shared" si="0"/>
        <v>46000</v>
      </c>
      <c r="N15" s="40">
        <f t="shared" si="3"/>
        <v>2492160</v>
      </c>
      <c r="O15" s="45" t="s">
        <v>39</v>
      </c>
    </row>
    <row r="16" spans="1:19" ht="16.5" customHeight="1" x14ac:dyDescent="0.25">
      <c r="A16" s="21">
        <v>15</v>
      </c>
      <c r="B16" s="21">
        <v>602</v>
      </c>
      <c r="C16" s="21">
        <v>6</v>
      </c>
      <c r="D16" s="21" t="s">
        <v>22</v>
      </c>
      <c r="E16" s="21">
        <v>941</v>
      </c>
      <c r="F16" s="21">
        <v>36</v>
      </c>
      <c r="G16" s="21">
        <v>16</v>
      </c>
      <c r="H16" s="21">
        <f t="shared" si="1"/>
        <v>993</v>
      </c>
      <c r="I16" s="25">
        <f t="shared" si="2"/>
        <v>1092.3000000000002</v>
      </c>
      <c r="J16" s="37">
        <f>J15</f>
        <v>29320</v>
      </c>
      <c r="K16" s="38">
        <f t="shared" si="4"/>
        <v>29114760</v>
      </c>
      <c r="L16" s="38">
        <f t="shared" si="5"/>
        <v>30861645.600000001</v>
      </c>
      <c r="M16" s="39">
        <f t="shared" si="0"/>
        <v>64500</v>
      </c>
      <c r="N16" s="40">
        <f t="shared" si="3"/>
        <v>3495360.0000000005</v>
      </c>
      <c r="O16" s="45" t="s">
        <v>39</v>
      </c>
    </row>
    <row r="17" spans="1:15" ht="16.5" customHeight="1" x14ac:dyDescent="0.25">
      <c r="A17" s="21">
        <v>16</v>
      </c>
      <c r="B17" s="21">
        <v>603</v>
      </c>
      <c r="C17" s="21">
        <v>6</v>
      </c>
      <c r="D17" s="21" t="s">
        <v>21</v>
      </c>
      <c r="E17" s="21">
        <v>675</v>
      </c>
      <c r="F17" s="21">
        <v>34</v>
      </c>
      <c r="G17" s="21">
        <v>10</v>
      </c>
      <c r="H17" s="21">
        <f t="shared" si="1"/>
        <v>719</v>
      </c>
      <c r="I17" s="25">
        <f t="shared" si="2"/>
        <v>790.90000000000009</v>
      </c>
      <c r="J17" s="37">
        <f>J16</f>
        <v>29320</v>
      </c>
      <c r="K17" s="38">
        <f t="shared" si="4"/>
        <v>21081080</v>
      </c>
      <c r="L17" s="38">
        <f t="shared" si="5"/>
        <v>22345944.800000001</v>
      </c>
      <c r="M17" s="39">
        <f t="shared" si="0"/>
        <v>46500</v>
      </c>
      <c r="N17" s="40">
        <f t="shared" si="3"/>
        <v>2530880.0000000005</v>
      </c>
      <c r="O17" s="45" t="s">
        <v>39</v>
      </c>
    </row>
    <row r="18" spans="1:15" ht="16.5" customHeight="1" x14ac:dyDescent="0.25">
      <c r="A18" s="21">
        <v>17</v>
      </c>
      <c r="B18" s="21">
        <v>701</v>
      </c>
      <c r="C18" s="21">
        <v>7</v>
      </c>
      <c r="D18" s="21" t="s">
        <v>21</v>
      </c>
      <c r="E18" s="21">
        <v>667</v>
      </c>
      <c r="F18" s="21">
        <v>25</v>
      </c>
      <c r="G18" s="21">
        <v>16</v>
      </c>
      <c r="H18" s="21">
        <f t="shared" si="1"/>
        <v>708</v>
      </c>
      <c r="I18" s="25">
        <f t="shared" si="2"/>
        <v>778.80000000000007</v>
      </c>
      <c r="J18" s="37">
        <f>J17+80</f>
        <v>29400</v>
      </c>
      <c r="K18" s="38">
        <f t="shared" si="4"/>
        <v>20815200</v>
      </c>
      <c r="L18" s="38">
        <f t="shared" si="5"/>
        <v>22064112</v>
      </c>
      <c r="M18" s="39">
        <f t="shared" si="0"/>
        <v>46000</v>
      </c>
      <c r="N18" s="40">
        <f t="shared" si="3"/>
        <v>2492160</v>
      </c>
      <c r="O18" s="45" t="s">
        <v>39</v>
      </c>
    </row>
    <row r="19" spans="1:15" ht="16.5" customHeight="1" x14ac:dyDescent="0.25">
      <c r="A19" s="21">
        <v>18</v>
      </c>
      <c r="B19" s="21">
        <v>702</v>
      </c>
      <c r="C19" s="21">
        <v>7</v>
      </c>
      <c r="D19" s="21" t="s">
        <v>22</v>
      </c>
      <c r="E19" s="21">
        <v>941</v>
      </c>
      <c r="F19" s="21">
        <v>36</v>
      </c>
      <c r="G19" s="21">
        <v>16</v>
      </c>
      <c r="H19" s="21">
        <f t="shared" si="1"/>
        <v>993</v>
      </c>
      <c r="I19" s="25">
        <f t="shared" si="2"/>
        <v>1092.3000000000002</v>
      </c>
      <c r="J19" s="37">
        <f>J18</f>
        <v>29400</v>
      </c>
      <c r="K19" s="38">
        <f t="shared" si="4"/>
        <v>29194200</v>
      </c>
      <c r="L19" s="38">
        <f t="shared" si="5"/>
        <v>30945852</v>
      </c>
      <c r="M19" s="39">
        <f t="shared" si="0"/>
        <v>64500</v>
      </c>
      <c r="N19" s="40">
        <f t="shared" si="3"/>
        <v>3495360.0000000005</v>
      </c>
      <c r="O19" s="45" t="s">
        <v>39</v>
      </c>
    </row>
    <row r="20" spans="1:15" ht="16.5" customHeight="1" x14ac:dyDescent="0.25">
      <c r="A20" s="21">
        <v>19</v>
      </c>
      <c r="B20" s="21">
        <v>703</v>
      </c>
      <c r="C20" s="21">
        <v>7</v>
      </c>
      <c r="D20" s="21" t="s">
        <v>21</v>
      </c>
      <c r="E20" s="21">
        <v>675</v>
      </c>
      <c r="F20" s="21">
        <v>34</v>
      </c>
      <c r="G20" s="21">
        <v>10</v>
      </c>
      <c r="H20" s="21">
        <f t="shared" si="1"/>
        <v>719</v>
      </c>
      <c r="I20" s="25">
        <f t="shared" si="2"/>
        <v>790.90000000000009</v>
      </c>
      <c r="J20" s="37">
        <f>J19</f>
        <v>29400</v>
      </c>
      <c r="K20" s="38">
        <v>0</v>
      </c>
      <c r="L20" s="38">
        <f>K20*1.06</f>
        <v>0</v>
      </c>
      <c r="M20" s="39">
        <f t="shared" si="0"/>
        <v>0</v>
      </c>
      <c r="N20" s="40">
        <f t="shared" si="3"/>
        <v>2530880.0000000005</v>
      </c>
      <c r="O20" s="45" t="s">
        <v>40</v>
      </c>
    </row>
    <row r="21" spans="1:15" ht="16.5" customHeight="1" x14ac:dyDescent="0.25">
      <c r="A21" s="21">
        <v>20</v>
      </c>
      <c r="B21" s="21">
        <v>801</v>
      </c>
      <c r="C21" s="21">
        <v>8</v>
      </c>
      <c r="D21" s="21" t="s">
        <v>21</v>
      </c>
      <c r="E21" s="21">
        <v>667</v>
      </c>
      <c r="F21" s="21">
        <v>25</v>
      </c>
      <c r="G21" s="21">
        <v>16</v>
      </c>
      <c r="H21" s="21">
        <f t="shared" si="1"/>
        <v>708</v>
      </c>
      <c r="I21" s="25">
        <f t="shared" si="2"/>
        <v>778.80000000000007</v>
      </c>
      <c r="J21" s="37">
        <f>J20+80</f>
        <v>29480</v>
      </c>
      <c r="K21" s="38">
        <f t="shared" si="4"/>
        <v>20871840</v>
      </c>
      <c r="L21" s="38">
        <f t="shared" si="5"/>
        <v>22124150.400000002</v>
      </c>
      <c r="M21" s="39">
        <f t="shared" si="0"/>
        <v>46000</v>
      </c>
      <c r="N21" s="40">
        <f t="shared" si="3"/>
        <v>2492160</v>
      </c>
      <c r="O21" s="45" t="s">
        <v>39</v>
      </c>
    </row>
    <row r="22" spans="1:15" ht="16.5" customHeight="1" x14ac:dyDescent="0.25">
      <c r="A22" s="21">
        <v>21</v>
      </c>
      <c r="B22" s="21">
        <v>802</v>
      </c>
      <c r="C22" s="21">
        <v>8</v>
      </c>
      <c r="D22" s="21" t="s">
        <v>22</v>
      </c>
      <c r="E22" s="21">
        <v>941</v>
      </c>
      <c r="F22" s="21">
        <v>36</v>
      </c>
      <c r="G22" s="21">
        <v>16</v>
      </c>
      <c r="H22" s="21">
        <f t="shared" si="1"/>
        <v>993</v>
      </c>
      <c r="I22" s="25">
        <f t="shared" si="2"/>
        <v>1092.3000000000002</v>
      </c>
      <c r="J22" s="37">
        <f>J21</f>
        <v>29480</v>
      </c>
      <c r="K22" s="38">
        <v>0</v>
      </c>
      <c r="L22" s="38">
        <f>K22*1.06</f>
        <v>0</v>
      </c>
      <c r="M22" s="39">
        <f t="shared" si="0"/>
        <v>0</v>
      </c>
      <c r="N22" s="40">
        <f t="shared" si="3"/>
        <v>3495360.0000000005</v>
      </c>
      <c r="O22" s="45" t="s">
        <v>40</v>
      </c>
    </row>
    <row r="23" spans="1:15" ht="16.5" customHeight="1" x14ac:dyDescent="0.25">
      <c r="A23" s="21">
        <v>22</v>
      </c>
      <c r="B23" s="21">
        <v>901</v>
      </c>
      <c r="C23" s="22">
        <v>9</v>
      </c>
      <c r="D23" s="21" t="s">
        <v>21</v>
      </c>
      <c r="E23" s="21">
        <v>667</v>
      </c>
      <c r="F23" s="21">
        <v>25</v>
      </c>
      <c r="G23" s="21">
        <v>16</v>
      </c>
      <c r="H23" s="21">
        <f t="shared" si="1"/>
        <v>708</v>
      </c>
      <c r="I23" s="25">
        <f t="shared" si="2"/>
        <v>778.80000000000007</v>
      </c>
      <c r="J23" s="37">
        <f>J22+80</f>
        <v>29560</v>
      </c>
      <c r="K23" s="38">
        <f t="shared" si="4"/>
        <v>20928480</v>
      </c>
      <c r="L23" s="38">
        <f t="shared" si="5"/>
        <v>22184188.800000001</v>
      </c>
      <c r="M23" s="39">
        <f t="shared" si="0"/>
        <v>46000</v>
      </c>
      <c r="N23" s="40">
        <f t="shared" si="3"/>
        <v>2492160</v>
      </c>
      <c r="O23" s="45" t="s">
        <v>39</v>
      </c>
    </row>
    <row r="24" spans="1:15" ht="16.5" customHeight="1" x14ac:dyDescent="0.25">
      <c r="A24" s="21">
        <v>23</v>
      </c>
      <c r="B24" s="21">
        <v>902</v>
      </c>
      <c r="C24" s="22">
        <v>9</v>
      </c>
      <c r="D24" s="21" t="s">
        <v>22</v>
      </c>
      <c r="E24" s="21">
        <v>941</v>
      </c>
      <c r="F24" s="21">
        <v>36</v>
      </c>
      <c r="G24" s="21">
        <v>16</v>
      </c>
      <c r="H24" s="21">
        <f t="shared" si="1"/>
        <v>993</v>
      </c>
      <c r="I24" s="25">
        <f t="shared" si="2"/>
        <v>1092.3000000000002</v>
      </c>
      <c r="J24" s="37">
        <f>J23</f>
        <v>29560</v>
      </c>
      <c r="K24" s="38">
        <f t="shared" si="4"/>
        <v>29353080</v>
      </c>
      <c r="L24" s="38">
        <f t="shared" si="5"/>
        <v>31114264.800000001</v>
      </c>
      <c r="M24" s="39">
        <f t="shared" si="0"/>
        <v>65000</v>
      </c>
      <c r="N24" s="40">
        <f t="shared" si="3"/>
        <v>3495360.0000000005</v>
      </c>
      <c r="O24" s="45" t="s">
        <v>39</v>
      </c>
    </row>
    <row r="25" spans="1:15" ht="16.5" customHeight="1" x14ac:dyDescent="0.25">
      <c r="A25" s="21">
        <v>24</v>
      </c>
      <c r="B25" s="21">
        <v>903</v>
      </c>
      <c r="C25" s="22">
        <v>9</v>
      </c>
      <c r="D25" s="21" t="s">
        <v>21</v>
      </c>
      <c r="E25" s="21">
        <v>675</v>
      </c>
      <c r="F25" s="21">
        <v>34</v>
      </c>
      <c r="G25" s="21">
        <v>10</v>
      </c>
      <c r="H25" s="21">
        <f t="shared" si="1"/>
        <v>719</v>
      </c>
      <c r="I25" s="25">
        <f t="shared" si="2"/>
        <v>790.90000000000009</v>
      </c>
      <c r="J25" s="37">
        <f>J24</f>
        <v>29560</v>
      </c>
      <c r="K25" s="38">
        <f t="shared" si="4"/>
        <v>21253640</v>
      </c>
      <c r="L25" s="38">
        <f t="shared" si="5"/>
        <v>22528858.400000002</v>
      </c>
      <c r="M25" s="39">
        <f t="shared" si="0"/>
        <v>47000</v>
      </c>
      <c r="N25" s="40">
        <f t="shared" si="3"/>
        <v>2530880.0000000005</v>
      </c>
      <c r="O25" s="45" t="s">
        <v>39</v>
      </c>
    </row>
    <row r="26" spans="1:15" ht="16.5" customHeight="1" x14ac:dyDescent="0.25">
      <c r="A26" s="21">
        <v>25</v>
      </c>
      <c r="B26" s="21">
        <v>1001</v>
      </c>
      <c r="C26" s="23">
        <v>10</v>
      </c>
      <c r="D26" s="21" t="s">
        <v>21</v>
      </c>
      <c r="E26" s="21">
        <v>667</v>
      </c>
      <c r="F26" s="21">
        <v>25</v>
      </c>
      <c r="G26" s="21">
        <v>16</v>
      </c>
      <c r="H26" s="21">
        <f t="shared" si="1"/>
        <v>708</v>
      </c>
      <c r="I26" s="25">
        <f t="shared" si="2"/>
        <v>778.80000000000007</v>
      </c>
      <c r="J26" s="37">
        <f>J25+80</f>
        <v>29640</v>
      </c>
      <c r="K26" s="38">
        <f t="shared" si="4"/>
        <v>20985120</v>
      </c>
      <c r="L26" s="38">
        <f t="shared" si="5"/>
        <v>22244227.200000003</v>
      </c>
      <c r="M26" s="39">
        <f t="shared" si="0"/>
        <v>46500</v>
      </c>
      <c r="N26" s="40">
        <f t="shared" si="3"/>
        <v>2492160</v>
      </c>
      <c r="O26" s="45" t="s">
        <v>39</v>
      </c>
    </row>
    <row r="27" spans="1:15" ht="16.5" customHeight="1" x14ac:dyDescent="0.25">
      <c r="A27" s="21">
        <v>26</v>
      </c>
      <c r="B27" s="21">
        <v>1002</v>
      </c>
      <c r="C27" s="23">
        <v>10</v>
      </c>
      <c r="D27" s="21" t="s">
        <v>22</v>
      </c>
      <c r="E27" s="21">
        <v>941</v>
      </c>
      <c r="F27" s="21">
        <v>36</v>
      </c>
      <c r="G27" s="21">
        <v>16</v>
      </c>
      <c r="H27" s="21">
        <f t="shared" si="1"/>
        <v>993</v>
      </c>
      <c r="I27" s="25">
        <f t="shared" si="2"/>
        <v>1092.3000000000002</v>
      </c>
      <c r="J27" s="37">
        <f>J26</f>
        <v>29640</v>
      </c>
      <c r="K27" s="38">
        <v>0</v>
      </c>
      <c r="L27" s="38">
        <f>K27*1.06</f>
        <v>0</v>
      </c>
      <c r="M27" s="39">
        <f t="shared" si="0"/>
        <v>0</v>
      </c>
      <c r="N27" s="40">
        <f t="shared" si="3"/>
        <v>3495360.0000000005</v>
      </c>
      <c r="O27" s="45" t="s">
        <v>40</v>
      </c>
    </row>
    <row r="28" spans="1:15" ht="16.5" customHeight="1" x14ac:dyDescent="0.25">
      <c r="A28" s="21">
        <v>27</v>
      </c>
      <c r="B28" s="21">
        <v>1003</v>
      </c>
      <c r="C28" s="23">
        <v>10</v>
      </c>
      <c r="D28" s="21" t="s">
        <v>21</v>
      </c>
      <c r="E28" s="21">
        <v>675</v>
      </c>
      <c r="F28" s="21">
        <v>34</v>
      </c>
      <c r="G28" s="21">
        <v>10</v>
      </c>
      <c r="H28" s="21">
        <f t="shared" si="1"/>
        <v>719</v>
      </c>
      <c r="I28" s="25">
        <f t="shared" si="2"/>
        <v>790.90000000000009</v>
      </c>
      <c r="J28" s="37">
        <f>J27</f>
        <v>29640</v>
      </c>
      <c r="K28" s="38">
        <f t="shared" si="4"/>
        <v>21311160</v>
      </c>
      <c r="L28" s="38">
        <f t="shared" si="5"/>
        <v>22589829.600000001</v>
      </c>
      <c r="M28" s="39">
        <f t="shared" si="0"/>
        <v>47000</v>
      </c>
      <c r="N28" s="40">
        <f t="shared" si="3"/>
        <v>2530880.0000000005</v>
      </c>
      <c r="O28" s="45" t="s">
        <v>39</v>
      </c>
    </row>
    <row r="29" spans="1:15" ht="16.5" customHeight="1" x14ac:dyDescent="0.25">
      <c r="A29" s="21">
        <v>28</v>
      </c>
      <c r="B29" s="21">
        <v>1101</v>
      </c>
      <c r="C29" s="23">
        <v>11</v>
      </c>
      <c r="D29" s="21" t="s">
        <v>21</v>
      </c>
      <c r="E29" s="21">
        <v>667</v>
      </c>
      <c r="F29" s="21">
        <v>25</v>
      </c>
      <c r="G29" s="21">
        <v>16</v>
      </c>
      <c r="H29" s="21">
        <f t="shared" si="1"/>
        <v>708</v>
      </c>
      <c r="I29" s="25">
        <f t="shared" si="2"/>
        <v>778.80000000000007</v>
      </c>
      <c r="J29" s="37">
        <f>J28+80</f>
        <v>29720</v>
      </c>
      <c r="K29" s="38">
        <f t="shared" si="4"/>
        <v>21041760</v>
      </c>
      <c r="L29" s="38">
        <f t="shared" si="5"/>
        <v>22304265.600000001</v>
      </c>
      <c r="M29" s="39">
        <f t="shared" si="0"/>
        <v>46500</v>
      </c>
      <c r="N29" s="40">
        <f t="shared" si="3"/>
        <v>2492160</v>
      </c>
      <c r="O29" s="45" t="s">
        <v>39</v>
      </c>
    </row>
    <row r="30" spans="1:15" ht="16.5" customHeight="1" x14ac:dyDescent="0.25">
      <c r="A30" s="21">
        <v>29</v>
      </c>
      <c r="B30" s="21">
        <v>1102</v>
      </c>
      <c r="C30" s="23">
        <v>11</v>
      </c>
      <c r="D30" s="21" t="s">
        <v>22</v>
      </c>
      <c r="E30" s="21">
        <v>941</v>
      </c>
      <c r="F30" s="21">
        <v>36</v>
      </c>
      <c r="G30" s="21">
        <v>16</v>
      </c>
      <c r="H30" s="21">
        <f t="shared" si="1"/>
        <v>993</v>
      </c>
      <c r="I30" s="25">
        <f t="shared" si="2"/>
        <v>1092.3000000000002</v>
      </c>
      <c r="J30" s="37">
        <f>J29</f>
        <v>29720</v>
      </c>
      <c r="K30" s="38">
        <f t="shared" si="4"/>
        <v>29511960</v>
      </c>
      <c r="L30" s="38">
        <f t="shared" si="5"/>
        <v>31282677.600000001</v>
      </c>
      <c r="M30" s="39">
        <f t="shared" si="0"/>
        <v>65000</v>
      </c>
      <c r="N30" s="40">
        <f t="shared" si="3"/>
        <v>3495360.0000000005</v>
      </c>
      <c r="O30" s="45" t="s">
        <v>39</v>
      </c>
    </row>
    <row r="31" spans="1:15" x14ac:dyDescent="0.25">
      <c r="A31" s="21">
        <v>30</v>
      </c>
      <c r="B31" s="21">
        <v>1103</v>
      </c>
      <c r="C31" s="23">
        <v>11</v>
      </c>
      <c r="D31" s="21" t="s">
        <v>21</v>
      </c>
      <c r="E31" s="21">
        <v>675</v>
      </c>
      <c r="F31" s="21">
        <v>34</v>
      </c>
      <c r="G31" s="21">
        <v>10</v>
      </c>
      <c r="H31" s="21">
        <f t="shared" si="1"/>
        <v>719</v>
      </c>
      <c r="I31" s="25">
        <f t="shared" si="2"/>
        <v>790.90000000000009</v>
      </c>
      <c r="J31" s="37">
        <f>J30</f>
        <v>29720</v>
      </c>
      <c r="K31" s="38">
        <f t="shared" si="4"/>
        <v>21368680</v>
      </c>
      <c r="L31" s="38">
        <f t="shared" si="5"/>
        <v>22650800.800000001</v>
      </c>
      <c r="M31" s="39">
        <f t="shared" si="0"/>
        <v>47000</v>
      </c>
      <c r="N31" s="40">
        <f t="shared" si="3"/>
        <v>2530880.0000000005</v>
      </c>
      <c r="O31" s="45" t="s">
        <v>39</v>
      </c>
    </row>
    <row r="32" spans="1:15" x14ac:dyDescent="0.25">
      <c r="A32" s="21">
        <v>31</v>
      </c>
      <c r="B32" s="21">
        <v>1201</v>
      </c>
      <c r="C32" s="23">
        <v>12</v>
      </c>
      <c r="D32" s="21" t="s">
        <v>21</v>
      </c>
      <c r="E32" s="21">
        <v>667</v>
      </c>
      <c r="F32" s="21">
        <v>25</v>
      </c>
      <c r="G32" s="21">
        <v>16</v>
      </c>
      <c r="H32" s="21">
        <f t="shared" si="1"/>
        <v>708</v>
      </c>
      <c r="I32" s="25">
        <f t="shared" si="2"/>
        <v>778.80000000000007</v>
      </c>
      <c r="J32" s="37">
        <f>J31+80</f>
        <v>29800</v>
      </c>
      <c r="K32" s="38">
        <f t="shared" si="4"/>
        <v>21098400</v>
      </c>
      <c r="L32" s="38">
        <f t="shared" si="5"/>
        <v>22364304</v>
      </c>
      <c r="M32" s="39">
        <f t="shared" si="0"/>
        <v>46500</v>
      </c>
      <c r="N32" s="40">
        <f t="shared" si="3"/>
        <v>2492160</v>
      </c>
      <c r="O32" s="45" t="s">
        <v>39</v>
      </c>
    </row>
    <row r="33" spans="1:15" x14ac:dyDescent="0.25">
      <c r="A33" s="21">
        <v>32</v>
      </c>
      <c r="B33" s="21">
        <v>1202</v>
      </c>
      <c r="C33" s="23">
        <v>12</v>
      </c>
      <c r="D33" s="21" t="s">
        <v>22</v>
      </c>
      <c r="E33" s="21">
        <v>941</v>
      </c>
      <c r="F33" s="21">
        <v>36</v>
      </c>
      <c r="G33" s="21">
        <v>16</v>
      </c>
      <c r="H33" s="21">
        <f t="shared" si="1"/>
        <v>993</v>
      </c>
      <c r="I33" s="25">
        <f t="shared" si="2"/>
        <v>1092.3000000000002</v>
      </c>
      <c r="J33" s="37">
        <f>J32</f>
        <v>29800</v>
      </c>
      <c r="K33" s="38">
        <f t="shared" si="4"/>
        <v>29591400</v>
      </c>
      <c r="L33" s="38">
        <f t="shared" si="5"/>
        <v>31366884</v>
      </c>
      <c r="M33" s="39">
        <f t="shared" si="0"/>
        <v>65500</v>
      </c>
      <c r="N33" s="40">
        <f t="shared" si="3"/>
        <v>3495360.0000000005</v>
      </c>
      <c r="O33" s="45" t="s">
        <v>39</v>
      </c>
    </row>
    <row r="34" spans="1:15" x14ac:dyDescent="0.25">
      <c r="A34" s="21">
        <v>33</v>
      </c>
      <c r="B34" s="21">
        <v>1203</v>
      </c>
      <c r="C34" s="23">
        <v>12</v>
      </c>
      <c r="D34" s="21" t="s">
        <v>21</v>
      </c>
      <c r="E34" s="21">
        <v>675</v>
      </c>
      <c r="F34" s="21">
        <v>34</v>
      </c>
      <c r="G34" s="21">
        <v>10</v>
      </c>
      <c r="H34" s="21">
        <f t="shared" si="1"/>
        <v>719</v>
      </c>
      <c r="I34" s="25">
        <f t="shared" si="2"/>
        <v>790.90000000000009</v>
      </c>
      <c r="J34" s="37">
        <f>J33</f>
        <v>29800</v>
      </c>
      <c r="K34" s="38">
        <f t="shared" si="4"/>
        <v>21426200</v>
      </c>
      <c r="L34" s="38">
        <f t="shared" si="5"/>
        <v>22711772</v>
      </c>
      <c r="M34" s="39">
        <f t="shared" si="0"/>
        <v>47500</v>
      </c>
      <c r="N34" s="40">
        <f t="shared" si="3"/>
        <v>2530880.0000000005</v>
      </c>
      <c r="O34" s="45" t="s">
        <v>39</v>
      </c>
    </row>
    <row r="35" spans="1:15" x14ac:dyDescent="0.25">
      <c r="A35" s="21">
        <v>34</v>
      </c>
      <c r="B35" s="21">
        <v>1301</v>
      </c>
      <c r="C35" s="23">
        <v>13</v>
      </c>
      <c r="D35" s="21" t="s">
        <v>21</v>
      </c>
      <c r="E35" s="21">
        <v>667</v>
      </c>
      <c r="F35" s="21">
        <v>25</v>
      </c>
      <c r="G35" s="21">
        <v>16</v>
      </c>
      <c r="H35" s="21">
        <f t="shared" si="1"/>
        <v>708</v>
      </c>
      <c r="I35" s="25">
        <f t="shared" si="2"/>
        <v>778.80000000000007</v>
      </c>
      <c r="J35" s="37">
        <f>J34+80</f>
        <v>29880</v>
      </c>
      <c r="K35" s="38">
        <f t="shared" si="4"/>
        <v>21155040</v>
      </c>
      <c r="L35" s="38">
        <f t="shared" si="5"/>
        <v>22424342.400000002</v>
      </c>
      <c r="M35" s="39">
        <f t="shared" si="0"/>
        <v>46500</v>
      </c>
      <c r="N35" s="40">
        <f t="shared" si="3"/>
        <v>2492160</v>
      </c>
      <c r="O35" s="45" t="s">
        <v>39</v>
      </c>
    </row>
    <row r="36" spans="1:15" ht="16.5" customHeight="1" x14ac:dyDescent="0.25">
      <c r="A36" s="21">
        <v>35</v>
      </c>
      <c r="B36" s="21">
        <v>1302</v>
      </c>
      <c r="C36" s="23">
        <v>13</v>
      </c>
      <c r="D36" s="21" t="s">
        <v>22</v>
      </c>
      <c r="E36" s="21">
        <v>941</v>
      </c>
      <c r="F36" s="21">
        <v>36</v>
      </c>
      <c r="G36" s="21">
        <v>16</v>
      </c>
      <c r="H36" s="21">
        <f t="shared" si="1"/>
        <v>993</v>
      </c>
      <c r="I36" s="25">
        <f t="shared" si="2"/>
        <v>1092.3000000000002</v>
      </c>
      <c r="J36" s="37">
        <f>J35</f>
        <v>29880</v>
      </c>
      <c r="K36" s="38">
        <f t="shared" si="4"/>
        <v>29670840</v>
      </c>
      <c r="L36" s="38">
        <f t="shared" si="5"/>
        <v>31451090.400000002</v>
      </c>
      <c r="M36" s="39">
        <f t="shared" si="0"/>
        <v>65500</v>
      </c>
      <c r="N36" s="40">
        <f t="shared" si="3"/>
        <v>3495360.0000000005</v>
      </c>
      <c r="O36" s="45" t="s">
        <v>39</v>
      </c>
    </row>
    <row r="37" spans="1:15" ht="16.5" customHeight="1" x14ac:dyDescent="0.25">
      <c r="A37" s="21">
        <v>36</v>
      </c>
      <c r="B37" s="21">
        <v>1303</v>
      </c>
      <c r="C37" s="23">
        <v>13</v>
      </c>
      <c r="D37" s="21" t="s">
        <v>21</v>
      </c>
      <c r="E37" s="21">
        <v>675</v>
      </c>
      <c r="F37" s="21">
        <v>34</v>
      </c>
      <c r="G37" s="21">
        <v>10</v>
      </c>
      <c r="H37" s="21">
        <f t="shared" si="1"/>
        <v>719</v>
      </c>
      <c r="I37" s="25">
        <f t="shared" si="2"/>
        <v>790.90000000000009</v>
      </c>
      <c r="J37" s="37">
        <f>J36</f>
        <v>29880</v>
      </c>
      <c r="K37" s="38">
        <f t="shared" si="4"/>
        <v>21483720</v>
      </c>
      <c r="L37" s="38">
        <f t="shared" si="5"/>
        <v>22772743.200000003</v>
      </c>
      <c r="M37" s="39">
        <f t="shared" si="0"/>
        <v>47500</v>
      </c>
      <c r="N37" s="40">
        <f t="shared" si="3"/>
        <v>2530880.0000000005</v>
      </c>
      <c r="O37" s="45" t="s">
        <v>39</v>
      </c>
    </row>
    <row r="38" spans="1:15" ht="16.5" customHeight="1" x14ac:dyDescent="0.25">
      <c r="A38" s="21">
        <v>37</v>
      </c>
      <c r="B38" s="21">
        <v>1401</v>
      </c>
      <c r="C38" s="23">
        <v>14</v>
      </c>
      <c r="D38" s="21" t="s">
        <v>21</v>
      </c>
      <c r="E38" s="21">
        <v>667</v>
      </c>
      <c r="F38" s="21">
        <v>25</v>
      </c>
      <c r="G38" s="21">
        <v>16</v>
      </c>
      <c r="H38" s="21">
        <f t="shared" si="1"/>
        <v>708</v>
      </c>
      <c r="I38" s="25">
        <f t="shared" si="2"/>
        <v>778.80000000000007</v>
      </c>
      <c r="J38" s="37">
        <f>J37+80</f>
        <v>29960</v>
      </c>
      <c r="K38" s="38">
        <f t="shared" si="4"/>
        <v>21211680</v>
      </c>
      <c r="L38" s="38">
        <f t="shared" si="5"/>
        <v>22484380.800000001</v>
      </c>
      <c r="M38" s="39">
        <f t="shared" si="0"/>
        <v>47000</v>
      </c>
      <c r="N38" s="40">
        <f t="shared" si="3"/>
        <v>2492160</v>
      </c>
      <c r="O38" s="45" t="s">
        <v>39</v>
      </c>
    </row>
    <row r="39" spans="1:15" ht="16.5" customHeight="1" x14ac:dyDescent="0.25">
      <c r="A39" s="21">
        <v>38</v>
      </c>
      <c r="B39" s="21">
        <v>1402</v>
      </c>
      <c r="C39" s="23">
        <v>14</v>
      </c>
      <c r="D39" s="21" t="s">
        <v>22</v>
      </c>
      <c r="E39" s="21">
        <v>941</v>
      </c>
      <c r="F39" s="21">
        <v>36</v>
      </c>
      <c r="G39" s="21">
        <v>16</v>
      </c>
      <c r="H39" s="21">
        <f t="shared" si="1"/>
        <v>993</v>
      </c>
      <c r="I39" s="25">
        <f t="shared" si="2"/>
        <v>1092.3000000000002</v>
      </c>
      <c r="J39" s="37">
        <f>J38</f>
        <v>29960</v>
      </c>
      <c r="K39" s="38">
        <f t="shared" si="4"/>
        <v>29750280</v>
      </c>
      <c r="L39" s="38">
        <f t="shared" si="5"/>
        <v>31535296.800000001</v>
      </c>
      <c r="M39" s="39">
        <f t="shared" si="0"/>
        <v>65500</v>
      </c>
      <c r="N39" s="40">
        <f t="shared" si="3"/>
        <v>3495360.0000000005</v>
      </c>
      <c r="O39" s="45" t="s">
        <v>39</v>
      </c>
    </row>
    <row r="40" spans="1:15" x14ac:dyDescent="0.25">
      <c r="A40" s="21">
        <v>39</v>
      </c>
      <c r="B40" s="21">
        <v>1403</v>
      </c>
      <c r="C40" s="23">
        <v>14</v>
      </c>
      <c r="D40" s="21" t="s">
        <v>21</v>
      </c>
      <c r="E40" s="21">
        <v>675</v>
      </c>
      <c r="F40" s="21">
        <v>34</v>
      </c>
      <c r="G40" s="21">
        <v>10</v>
      </c>
      <c r="H40" s="21">
        <f t="shared" si="1"/>
        <v>719</v>
      </c>
      <c r="I40" s="25">
        <f t="shared" si="2"/>
        <v>790.90000000000009</v>
      </c>
      <c r="J40" s="37">
        <f>J39</f>
        <v>29960</v>
      </c>
      <c r="K40" s="38">
        <f t="shared" si="4"/>
        <v>21541240</v>
      </c>
      <c r="L40" s="38">
        <f t="shared" si="5"/>
        <v>22833714.400000002</v>
      </c>
      <c r="M40" s="39">
        <f t="shared" si="0"/>
        <v>47500</v>
      </c>
      <c r="N40" s="40">
        <f t="shared" si="3"/>
        <v>2530880.0000000005</v>
      </c>
      <c r="O40" s="45" t="s">
        <v>39</v>
      </c>
    </row>
    <row r="41" spans="1:15" ht="16.5" customHeight="1" x14ac:dyDescent="0.25">
      <c r="A41" s="21">
        <v>40</v>
      </c>
      <c r="B41" s="21">
        <v>1501</v>
      </c>
      <c r="C41" s="23">
        <v>15</v>
      </c>
      <c r="D41" s="21" t="s">
        <v>21</v>
      </c>
      <c r="E41" s="21">
        <v>667</v>
      </c>
      <c r="F41" s="21">
        <v>25</v>
      </c>
      <c r="G41" s="21">
        <v>16</v>
      </c>
      <c r="H41" s="21">
        <f t="shared" si="1"/>
        <v>708</v>
      </c>
      <c r="I41" s="25">
        <f t="shared" si="2"/>
        <v>778.80000000000007</v>
      </c>
      <c r="J41" s="37">
        <f>J40+80</f>
        <v>30040</v>
      </c>
      <c r="K41" s="38">
        <f t="shared" si="4"/>
        <v>21268320</v>
      </c>
      <c r="L41" s="38">
        <f t="shared" si="5"/>
        <v>22544419.200000003</v>
      </c>
      <c r="M41" s="39">
        <f t="shared" si="0"/>
        <v>47000</v>
      </c>
      <c r="N41" s="40">
        <f t="shared" si="3"/>
        <v>2492160</v>
      </c>
      <c r="O41" s="45" t="s">
        <v>39</v>
      </c>
    </row>
    <row r="42" spans="1:15" ht="16.5" customHeight="1" x14ac:dyDescent="0.25">
      <c r="A42" s="21">
        <v>41</v>
      </c>
      <c r="B42" s="21">
        <v>1502</v>
      </c>
      <c r="C42" s="23">
        <v>15</v>
      </c>
      <c r="D42" s="21" t="s">
        <v>22</v>
      </c>
      <c r="E42" s="21">
        <v>941</v>
      </c>
      <c r="F42" s="21">
        <v>36</v>
      </c>
      <c r="G42" s="21">
        <v>16</v>
      </c>
      <c r="H42" s="21">
        <f t="shared" si="1"/>
        <v>993</v>
      </c>
      <c r="I42" s="25">
        <f t="shared" si="2"/>
        <v>1092.3000000000002</v>
      </c>
      <c r="J42" s="37">
        <f>J41</f>
        <v>30040</v>
      </c>
      <c r="K42" s="38">
        <f t="shared" si="4"/>
        <v>29829720</v>
      </c>
      <c r="L42" s="38">
        <f t="shared" si="5"/>
        <v>31619503.200000003</v>
      </c>
      <c r="M42" s="39">
        <f t="shared" si="0"/>
        <v>66000</v>
      </c>
      <c r="N42" s="40">
        <f t="shared" si="3"/>
        <v>3495360.0000000005</v>
      </c>
      <c r="O42" s="45" t="s">
        <v>39</v>
      </c>
    </row>
    <row r="43" spans="1:15" ht="16.5" customHeight="1" x14ac:dyDescent="0.25">
      <c r="A43" s="21">
        <v>42</v>
      </c>
      <c r="B43" s="21">
        <v>1601</v>
      </c>
      <c r="C43" s="23">
        <v>16</v>
      </c>
      <c r="D43" s="21" t="s">
        <v>21</v>
      </c>
      <c r="E43" s="21">
        <v>667</v>
      </c>
      <c r="F43" s="21">
        <v>25</v>
      </c>
      <c r="G43" s="21">
        <v>16</v>
      </c>
      <c r="H43" s="21">
        <f t="shared" si="1"/>
        <v>708</v>
      </c>
      <c r="I43" s="25">
        <f t="shared" si="2"/>
        <v>778.80000000000007</v>
      </c>
      <c r="J43" s="37">
        <f>J42+80</f>
        <v>30120</v>
      </c>
      <c r="K43" s="38">
        <f t="shared" si="4"/>
        <v>21324960</v>
      </c>
      <c r="L43" s="38">
        <f t="shared" si="5"/>
        <v>22604457.600000001</v>
      </c>
      <c r="M43" s="39">
        <f t="shared" si="0"/>
        <v>47000</v>
      </c>
      <c r="N43" s="40">
        <f t="shared" si="3"/>
        <v>2492160</v>
      </c>
      <c r="O43" s="45" t="s">
        <v>39</v>
      </c>
    </row>
    <row r="44" spans="1:15" ht="16.5" customHeight="1" x14ac:dyDescent="0.25">
      <c r="A44" s="21">
        <v>43</v>
      </c>
      <c r="B44" s="21">
        <v>1602</v>
      </c>
      <c r="C44" s="23">
        <v>16</v>
      </c>
      <c r="D44" s="21" t="s">
        <v>22</v>
      </c>
      <c r="E44" s="21">
        <v>941</v>
      </c>
      <c r="F44" s="21">
        <v>36</v>
      </c>
      <c r="G44" s="21">
        <v>16</v>
      </c>
      <c r="H44" s="21">
        <f t="shared" si="1"/>
        <v>993</v>
      </c>
      <c r="I44" s="25">
        <f t="shared" si="2"/>
        <v>1092.3000000000002</v>
      </c>
      <c r="J44" s="37">
        <f>J43</f>
        <v>30120</v>
      </c>
      <c r="K44" s="38">
        <f t="shared" si="4"/>
        <v>29909160</v>
      </c>
      <c r="L44" s="38">
        <f t="shared" si="5"/>
        <v>31703709.600000001</v>
      </c>
      <c r="M44" s="39">
        <f t="shared" si="0"/>
        <v>66000</v>
      </c>
      <c r="N44" s="40">
        <f t="shared" si="3"/>
        <v>3495360.0000000005</v>
      </c>
      <c r="O44" s="45" t="s">
        <v>39</v>
      </c>
    </row>
    <row r="45" spans="1:15" x14ac:dyDescent="0.25">
      <c r="A45" s="21">
        <v>44</v>
      </c>
      <c r="B45" s="21">
        <v>1603</v>
      </c>
      <c r="C45" s="23">
        <v>16</v>
      </c>
      <c r="D45" s="21" t="s">
        <v>21</v>
      </c>
      <c r="E45" s="21">
        <v>675</v>
      </c>
      <c r="F45" s="21">
        <v>34</v>
      </c>
      <c r="G45" s="21">
        <v>10</v>
      </c>
      <c r="H45" s="21">
        <f t="shared" si="1"/>
        <v>719</v>
      </c>
      <c r="I45" s="25">
        <f t="shared" si="2"/>
        <v>790.90000000000009</v>
      </c>
      <c r="J45" s="37">
        <f>J44</f>
        <v>30120</v>
      </c>
      <c r="K45" s="38">
        <f t="shared" si="4"/>
        <v>21656280</v>
      </c>
      <c r="L45" s="38">
        <f t="shared" si="5"/>
        <v>22955656.800000001</v>
      </c>
      <c r="M45" s="39">
        <f t="shared" si="0"/>
        <v>48000</v>
      </c>
      <c r="N45" s="40">
        <f t="shared" si="3"/>
        <v>2530880.0000000005</v>
      </c>
      <c r="O45" s="45" t="s">
        <v>39</v>
      </c>
    </row>
    <row r="46" spans="1:15" x14ac:dyDescent="0.25">
      <c r="A46" s="21">
        <v>45</v>
      </c>
      <c r="B46" s="21">
        <v>1701</v>
      </c>
      <c r="C46" s="23">
        <v>17</v>
      </c>
      <c r="D46" s="21" t="s">
        <v>21</v>
      </c>
      <c r="E46" s="21">
        <v>667</v>
      </c>
      <c r="F46" s="21">
        <v>25</v>
      </c>
      <c r="G46" s="21">
        <v>16</v>
      </c>
      <c r="H46" s="21">
        <f t="shared" si="1"/>
        <v>708</v>
      </c>
      <c r="I46" s="25">
        <f t="shared" si="2"/>
        <v>778.80000000000007</v>
      </c>
      <c r="J46" s="37">
        <f>J45+80</f>
        <v>30200</v>
      </c>
      <c r="K46" s="38">
        <f t="shared" si="4"/>
        <v>21381600</v>
      </c>
      <c r="L46" s="38">
        <f t="shared" si="5"/>
        <v>22664496</v>
      </c>
      <c r="M46" s="39">
        <f t="shared" si="0"/>
        <v>47000</v>
      </c>
      <c r="N46" s="40">
        <f t="shared" si="3"/>
        <v>2492160</v>
      </c>
      <c r="O46" s="45" t="s">
        <v>39</v>
      </c>
    </row>
    <row r="47" spans="1:15" x14ac:dyDescent="0.25">
      <c r="A47" s="21">
        <v>46</v>
      </c>
      <c r="B47" s="21">
        <v>1702</v>
      </c>
      <c r="C47" s="23">
        <v>17</v>
      </c>
      <c r="D47" s="21" t="s">
        <v>22</v>
      </c>
      <c r="E47" s="21">
        <v>941</v>
      </c>
      <c r="F47" s="21">
        <v>36</v>
      </c>
      <c r="G47" s="21">
        <v>16</v>
      </c>
      <c r="H47" s="21">
        <f t="shared" si="1"/>
        <v>993</v>
      </c>
      <c r="I47" s="25">
        <f t="shared" si="2"/>
        <v>1092.3000000000002</v>
      </c>
      <c r="J47" s="37">
        <f>J46</f>
        <v>30200</v>
      </c>
      <c r="K47" s="38">
        <f t="shared" si="4"/>
        <v>29988600</v>
      </c>
      <c r="L47" s="38">
        <f t="shared" si="5"/>
        <v>31787916</v>
      </c>
      <c r="M47" s="39">
        <f t="shared" si="0"/>
        <v>66000</v>
      </c>
      <c r="N47" s="40">
        <f t="shared" si="3"/>
        <v>3495360.0000000005</v>
      </c>
      <c r="O47" s="45" t="s">
        <v>39</v>
      </c>
    </row>
    <row r="48" spans="1:15" x14ac:dyDescent="0.25">
      <c r="A48" s="21">
        <v>47</v>
      </c>
      <c r="B48" s="21">
        <v>1703</v>
      </c>
      <c r="C48" s="23">
        <v>17</v>
      </c>
      <c r="D48" s="21" t="s">
        <v>21</v>
      </c>
      <c r="E48" s="21">
        <v>675</v>
      </c>
      <c r="F48" s="21">
        <v>34</v>
      </c>
      <c r="G48" s="21">
        <v>10</v>
      </c>
      <c r="H48" s="21">
        <f t="shared" si="1"/>
        <v>719</v>
      </c>
      <c r="I48" s="25">
        <f t="shared" si="2"/>
        <v>790.90000000000009</v>
      </c>
      <c r="J48" s="37">
        <f>J47</f>
        <v>30200</v>
      </c>
      <c r="K48" s="38">
        <f t="shared" si="4"/>
        <v>21713800</v>
      </c>
      <c r="L48" s="38">
        <f t="shared" si="5"/>
        <v>23016628</v>
      </c>
      <c r="M48" s="39">
        <f t="shared" si="0"/>
        <v>48000</v>
      </c>
      <c r="N48" s="40">
        <f t="shared" si="3"/>
        <v>2530880.0000000005</v>
      </c>
      <c r="O48" s="45" t="s">
        <v>39</v>
      </c>
    </row>
    <row r="49" spans="1:15" x14ac:dyDescent="0.25">
      <c r="A49" s="21">
        <v>48</v>
      </c>
      <c r="B49" s="21">
        <v>1801</v>
      </c>
      <c r="C49" s="23">
        <v>18</v>
      </c>
      <c r="D49" s="21" t="s">
        <v>21</v>
      </c>
      <c r="E49" s="21">
        <v>667</v>
      </c>
      <c r="F49" s="21">
        <v>25</v>
      </c>
      <c r="G49" s="21">
        <v>16</v>
      </c>
      <c r="H49" s="21">
        <f t="shared" si="1"/>
        <v>708</v>
      </c>
      <c r="I49" s="25">
        <f t="shared" si="2"/>
        <v>778.80000000000007</v>
      </c>
      <c r="J49" s="37">
        <f>J48+80</f>
        <v>30280</v>
      </c>
      <c r="K49" s="38">
        <f t="shared" si="4"/>
        <v>21438240</v>
      </c>
      <c r="L49" s="38">
        <f t="shared" si="5"/>
        <v>22724534.400000002</v>
      </c>
      <c r="M49" s="39">
        <f t="shared" si="0"/>
        <v>47500</v>
      </c>
      <c r="N49" s="40">
        <f t="shared" si="3"/>
        <v>2492160</v>
      </c>
      <c r="O49" s="45" t="s">
        <v>39</v>
      </c>
    </row>
    <row r="50" spans="1:15" x14ac:dyDescent="0.25">
      <c r="A50" s="21">
        <v>49</v>
      </c>
      <c r="B50" s="21">
        <v>1802</v>
      </c>
      <c r="C50" s="23">
        <v>18</v>
      </c>
      <c r="D50" s="21" t="s">
        <v>22</v>
      </c>
      <c r="E50" s="21">
        <v>941</v>
      </c>
      <c r="F50" s="21">
        <v>36</v>
      </c>
      <c r="G50" s="21">
        <v>16</v>
      </c>
      <c r="H50" s="21">
        <f t="shared" si="1"/>
        <v>993</v>
      </c>
      <c r="I50" s="25">
        <f t="shared" si="2"/>
        <v>1092.3000000000002</v>
      </c>
      <c r="J50" s="37">
        <f>J49</f>
        <v>30280</v>
      </c>
      <c r="K50" s="38">
        <f t="shared" si="4"/>
        <v>30068040</v>
      </c>
      <c r="L50" s="38">
        <f t="shared" si="5"/>
        <v>31872122.400000002</v>
      </c>
      <c r="M50" s="39">
        <f t="shared" si="0"/>
        <v>66500</v>
      </c>
      <c r="N50" s="40">
        <f t="shared" si="3"/>
        <v>3495360.0000000005</v>
      </c>
      <c r="O50" s="45" t="s">
        <v>39</v>
      </c>
    </row>
    <row r="51" spans="1:15" x14ac:dyDescent="0.25">
      <c r="A51" s="21">
        <v>50</v>
      </c>
      <c r="B51" s="21">
        <v>1803</v>
      </c>
      <c r="C51" s="23">
        <v>18</v>
      </c>
      <c r="D51" s="21" t="s">
        <v>21</v>
      </c>
      <c r="E51" s="21">
        <v>675</v>
      </c>
      <c r="F51" s="21">
        <v>34</v>
      </c>
      <c r="G51" s="21">
        <v>10</v>
      </c>
      <c r="H51" s="21">
        <f t="shared" si="1"/>
        <v>719</v>
      </c>
      <c r="I51" s="25">
        <f t="shared" si="2"/>
        <v>790.90000000000009</v>
      </c>
      <c r="J51" s="37">
        <f>J50</f>
        <v>30280</v>
      </c>
      <c r="K51" s="38">
        <f t="shared" si="4"/>
        <v>21771320</v>
      </c>
      <c r="L51" s="38">
        <f t="shared" si="5"/>
        <v>23077599.200000003</v>
      </c>
      <c r="M51" s="39">
        <f t="shared" si="0"/>
        <v>48000</v>
      </c>
      <c r="N51" s="40">
        <f t="shared" si="3"/>
        <v>2530880.0000000005</v>
      </c>
      <c r="O51" s="45" t="s">
        <v>39</v>
      </c>
    </row>
    <row r="52" spans="1:15" x14ac:dyDescent="0.25">
      <c r="A52" s="21">
        <v>51</v>
      </c>
      <c r="B52" s="21">
        <v>1901</v>
      </c>
      <c r="C52" s="23">
        <v>19</v>
      </c>
      <c r="D52" s="21" t="s">
        <v>21</v>
      </c>
      <c r="E52" s="21">
        <v>667</v>
      </c>
      <c r="F52" s="21">
        <v>25</v>
      </c>
      <c r="G52" s="21">
        <v>16</v>
      </c>
      <c r="H52" s="21">
        <f t="shared" si="1"/>
        <v>708</v>
      </c>
      <c r="I52" s="25">
        <f t="shared" si="2"/>
        <v>778.80000000000007</v>
      </c>
      <c r="J52" s="37">
        <f>J51+80</f>
        <v>30360</v>
      </c>
      <c r="K52" s="38">
        <f t="shared" si="4"/>
        <v>21494880</v>
      </c>
      <c r="L52" s="38">
        <f t="shared" si="5"/>
        <v>22784572.800000001</v>
      </c>
      <c r="M52" s="39">
        <f t="shared" si="0"/>
        <v>47500</v>
      </c>
      <c r="N52" s="40">
        <f t="shared" si="3"/>
        <v>2492160</v>
      </c>
      <c r="O52" s="45" t="s">
        <v>39</v>
      </c>
    </row>
    <row r="53" spans="1:15" x14ac:dyDescent="0.25">
      <c r="A53" s="21">
        <v>52</v>
      </c>
      <c r="B53" s="21">
        <v>1902</v>
      </c>
      <c r="C53" s="23">
        <v>19</v>
      </c>
      <c r="D53" s="21" t="s">
        <v>22</v>
      </c>
      <c r="E53" s="21">
        <v>941</v>
      </c>
      <c r="F53" s="21">
        <v>36</v>
      </c>
      <c r="G53" s="21">
        <v>16</v>
      </c>
      <c r="H53" s="21">
        <f t="shared" si="1"/>
        <v>993</v>
      </c>
      <c r="I53" s="25">
        <f t="shared" si="2"/>
        <v>1092.3000000000002</v>
      </c>
      <c r="J53" s="37">
        <f>J52</f>
        <v>30360</v>
      </c>
      <c r="K53" s="38">
        <f t="shared" si="4"/>
        <v>30147480</v>
      </c>
      <c r="L53" s="38">
        <f t="shared" si="5"/>
        <v>31956328.800000001</v>
      </c>
      <c r="M53" s="39">
        <f t="shared" si="0"/>
        <v>66500</v>
      </c>
      <c r="N53" s="40">
        <f t="shared" si="3"/>
        <v>3495360.0000000005</v>
      </c>
      <c r="O53" s="45" t="s">
        <v>39</v>
      </c>
    </row>
    <row r="54" spans="1:15" x14ac:dyDescent="0.25">
      <c r="A54" s="21">
        <v>53</v>
      </c>
      <c r="B54" s="21">
        <v>1903</v>
      </c>
      <c r="C54" s="23">
        <v>19</v>
      </c>
      <c r="D54" s="21" t="s">
        <v>21</v>
      </c>
      <c r="E54" s="21">
        <v>675</v>
      </c>
      <c r="F54" s="21">
        <v>34</v>
      </c>
      <c r="G54" s="21">
        <v>10</v>
      </c>
      <c r="H54" s="21">
        <f t="shared" si="1"/>
        <v>719</v>
      </c>
      <c r="I54" s="25">
        <f t="shared" si="2"/>
        <v>790.90000000000009</v>
      </c>
      <c r="J54" s="37">
        <f>J53</f>
        <v>30360</v>
      </c>
      <c r="K54" s="38">
        <f t="shared" si="4"/>
        <v>21828840</v>
      </c>
      <c r="L54" s="38">
        <f t="shared" si="5"/>
        <v>23138570.400000002</v>
      </c>
      <c r="M54" s="39">
        <f t="shared" si="0"/>
        <v>48000</v>
      </c>
      <c r="N54" s="40">
        <f t="shared" si="3"/>
        <v>2530880.0000000005</v>
      </c>
      <c r="O54" s="45" t="s">
        <v>39</v>
      </c>
    </row>
    <row r="55" spans="1:15" x14ac:dyDescent="0.25">
      <c r="A55" s="21">
        <v>54</v>
      </c>
      <c r="B55" s="21">
        <v>2001</v>
      </c>
      <c r="C55" s="23">
        <v>20</v>
      </c>
      <c r="D55" s="21" t="s">
        <v>21</v>
      </c>
      <c r="E55" s="21">
        <v>667</v>
      </c>
      <c r="F55" s="21">
        <v>25</v>
      </c>
      <c r="G55" s="21">
        <v>16</v>
      </c>
      <c r="H55" s="21">
        <f t="shared" si="1"/>
        <v>708</v>
      </c>
      <c r="I55" s="25">
        <f t="shared" si="2"/>
        <v>778.80000000000007</v>
      </c>
      <c r="J55" s="37">
        <f>J54+80</f>
        <v>30440</v>
      </c>
      <c r="K55" s="38">
        <f t="shared" si="4"/>
        <v>21551520</v>
      </c>
      <c r="L55" s="38">
        <f t="shared" si="5"/>
        <v>22844611.200000003</v>
      </c>
      <c r="M55" s="39">
        <f t="shared" si="0"/>
        <v>47500</v>
      </c>
      <c r="N55" s="40">
        <f t="shared" si="3"/>
        <v>2492160</v>
      </c>
      <c r="O55" s="45" t="s">
        <v>39</v>
      </c>
    </row>
    <row r="56" spans="1:15" x14ac:dyDescent="0.25">
      <c r="A56" s="21">
        <v>55</v>
      </c>
      <c r="B56" s="21">
        <v>2002</v>
      </c>
      <c r="C56" s="23">
        <v>20</v>
      </c>
      <c r="D56" s="21" t="s">
        <v>22</v>
      </c>
      <c r="E56" s="21">
        <v>941</v>
      </c>
      <c r="F56" s="21">
        <v>36</v>
      </c>
      <c r="G56" s="21">
        <v>16</v>
      </c>
      <c r="H56" s="21">
        <f t="shared" si="1"/>
        <v>993</v>
      </c>
      <c r="I56" s="25">
        <f t="shared" si="2"/>
        <v>1092.3000000000002</v>
      </c>
      <c r="J56" s="37">
        <f>J55</f>
        <v>30440</v>
      </c>
      <c r="K56" s="38">
        <f t="shared" si="4"/>
        <v>30226920</v>
      </c>
      <c r="L56" s="38">
        <f t="shared" si="5"/>
        <v>32040535.200000003</v>
      </c>
      <c r="M56" s="39">
        <f t="shared" si="0"/>
        <v>67000</v>
      </c>
      <c r="N56" s="40">
        <f t="shared" si="3"/>
        <v>3495360.0000000005</v>
      </c>
      <c r="O56" s="45" t="s">
        <v>39</v>
      </c>
    </row>
    <row r="57" spans="1:15" x14ac:dyDescent="0.25">
      <c r="A57" s="21">
        <v>56</v>
      </c>
      <c r="B57" s="21">
        <v>2003</v>
      </c>
      <c r="C57" s="23">
        <v>20</v>
      </c>
      <c r="D57" s="21" t="s">
        <v>21</v>
      </c>
      <c r="E57" s="21">
        <v>675</v>
      </c>
      <c r="F57" s="21">
        <v>34</v>
      </c>
      <c r="G57" s="21">
        <v>10</v>
      </c>
      <c r="H57" s="21">
        <f t="shared" si="1"/>
        <v>719</v>
      </c>
      <c r="I57" s="25">
        <f t="shared" si="2"/>
        <v>790.90000000000009</v>
      </c>
      <c r="J57" s="37">
        <f>J56</f>
        <v>30440</v>
      </c>
      <c r="K57" s="38">
        <f t="shared" si="4"/>
        <v>21886360</v>
      </c>
      <c r="L57" s="38">
        <f t="shared" si="5"/>
        <v>23199541.600000001</v>
      </c>
      <c r="M57" s="39">
        <f t="shared" si="0"/>
        <v>48500</v>
      </c>
      <c r="N57" s="40">
        <f t="shared" si="3"/>
        <v>2530880.0000000005</v>
      </c>
      <c r="O57" s="45" t="s">
        <v>39</v>
      </c>
    </row>
    <row r="58" spans="1:15" x14ac:dyDescent="0.25">
      <c r="A58" s="21">
        <v>57</v>
      </c>
      <c r="B58" s="21">
        <v>2101</v>
      </c>
      <c r="C58" s="23">
        <v>21</v>
      </c>
      <c r="D58" s="21" t="s">
        <v>21</v>
      </c>
      <c r="E58" s="21">
        <v>667</v>
      </c>
      <c r="F58" s="21">
        <v>25</v>
      </c>
      <c r="G58" s="21">
        <v>16</v>
      </c>
      <c r="H58" s="21">
        <f t="shared" si="1"/>
        <v>708</v>
      </c>
      <c r="I58" s="25">
        <f t="shared" si="2"/>
        <v>778.80000000000007</v>
      </c>
      <c r="J58" s="37">
        <f>J57+80</f>
        <v>30520</v>
      </c>
      <c r="K58" s="38">
        <f t="shared" si="4"/>
        <v>21608160</v>
      </c>
      <c r="L58" s="38">
        <f t="shared" si="5"/>
        <v>22904649.600000001</v>
      </c>
      <c r="M58" s="39">
        <f t="shared" si="0"/>
        <v>47500</v>
      </c>
      <c r="N58" s="40">
        <f t="shared" si="3"/>
        <v>2492160</v>
      </c>
      <c r="O58" s="45" t="s">
        <v>39</v>
      </c>
    </row>
    <row r="59" spans="1:15" x14ac:dyDescent="0.25">
      <c r="A59" s="21">
        <v>58</v>
      </c>
      <c r="B59" s="21">
        <v>2102</v>
      </c>
      <c r="C59" s="23">
        <v>21</v>
      </c>
      <c r="D59" s="21" t="s">
        <v>22</v>
      </c>
      <c r="E59" s="21">
        <v>941</v>
      </c>
      <c r="F59" s="21">
        <v>36</v>
      </c>
      <c r="G59" s="21">
        <v>16</v>
      </c>
      <c r="H59" s="21">
        <f t="shared" si="1"/>
        <v>993</v>
      </c>
      <c r="I59" s="25">
        <f t="shared" si="2"/>
        <v>1092.3000000000002</v>
      </c>
      <c r="J59" s="37">
        <f>J58</f>
        <v>30520</v>
      </c>
      <c r="K59" s="38">
        <f t="shared" si="4"/>
        <v>30306360</v>
      </c>
      <c r="L59" s="38">
        <f t="shared" si="5"/>
        <v>32124741.600000001</v>
      </c>
      <c r="M59" s="39">
        <f t="shared" si="0"/>
        <v>67000</v>
      </c>
      <c r="N59" s="40">
        <f t="shared" si="3"/>
        <v>3495360.0000000005</v>
      </c>
      <c r="O59" s="45" t="s">
        <v>39</v>
      </c>
    </row>
    <row r="60" spans="1:15" x14ac:dyDescent="0.25">
      <c r="A60" s="21">
        <v>59</v>
      </c>
      <c r="B60" s="21">
        <v>2103</v>
      </c>
      <c r="C60" s="23">
        <v>21</v>
      </c>
      <c r="D60" s="21" t="s">
        <v>21</v>
      </c>
      <c r="E60" s="21">
        <v>675</v>
      </c>
      <c r="F60" s="21">
        <v>34</v>
      </c>
      <c r="G60" s="21">
        <v>10</v>
      </c>
      <c r="H60" s="21">
        <f t="shared" si="1"/>
        <v>719</v>
      </c>
      <c r="I60" s="25">
        <f t="shared" si="2"/>
        <v>790.90000000000009</v>
      </c>
      <c r="J60" s="37">
        <f>J59</f>
        <v>30520</v>
      </c>
      <c r="K60" s="38">
        <f t="shared" si="4"/>
        <v>21943880</v>
      </c>
      <c r="L60" s="38">
        <f t="shared" si="5"/>
        <v>23260512.800000001</v>
      </c>
      <c r="M60" s="39">
        <f t="shared" si="0"/>
        <v>48500</v>
      </c>
      <c r="N60" s="40">
        <f t="shared" si="3"/>
        <v>2530880.0000000005</v>
      </c>
      <c r="O60" s="45" t="s">
        <v>39</v>
      </c>
    </row>
    <row r="61" spans="1:15" x14ac:dyDescent="0.25">
      <c r="A61" s="21">
        <v>60</v>
      </c>
      <c r="B61" s="21">
        <v>2201</v>
      </c>
      <c r="C61" s="23">
        <v>22</v>
      </c>
      <c r="D61" s="21" t="s">
        <v>21</v>
      </c>
      <c r="E61" s="21">
        <v>667</v>
      </c>
      <c r="F61" s="21">
        <v>25</v>
      </c>
      <c r="G61" s="21">
        <v>16</v>
      </c>
      <c r="H61" s="21">
        <f t="shared" si="1"/>
        <v>708</v>
      </c>
      <c r="I61" s="25">
        <f t="shared" si="2"/>
        <v>778.80000000000007</v>
      </c>
      <c r="J61" s="37">
        <f>J60+80</f>
        <v>30600</v>
      </c>
      <c r="K61" s="38">
        <f t="shared" si="4"/>
        <v>21664800</v>
      </c>
      <c r="L61" s="38">
        <f t="shared" si="5"/>
        <v>22964688</v>
      </c>
      <c r="M61" s="39">
        <f t="shared" si="0"/>
        <v>48000</v>
      </c>
      <c r="N61" s="40">
        <f t="shared" si="3"/>
        <v>2492160</v>
      </c>
      <c r="O61" s="45" t="s">
        <v>39</v>
      </c>
    </row>
    <row r="62" spans="1:15" x14ac:dyDescent="0.25">
      <c r="A62" s="21">
        <v>61</v>
      </c>
      <c r="B62" s="21">
        <v>2202</v>
      </c>
      <c r="C62" s="23">
        <v>22</v>
      </c>
      <c r="D62" s="21" t="s">
        <v>22</v>
      </c>
      <c r="E62" s="21">
        <v>941</v>
      </c>
      <c r="F62" s="21">
        <v>36</v>
      </c>
      <c r="G62" s="21">
        <v>16</v>
      </c>
      <c r="H62" s="21">
        <f t="shared" si="1"/>
        <v>993</v>
      </c>
      <c r="I62" s="25">
        <f t="shared" si="2"/>
        <v>1092.3000000000002</v>
      </c>
      <c r="J62" s="37">
        <f>J61</f>
        <v>30600</v>
      </c>
      <c r="K62" s="38">
        <f t="shared" si="4"/>
        <v>30385800</v>
      </c>
      <c r="L62" s="38">
        <f t="shared" si="5"/>
        <v>32208948</v>
      </c>
      <c r="M62" s="39">
        <f t="shared" si="0"/>
        <v>67000</v>
      </c>
      <c r="N62" s="40">
        <f t="shared" si="3"/>
        <v>3495360.0000000005</v>
      </c>
      <c r="O62" s="45" t="s">
        <v>39</v>
      </c>
    </row>
    <row r="63" spans="1:15" x14ac:dyDescent="0.25">
      <c r="A63" s="21">
        <v>62</v>
      </c>
      <c r="B63" s="21">
        <v>2203</v>
      </c>
      <c r="C63" s="23">
        <v>22</v>
      </c>
      <c r="D63" s="21" t="s">
        <v>21</v>
      </c>
      <c r="E63" s="21">
        <v>675</v>
      </c>
      <c r="F63" s="21">
        <v>34</v>
      </c>
      <c r="G63" s="21">
        <v>10</v>
      </c>
      <c r="H63" s="21">
        <f t="shared" si="1"/>
        <v>719</v>
      </c>
      <c r="I63" s="25">
        <f t="shared" si="2"/>
        <v>790.90000000000009</v>
      </c>
      <c r="J63" s="37">
        <f>J62</f>
        <v>30600</v>
      </c>
      <c r="K63" s="38">
        <f t="shared" si="4"/>
        <v>22001400</v>
      </c>
      <c r="L63" s="38">
        <f t="shared" si="5"/>
        <v>23321484</v>
      </c>
      <c r="M63" s="39">
        <f t="shared" si="0"/>
        <v>48500</v>
      </c>
      <c r="N63" s="40">
        <f t="shared" si="3"/>
        <v>2530880.0000000005</v>
      </c>
      <c r="O63" s="45" t="s">
        <v>39</v>
      </c>
    </row>
    <row r="64" spans="1:15" x14ac:dyDescent="0.25">
      <c r="A64" s="21">
        <v>63</v>
      </c>
      <c r="B64" s="21">
        <v>2301</v>
      </c>
      <c r="C64" s="23">
        <v>23</v>
      </c>
      <c r="D64" s="21" t="s">
        <v>21</v>
      </c>
      <c r="E64" s="21">
        <v>667</v>
      </c>
      <c r="F64" s="21">
        <v>25</v>
      </c>
      <c r="G64" s="21">
        <v>16</v>
      </c>
      <c r="H64" s="21">
        <f t="shared" si="1"/>
        <v>708</v>
      </c>
      <c r="I64" s="25">
        <f t="shared" si="2"/>
        <v>778.80000000000007</v>
      </c>
      <c r="J64" s="37">
        <f>J63+80</f>
        <v>30680</v>
      </c>
      <c r="K64" s="38">
        <f t="shared" si="4"/>
        <v>21721440</v>
      </c>
      <c r="L64" s="38">
        <f t="shared" si="5"/>
        <v>23024726.400000002</v>
      </c>
      <c r="M64" s="39">
        <f t="shared" si="0"/>
        <v>48000</v>
      </c>
      <c r="N64" s="40">
        <f t="shared" si="3"/>
        <v>2492160</v>
      </c>
      <c r="O64" s="45" t="s">
        <v>39</v>
      </c>
    </row>
    <row r="65" spans="1:15" x14ac:dyDescent="0.25">
      <c r="A65" s="21">
        <v>64</v>
      </c>
      <c r="B65" s="21">
        <v>2302</v>
      </c>
      <c r="C65" s="23">
        <v>23</v>
      </c>
      <c r="D65" s="21" t="s">
        <v>22</v>
      </c>
      <c r="E65" s="21">
        <v>941</v>
      </c>
      <c r="F65" s="21">
        <v>36</v>
      </c>
      <c r="G65" s="21">
        <v>16</v>
      </c>
      <c r="H65" s="21">
        <f>E65+F65+G65</f>
        <v>993</v>
      </c>
      <c r="I65" s="25">
        <f>H65*1.1</f>
        <v>1092.3000000000002</v>
      </c>
      <c r="J65" s="37">
        <f>J64</f>
        <v>30680</v>
      </c>
      <c r="K65" s="38">
        <f t="shared" si="4"/>
        <v>30465240</v>
      </c>
      <c r="L65" s="38">
        <f t="shared" si="5"/>
        <v>32293154.400000002</v>
      </c>
      <c r="M65" s="39">
        <f t="shared" si="0"/>
        <v>67500</v>
      </c>
      <c r="N65" s="40">
        <f>I65*3200</f>
        <v>3495360.0000000005</v>
      </c>
      <c r="O65" s="45" t="s">
        <v>39</v>
      </c>
    </row>
    <row r="66" spans="1:15" x14ac:dyDescent="0.25">
      <c r="A66" s="21">
        <v>65</v>
      </c>
      <c r="B66" s="21">
        <v>2303</v>
      </c>
      <c r="C66" s="23">
        <v>23</v>
      </c>
      <c r="D66" s="21" t="s">
        <v>21</v>
      </c>
      <c r="E66" s="21">
        <v>675</v>
      </c>
      <c r="F66" s="21">
        <v>34</v>
      </c>
      <c r="G66" s="21">
        <v>10</v>
      </c>
      <c r="H66" s="21">
        <f>E66+F66+G66</f>
        <v>719</v>
      </c>
      <c r="I66" s="25">
        <f>H66*1.1</f>
        <v>790.90000000000009</v>
      </c>
      <c r="J66" s="37">
        <f>J65</f>
        <v>30680</v>
      </c>
      <c r="K66" s="38">
        <f t="shared" si="4"/>
        <v>22058920</v>
      </c>
      <c r="L66" s="38">
        <f t="shared" si="5"/>
        <v>23382455.200000003</v>
      </c>
      <c r="M66" s="39">
        <f t="shared" si="0"/>
        <v>48500</v>
      </c>
      <c r="N66" s="40">
        <f>I66*3200</f>
        <v>2530880.0000000005</v>
      </c>
      <c r="O66" s="45" t="s">
        <v>39</v>
      </c>
    </row>
    <row r="67" spans="1:15" x14ac:dyDescent="0.25">
      <c r="A67" s="114" t="s">
        <v>4</v>
      </c>
      <c r="B67" s="115"/>
      <c r="C67" s="115"/>
      <c r="D67" s="116"/>
      <c r="E67" s="24">
        <f>SUM(E2:E66)</f>
        <v>49745</v>
      </c>
      <c r="F67" s="24">
        <f>SUM(F2:F66)</f>
        <v>1787</v>
      </c>
      <c r="G67" s="24">
        <f>SUM(G2:G66)</f>
        <v>810</v>
      </c>
      <c r="H67" s="24">
        <f>SUM(H2:H66)</f>
        <v>52342</v>
      </c>
      <c r="I67" s="24">
        <f>SUM(I2:I66)</f>
        <v>57576.20000000007</v>
      </c>
      <c r="J67" s="42"/>
      <c r="K67" s="43">
        <f>SUM(K2:K66)</f>
        <v>1267119760</v>
      </c>
      <c r="L67" s="43">
        <f>SUM(L2:L66)</f>
        <v>1343146945.5999999</v>
      </c>
      <c r="M67" s="39"/>
      <c r="N67" s="44">
        <f>SUM(N2:N66)</f>
        <v>184243840</v>
      </c>
      <c r="O67" s="8"/>
    </row>
    <row r="68" spans="1:15" x14ac:dyDescent="0.25">
      <c r="H68" s="51"/>
      <c r="I68" s="52"/>
    </row>
    <row r="70" spans="1:15" x14ac:dyDescent="0.25">
      <c r="O70" s="8">
        <f>I67*3000</f>
        <v>172728600.00000021</v>
      </c>
    </row>
    <row r="73" spans="1:15" x14ac:dyDescent="0.25">
      <c r="M73" s="7">
        <f>52342*1.1</f>
        <v>57576.200000000004</v>
      </c>
    </row>
  </sheetData>
  <mergeCells count="1">
    <mergeCell ref="A67:D67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EE8A-C2D8-4B5A-A97F-64E8D72C4F3D}">
  <dimension ref="A1:S61"/>
  <sheetViews>
    <sheetView topLeftCell="A37" zoomScale="175" zoomScaleNormal="175" workbookViewId="0">
      <selection activeCell="L2" sqref="L2:L54"/>
    </sheetView>
  </sheetViews>
  <sheetFormatPr defaultRowHeight="15" x14ac:dyDescent="0.25"/>
  <cols>
    <col min="1" max="1" width="3" customWidth="1"/>
    <col min="2" max="2" width="4.42578125" customWidth="1"/>
    <col min="3" max="3" width="3.28515625" customWidth="1"/>
    <col min="4" max="4" width="6.28515625" customWidth="1"/>
    <col min="5" max="5" width="6.5703125" customWidth="1"/>
    <col min="6" max="6" width="4.140625" customWidth="1"/>
    <col min="7" max="7" width="3.7109375" customWidth="1"/>
    <col min="8" max="8" width="5.85546875" customWidth="1"/>
    <col min="9" max="9" width="5.5703125" customWidth="1"/>
    <col min="10" max="10" width="5.85546875" style="7" customWidth="1"/>
    <col min="11" max="11" width="12.42578125" style="7" customWidth="1"/>
    <col min="12" max="12" width="12.140625" style="7" customWidth="1"/>
    <col min="13" max="13" width="7" style="7" customWidth="1"/>
    <col min="14" max="14" width="11" style="7" customWidth="1"/>
    <col min="15" max="15" width="7.28515625" style="7" customWidth="1"/>
    <col min="16" max="16" width="10.28515625" style="7" bestFit="1" customWidth="1"/>
  </cols>
  <sheetData>
    <row r="1" spans="1:19" s="111" customFormat="1" ht="72.7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19" t="s">
        <v>26</v>
      </c>
      <c r="F1" s="19" t="s">
        <v>28</v>
      </c>
      <c r="G1" s="19" t="s">
        <v>29</v>
      </c>
      <c r="H1" s="19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  <c r="P1" s="110"/>
    </row>
    <row r="2" spans="1:19" ht="16.5" customHeight="1" x14ac:dyDescent="0.25">
      <c r="A2" s="21">
        <v>1</v>
      </c>
      <c r="B2" s="21">
        <v>301</v>
      </c>
      <c r="C2" s="21">
        <v>3</v>
      </c>
      <c r="D2" s="21" t="s">
        <v>21</v>
      </c>
      <c r="E2" s="21">
        <v>667</v>
      </c>
      <c r="F2" s="21">
        <v>25</v>
      </c>
      <c r="G2" s="21">
        <v>16</v>
      </c>
      <c r="H2" s="21">
        <f t="shared" ref="H2:H54" si="0">E2+F2+G2</f>
        <v>708</v>
      </c>
      <c r="I2" s="25">
        <f t="shared" ref="I2:I54" si="1">H2*1.1</f>
        <v>778.80000000000007</v>
      </c>
      <c r="J2" s="37">
        <v>29080</v>
      </c>
      <c r="K2" s="38">
        <f t="shared" ref="K2:K54" si="2">H2*J2</f>
        <v>20588640</v>
      </c>
      <c r="L2" s="38">
        <f>K2*1.06</f>
        <v>21823958.400000002</v>
      </c>
      <c r="M2" s="39">
        <f t="shared" ref="M2:M54" si="3">MROUND((L2*0.025/12),500)</f>
        <v>45500</v>
      </c>
      <c r="N2" s="40">
        <f t="shared" ref="N2:N54" si="4">I2*3200</f>
        <v>2492160</v>
      </c>
      <c r="O2" s="45" t="s">
        <v>39</v>
      </c>
    </row>
    <row r="3" spans="1:19" ht="16.5" customHeight="1" x14ac:dyDescent="0.25">
      <c r="A3" s="21">
        <v>2</v>
      </c>
      <c r="B3" s="21">
        <v>401</v>
      </c>
      <c r="C3" s="21">
        <v>4</v>
      </c>
      <c r="D3" s="21" t="s">
        <v>21</v>
      </c>
      <c r="E3" s="21">
        <v>667</v>
      </c>
      <c r="F3" s="21">
        <v>25</v>
      </c>
      <c r="G3" s="21">
        <v>16</v>
      </c>
      <c r="H3" s="21">
        <f t="shared" si="0"/>
        <v>708</v>
      </c>
      <c r="I3" s="25">
        <f t="shared" si="1"/>
        <v>778.80000000000007</v>
      </c>
      <c r="J3" s="37">
        <v>29160</v>
      </c>
      <c r="K3" s="38">
        <f t="shared" si="2"/>
        <v>20645280</v>
      </c>
      <c r="L3" s="38">
        <f t="shared" ref="L3:L54" si="5">K3*1.06</f>
        <v>21883996.800000001</v>
      </c>
      <c r="M3" s="39">
        <f t="shared" si="3"/>
        <v>45500</v>
      </c>
      <c r="N3" s="40">
        <f t="shared" si="4"/>
        <v>2492160</v>
      </c>
      <c r="O3" s="45" t="s">
        <v>39</v>
      </c>
      <c r="S3" s="29"/>
    </row>
    <row r="4" spans="1:19" x14ac:dyDescent="0.25">
      <c r="A4" s="21">
        <v>3</v>
      </c>
      <c r="B4" s="21">
        <v>501</v>
      </c>
      <c r="C4" s="21">
        <v>5</v>
      </c>
      <c r="D4" s="21" t="s">
        <v>21</v>
      </c>
      <c r="E4" s="21">
        <v>667</v>
      </c>
      <c r="F4" s="21">
        <v>25</v>
      </c>
      <c r="G4" s="21">
        <v>16</v>
      </c>
      <c r="H4" s="21">
        <f t="shared" si="0"/>
        <v>708</v>
      </c>
      <c r="I4" s="25">
        <f t="shared" si="1"/>
        <v>778.80000000000007</v>
      </c>
      <c r="J4" s="37">
        <v>29240</v>
      </c>
      <c r="K4" s="38">
        <f t="shared" si="2"/>
        <v>20701920</v>
      </c>
      <c r="L4" s="38">
        <f t="shared" si="5"/>
        <v>21944035.199999999</v>
      </c>
      <c r="M4" s="39">
        <f t="shared" si="3"/>
        <v>45500</v>
      </c>
      <c r="N4" s="40">
        <f t="shared" si="4"/>
        <v>2492160</v>
      </c>
      <c r="O4" s="45" t="s">
        <v>39</v>
      </c>
    </row>
    <row r="5" spans="1:19" ht="16.5" customHeight="1" x14ac:dyDescent="0.25">
      <c r="A5" s="21">
        <v>4</v>
      </c>
      <c r="B5" s="21">
        <v>503</v>
      </c>
      <c r="C5" s="21">
        <v>5</v>
      </c>
      <c r="D5" s="21" t="s">
        <v>21</v>
      </c>
      <c r="E5" s="21">
        <v>675</v>
      </c>
      <c r="F5" s="21">
        <v>34</v>
      </c>
      <c r="G5" s="21">
        <v>10</v>
      </c>
      <c r="H5" s="21">
        <f t="shared" si="0"/>
        <v>719</v>
      </c>
      <c r="I5" s="25">
        <f t="shared" si="1"/>
        <v>790.90000000000009</v>
      </c>
      <c r="J5" s="37">
        <v>29240</v>
      </c>
      <c r="K5" s="38">
        <f t="shared" si="2"/>
        <v>21023560</v>
      </c>
      <c r="L5" s="38">
        <f t="shared" si="5"/>
        <v>22284973.600000001</v>
      </c>
      <c r="M5" s="39">
        <f t="shared" si="3"/>
        <v>46500</v>
      </c>
      <c r="N5" s="40">
        <f t="shared" si="4"/>
        <v>2530880.0000000005</v>
      </c>
      <c r="O5" s="45" t="s">
        <v>39</v>
      </c>
    </row>
    <row r="6" spans="1:19" ht="16.5" customHeight="1" x14ac:dyDescent="0.25">
      <c r="A6" s="21">
        <v>5</v>
      </c>
      <c r="B6" s="21">
        <v>601</v>
      </c>
      <c r="C6" s="21">
        <v>6</v>
      </c>
      <c r="D6" s="21" t="s">
        <v>21</v>
      </c>
      <c r="E6" s="21">
        <v>667</v>
      </c>
      <c r="F6" s="21">
        <v>25</v>
      </c>
      <c r="G6" s="21">
        <v>16</v>
      </c>
      <c r="H6" s="21">
        <f t="shared" si="0"/>
        <v>708</v>
      </c>
      <c r="I6" s="25">
        <f t="shared" si="1"/>
        <v>778.80000000000007</v>
      </c>
      <c r="J6" s="37">
        <v>29320</v>
      </c>
      <c r="K6" s="38">
        <f t="shared" si="2"/>
        <v>20758560</v>
      </c>
      <c r="L6" s="38">
        <f t="shared" si="5"/>
        <v>22004073.600000001</v>
      </c>
      <c r="M6" s="39">
        <f t="shared" si="3"/>
        <v>46000</v>
      </c>
      <c r="N6" s="40">
        <f t="shared" si="4"/>
        <v>2492160</v>
      </c>
      <c r="O6" s="45" t="s">
        <v>39</v>
      </c>
    </row>
    <row r="7" spans="1:19" ht="16.5" customHeight="1" x14ac:dyDescent="0.25">
      <c r="A7" s="21">
        <v>6</v>
      </c>
      <c r="B7" s="21">
        <v>602</v>
      </c>
      <c r="C7" s="21">
        <v>6</v>
      </c>
      <c r="D7" s="21" t="s">
        <v>22</v>
      </c>
      <c r="E7" s="21">
        <v>941</v>
      </c>
      <c r="F7" s="21">
        <v>36</v>
      </c>
      <c r="G7" s="21">
        <v>16</v>
      </c>
      <c r="H7" s="21">
        <f t="shared" si="0"/>
        <v>993</v>
      </c>
      <c r="I7" s="25">
        <f t="shared" si="1"/>
        <v>1092.3000000000002</v>
      </c>
      <c r="J7" s="37">
        <v>29320</v>
      </c>
      <c r="K7" s="38">
        <f t="shared" si="2"/>
        <v>29114760</v>
      </c>
      <c r="L7" s="38">
        <f t="shared" si="5"/>
        <v>30861645.600000001</v>
      </c>
      <c r="M7" s="39">
        <f t="shared" si="3"/>
        <v>64500</v>
      </c>
      <c r="N7" s="40">
        <f t="shared" si="4"/>
        <v>3495360.0000000005</v>
      </c>
      <c r="O7" s="45" t="s">
        <v>39</v>
      </c>
    </row>
    <row r="8" spans="1:19" s="7" customFormat="1" ht="16.5" customHeight="1" x14ac:dyDescent="0.25">
      <c r="A8" s="21">
        <v>7</v>
      </c>
      <c r="B8" s="21">
        <v>603</v>
      </c>
      <c r="C8" s="21">
        <v>6</v>
      </c>
      <c r="D8" s="21" t="s">
        <v>21</v>
      </c>
      <c r="E8" s="21">
        <v>675</v>
      </c>
      <c r="F8" s="21">
        <v>34</v>
      </c>
      <c r="G8" s="21">
        <v>10</v>
      </c>
      <c r="H8" s="21">
        <f t="shared" si="0"/>
        <v>719</v>
      </c>
      <c r="I8" s="25">
        <f t="shared" si="1"/>
        <v>790.90000000000009</v>
      </c>
      <c r="J8" s="37">
        <v>29320</v>
      </c>
      <c r="K8" s="38">
        <f t="shared" si="2"/>
        <v>21081080</v>
      </c>
      <c r="L8" s="38">
        <f t="shared" si="5"/>
        <v>22345944.800000001</v>
      </c>
      <c r="M8" s="39">
        <f t="shared" si="3"/>
        <v>46500</v>
      </c>
      <c r="N8" s="40">
        <f t="shared" si="4"/>
        <v>2530880.0000000005</v>
      </c>
      <c r="O8" s="45" t="s">
        <v>39</v>
      </c>
      <c r="Q8"/>
      <c r="R8"/>
      <c r="S8"/>
    </row>
    <row r="9" spans="1:19" s="7" customFormat="1" ht="16.5" customHeight="1" x14ac:dyDescent="0.25">
      <c r="A9" s="21">
        <v>8</v>
      </c>
      <c r="B9" s="21">
        <v>701</v>
      </c>
      <c r="C9" s="21">
        <v>7</v>
      </c>
      <c r="D9" s="21" t="s">
        <v>21</v>
      </c>
      <c r="E9" s="21">
        <v>667</v>
      </c>
      <c r="F9" s="21">
        <v>25</v>
      </c>
      <c r="G9" s="21">
        <v>16</v>
      </c>
      <c r="H9" s="21">
        <f t="shared" si="0"/>
        <v>708</v>
      </c>
      <c r="I9" s="25">
        <f t="shared" si="1"/>
        <v>778.80000000000007</v>
      </c>
      <c r="J9" s="37">
        <v>29400</v>
      </c>
      <c r="K9" s="38">
        <f t="shared" si="2"/>
        <v>20815200</v>
      </c>
      <c r="L9" s="38">
        <f t="shared" si="5"/>
        <v>22064112</v>
      </c>
      <c r="M9" s="39">
        <f t="shared" si="3"/>
        <v>46000</v>
      </c>
      <c r="N9" s="40">
        <f t="shared" si="4"/>
        <v>2492160</v>
      </c>
      <c r="O9" s="45" t="s">
        <v>39</v>
      </c>
      <c r="Q9"/>
      <c r="R9"/>
      <c r="S9"/>
    </row>
    <row r="10" spans="1:19" s="7" customFormat="1" ht="16.5" customHeight="1" x14ac:dyDescent="0.25">
      <c r="A10" s="21">
        <v>9</v>
      </c>
      <c r="B10" s="21">
        <v>702</v>
      </c>
      <c r="C10" s="21">
        <v>7</v>
      </c>
      <c r="D10" s="21" t="s">
        <v>22</v>
      </c>
      <c r="E10" s="21">
        <v>941</v>
      </c>
      <c r="F10" s="21">
        <v>36</v>
      </c>
      <c r="G10" s="21">
        <v>16</v>
      </c>
      <c r="H10" s="21">
        <f t="shared" si="0"/>
        <v>993</v>
      </c>
      <c r="I10" s="25">
        <f t="shared" si="1"/>
        <v>1092.3000000000002</v>
      </c>
      <c r="J10" s="37">
        <v>29400</v>
      </c>
      <c r="K10" s="38">
        <f t="shared" si="2"/>
        <v>29194200</v>
      </c>
      <c r="L10" s="38">
        <f t="shared" si="5"/>
        <v>30945852</v>
      </c>
      <c r="M10" s="39">
        <f t="shared" si="3"/>
        <v>64500</v>
      </c>
      <c r="N10" s="40">
        <f t="shared" si="4"/>
        <v>3495360.0000000005</v>
      </c>
      <c r="O10" s="45" t="s">
        <v>39</v>
      </c>
      <c r="Q10"/>
      <c r="R10"/>
      <c r="S10"/>
    </row>
    <row r="11" spans="1:19" s="7" customFormat="1" ht="16.5" customHeight="1" x14ac:dyDescent="0.25">
      <c r="A11" s="21">
        <v>10</v>
      </c>
      <c r="B11" s="21">
        <v>801</v>
      </c>
      <c r="C11" s="21">
        <v>8</v>
      </c>
      <c r="D11" s="21" t="s">
        <v>21</v>
      </c>
      <c r="E11" s="21">
        <v>667</v>
      </c>
      <c r="F11" s="21">
        <v>25</v>
      </c>
      <c r="G11" s="21">
        <v>16</v>
      </c>
      <c r="H11" s="21">
        <f t="shared" si="0"/>
        <v>708</v>
      </c>
      <c r="I11" s="25">
        <f t="shared" si="1"/>
        <v>778.80000000000007</v>
      </c>
      <c r="J11" s="37">
        <v>29480</v>
      </c>
      <c r="K11" s="38">
        <f t="shared" si="2"/>
        <v>20871840</v>
      </c>
      <c r="L11" s="38">
        <f t="shared" si="5"/>
        <v>22124150.400000002</v>
      </c>
      <c r="M11" s="39">
        <f t="shared" si="3"/>
        <v>46000</v>
      </c>
      <c r="N11" s="40">
        <f t="shared" si="4"/>
        <v>2492160</v>
      </c>
      <c r="O11" s="45" t="s">
        <v>39</v>
      </c>
      <c r="Q11"/>
      <c r="R11"/>
      <c r="S11"/>
    </row>
    <row r="12" spans="1:19" s="7" customFormat="1" ht="16.5" customHeight="1" x14ac:dyDescent="0.25">
      <c r="A12" s="21">
        <v>11</v>
      </c>
      <c r="B12" s="21">
        <v>901</v>
      </c>
      <c r="C12" s="22">
        <v>9</v>
      </c>
      <c r="D12" s="21" t="s">
        <v>21</v>
      </c>
      <c r="E12" s="21">
        <v>667</v>
      </c>
      <c r="F12" s="21">
        <v>25</v>
      </c>
      <c r="G12" s="21">
        <v>16</v>
      </c>
      <c r="H12" s="21">
        <f t="shared" si="0"/>
        <v>708</v>
      </c>
      <c r="I12" s="25">
        <f t="shared" si="1"/>
        <v>778.80000000000007</v>
      </c>
      <c r="J12" s="37">
        <v>29560</v>
      </c>
      <c r="K12" s="38">
        <f t="shared" si="2"/>
        <v>20928480</v>
      </c>
      <c r="L12" s="38">
        <f t="shared" si="5"/>
        <v>22184188.800000001</v>
      </c>
      <c r="M12" s="39">
        <f t="shared" si="3"/>
        <v>46000</v>
      </c>
      <c r="N12" s="40">
        <f t="shared" si="4"/>
        <v>2492160</v>
      </c>
      <c r="O12" s="45" t="s">
        <v>39</v>
      </c>
      <c r="Q12"/>
      <c r="R12"/>
      <c r="S12"/>
    </row>
    <row r="13" spans="1:19" s="7" customFormat="1" ht="16.5" customHeight="1" x14ac:dyDescent="0.25">
      <c r="A13" s="21">
        <v>12</v>
      </c>
      <c r="B13" s="21">
        <v>902</v>
      </c>
      <c r="C13" s="22">
        <v>9</v>
      </c>
      <c r="D13" s="21" t="s">
        <v>22</v>
      </c>
      <c r="E13" s="21">
        <v>941</v>
      </c>
      <c r="F13" s="21">
        <v>36</v>
      </c>
      <c r="G13" s="21">
        <v>16</v>
      </c>
      <c r="H13" s="21">
        <f t="shared" si="0"/>
        <v>993</v>
      </c>
      <c r="I13" s="25">
        <f t="shared" si="1"/>
        <v>1092.3000000000002</v>
      </c>
      <c r="J13" s="37">
        <v>29560</v>
      </c>
      <c r="K13" s="38">
        <f t="shared" si="2"/>
        <v>29353080</v>
      </c>
      <c r="L13" s="38">
        <f t="shared" si="5"/>
        <v>31114264.800000001</v>
      </c>
      <c r="M13" s="39">
        <f t="shared" si="3"/>
        <v>65000</v>
      </c>
      <c r="N13" s="40">
        <f t="shared" si="4"/>
        <v>3495360.0000000005</v>
      </c>
      <c r="O13" s="45" t="s">
        <v>39</v>
      </c>
      <c r="Q13"/>
      <c r="R13"/>
      <c r="S13"/>
    </row>
    <row r="14" spans="1:19" s="7" customFormat="1" ht="16.5" customHeight="1" x14ac:dyDescent="0.25">
      <c r="A14" s="21">
        <v>13</v>
      </c>
      <c r="B14" s="21">
        <v>903</v>
      </c>
      <c r="C14" s="22">
        <v>9</v>
      </c>
      <c r="D14" s="21" t="s">
        <v>21</v>
      </c>
      <c r="E14" s="21">
        <v>675</v>
      </c>
      <c r="F14" s="21">
        <v>34</v>
      </c>
      <c r="G14" s="21">
        <v>10</v>
      </c>
      <c r="H14" s="21">
        <f t="shared" si="0"/>
        <v>719</v>
      </c>
      <c r="I14" s="25">
        <f t="shared" si="1"/>
        <v>790.90000000000009</v>
      </c>
      <c r="J14" s="37">
        <v>29560</v>
      </c>
      <c r="K14" s="38">
        <f t="shared" si="2"/>
        <v>21253640</v>
      </c>
      <c r="L14" s="38">
        <f t="shared" si="5"/>
        <v>22528858.400000002</v>
      </c>
      <c r="M14" s="39">
        <f t="shared" si="3"/>
        <v>47000</v>
      </c>
      <c r="N14" s="40">
        <f t="shared" si="4"/>
        <v>2530880.0000000005</v>
      </c>
      <c r="O14" s="45" t="s">
        <v>39</v>
      </c>
      <c r="Q14"/>
      <c r="R14"/>
      <c r="S14"/>
    </row>
    <row r="15" spans="1:19" s="7" customFormat="1" ht="16.5" customHeight="1" x14ac:dyDescent="0.25">
      <c r="A15" s="21">
        <v>14</v>
      </c>
      <c r="B15" s="21">
        <v>1001</v>
      </c>
      <c r="C15" s="23">
        <v>10</v>
      </c>
      <c r="D15" s="21" t="s">
        <v>21</v>
      </c>
      <c r="E15" s="21">
        <v>667</v>
      </c>
      <c r="F15" s="21">
        <v>25</v>
      </c>
      <c r="G15" s="21">
        <v>16</v>
      </c>
      <c r="H15" s="21">
        <f t="shared" si="0"/>
        <v>708</v>
      </c>
      <c r="I15" s="25">
        <f t="shared" si="1"/>
        <v>778.80000000000007</v>
      </c>
      <c r="J15" s="37">
        <v>29640</v>
      </c>
      <c r="K15" s="38">
        <f t="shared" si="2"/>
        <v>20985120</v>
      </c>
      <c r="L15" s="38">
        <f t="shared" si="5"/>
        <v>22244227.200000003</v>
      </c>
      <c r="M15" s="39">
        <f t="shared" si="3"/>
        <v>46500</v>
      </c>
      <c r="N15" s="40">
        <f t="shared" si="4"/>
        <v>2492160</v>
      </c>
      <c r="O15" s="45" t="s">
        <v>39</v>
      </c>
      <c r="Q15"/>
      <c r="R15"/>
      <c r="S15"/>
    </row>
    <row r="16" spans="1:19" s="7" customFormat="1" ht="16.5" customHeight="1" x14ac:dyDescent="0.25">
      <c r="A16" s="21">
        <v>15</v>
      </c>
      <c r="B16" s="21">
        <v>1003</v>
      </c>
      <c r="C16" s="23">
        <v>10</v>
      </c>
      <c r="D16" s="21" t="s">
        <v>21</v>
      </c>
      <c r="E16" s="21">
        <v>675</v>
      </c>
      <c r="F16" s="21">
        <v>34</v>
      </c>
      <c r="G16" s="21">
        <v>10</v>
      </c>
      <c r="H16" s="21">
        <f t="shared" si="0"/>
        <v>719</v>
      </c>
      <c r="I16" s="25">
        <f t="shared" si="1"/>
        <v>790.90000000000009</v>
      </c>
      <c r="J16" s="37">
        <v>29640</v>
      </c>
      <c r="K16" s="38">
        <f t="shared" si="2"/>
        <v>21311160</v>
      </c>
      <c r="L16" s="38">
        <f t="shared" si="5"/>
        <v>22589829.600000001</v>
      </c>
      <c r="M16" s="39">
        <f t="shared" si="3"/>
        <v>47000</v>
      </c>
      <c r="N16" s="40">
        <f t="shared" si="4"/>
        <v>2530880.0000000005</v>
      </c>
      <c r="O16" s="45" t="s">
        <v>39</v>
      </c>
      <c r="Q16"/>
      <c r="R16"/>
      <c r="S16"/>
    </row>
    <row r="17" spans="1:19" s="7" customFormat="1" ht="16.5" customHeight="1" x14ac:dyDescent="0.25">
      <c r="A17" s="21">
        <v>16</v>
      </c>
      <c r="B17" s="21">
        <v>1101</v>
      </c>
      <c r="C17" s="23">
        <v>11</v>
      </c>
      <c r="D17" s="21" t="s">
        <v>21</v>
      </c>
      <c r="E17" s="21">
        <v>667</v>
      </c>
      <c r="F17" s="21">
        <v>25</v>
      </c>
      <c r="G17" s="21">
        <v>16</v>
      </c>
      <c r="H17" s="21">
        <f t="shared" si="0"/>
        <v>708</v>
      </c>
      <c r="I17" s="25">
        <f t="shared" si="1"/>
        <v>778.80000000000007</v>
      </c>
      <c r="J17" s="37">
        <v>29720</v>
      </c>
      <c r="K17" s="38">
        <f t="shared" si="2"/>
        <v>21041760</v>
      </c>
      <c r="L17" s="38">
        <f t="shared" si="5"/>
        <v>22304265.600000001</v>
      </c>
      <c r="M17" s="39">
        <f t="shared" si="3"/>
        <v>46500</v>
      </c>
      <c r="N17" s="40">
        <f t="shared" si="4"/>
        <v>2492160</v>
      </c>
      <c r="O17" s="45" t="s">
        <v>39</v>
      </c>
      <c r="Q17"/>
      <c r="R17"/>
      <c r="S17"/>
    </row>
    <row r="18" spans="1:19" s="7" customFormat="1" ht="16.5" customHeight="1" x14ac:dyDescent="0.25">
      <c r="A18" s="21">
        <v>17</v>
      </c>
      <c r="B18" s="21">
        <v>1102</v>
      </c>
      <c r="C18" s="23">
        <v>11</v>
      </c>
      <c r="D18" s="21" t="s">
        <v>22</v>
      </c>
      <c r="E18" s="21">
        <v>941</v>
      </c>
      <c r="F18" s="21">
        <v>36</v>
      </c>
      <c r="G18" s="21">
        <v>16</v>
      </c>
      <c r="H18" s="21">
        <f t="shared" si="0"/>
        <v>993</v>
      </c>
      <c r="I18" s="25">
        <f t="shared" si="1"/>
        <v>1092.3000000000002</v>
      </c>
      <c r="J18" s="37">
        <v>29720</v>
      </c>
      <c r="K18" s="38">
        <f t="shared" si="2"/>
        <v>29511960</v>
      </c>
      <c r="L18" s="38">
        <f t="shared" si="5"/>
        <v>31282677.600000001</v>
      </c>
      <c r="M18" s="39">
        <f t="shared" si="3"/>
        <v>65000</v>
      </c>
      <c r="N18" s="40">
        <f t="shared" si="4"/>
        <v>3495360.0000000005</v>
      </c>
      <c r="O18" s="45" t="s">
        <v>39</v>
      </c>
      <c r="Q18"/>
      <c r="R18"/>
      <c r="S18"/>
    </row>
    <row r="19" spans="1:19" s="7" customFormat="1" x14ac:dyDescent="0.25">
      <c r="A19" s="21">
        <v>18</v>
      </c>
      <c r="B19" s="21">
        <v>1103</v>
      </c>
      <c r="C19" s="23">
        <v>11</v>
      </c>
      <c r="D19" s="21" t="s">
        <v>21</v>
      </c>
      <c r="E19" s="21">
        <v>675</v>
      </c>
      <c r="F19" s="21">
        <v>34</v>
      </c>
      <c r="G19" s="21">
        <v>10</v>
      </c>
      <c r="H19" s="21">
        <f t="shared" si="0"/>
        <v>719</v>
      </c>
      <c r="I19" s="25">
        <f t="shared" si="1"/>
        <v>790.90000000000009</v>
      </c>
      <c r="J19" s="37">
        <v>29720</v>
      </c>
      <c r="K19" s="38">
        <f t="shared" si="2"/>
        <v>21368680</v>
      </c>
      <c r="L19" s="38">
        <f t="shared" si="5"/>
        <v>22650800.800000001</v>
      </c>
      <c r="M19" s="39">
        <f t="shared" si="3"/>
        <v>47000</v>
      </c>
      <c r="N19" s="40">
        <f t="shared" si="4"/>
        <v>2530880.0000000005</v>
      </c>
      <c r="O19" s="45" t="s">
        <v>39</v>
      </c>
      <c r="Q19"/>
      <c r="R19"/>
      <c r="S19"/>
    </row>
    <row r="20" spans="1:19" s="7" customFormat="1" x14ac:dyDescent="0.25">
      <c r="A20" s="21">
        <v>19</v>
      </c>
      <c r="B20" s="21">
        <v>1201</v>
      </c>
      <c r="C20" s="23">
        <v>12</v>
      </c>
      <c r="D20" s="21" t="s">
        <v>21</v>
      </c>
      <c r="E20" s="21">
        <v>667</v>
      </c>
      <c r="F20" s="21">
        <v>25</v>
      </c>
      <c r="G20" s="21">
        <v>16</v>
      </c>
      <c r="H20" s="21">
        <f t="shared" si="0"/>
        <v>708</v>
      </c>
      <c r="I20" s="25">
        <f t="shared" si="1"/>
        <v>778.80000000000007</v>
      </c>
      <c r="J20" s="37">
        <v>29800</v>
      </c>
      <c r="K20" s="38">
        <f t="shared" si="2"/>
        <v>21098400</v>
      </c>
      <c r="L20" s="38">
        <f t="shared" si="5"/>
        <v>22364304</v>
      </c>
      <c r="M20" s="39">
        <f t="shared" si="3"/>
        <v>46500</v>
      </c>
      <c r="N20" s="40">
        <f t="shared" si="4"/>
        <v>2492160</v>
      </c>
      <c r="O20" s="45" t="s">
        <v>39</v>
      </c>
      <c r="Q20"/>
      <c r="R20"/>
      <c r="S20"/>
    </row>
    <row r="21" spans="1:19" s="7" customFormat="1" x14ac:dyDescent="0.25">
      <c r="A21" s="21">
        <v>20</v>
      </c>
      <c r="B21" s="21">
        <v>1202</v>
      </c>
      <c r="C21" s="23">
        <v>12</v>
      </c>
      <c r="D21" s="21" t="s">
        <v>22</v>
      </c>
      <c r="E21" s="21">
        <v>941</v>
      </c>
      <c r="F21" s="21">
        <v>36</v>
      </c>
      <c r="G21" s="21">
        <v>16</v>
      </c>
      <c r="H21" s="21">
        <f t="shared" si="0"/>
        <v>993</v>
      </c>
      <c r="I21" s="25">
        <f t="shared" si="1"/>
        <v>1092.3000000000002</v>
      </c>
      <c r="J21" s="37">
        <v>29800</v>
      </c>
      <c r="K21" s="38">
        <f t="shared" si="2"/>
        <v>29591400</v>
      </c>
      <c r="L21" s="38">
        <f t="shared" si="5"/>
        <v>31366884</v>
      </c>
      <c r="M21" s="39">
        <f t="shared" si="3"/>
        <v>65500</v>
      </c>
      <c r="N21" s="40">
        <f t="shared" si="4"/>
        <v>3495360.0000000005</v>
      </c>
      <c r="O21" s="45" t="s">
        <v>39</v>
      </c>
      <c r="Q21"/>
      <c r="R21"/>
      <c r="S21"/>
    </row>
    <row r="22" spans="1:19" s="7" customFormat="1" x14ac:dyDescent="0.25">
      <c r="A22" s="21">
        <v>21</v>
      </c>
      <c r="B22" s="21">
        <v>1203</v>
      </c>
      <c r="C22" s="23">
        <v>12</v>
      </c>
      <c r="D22" s="21" t="s">
        <v>21</v>
      </c>
      <c r="E22" s="21">
        <v>675</v>
      </c>
      <c r="F22" s="21">
        <v>34</v>
      </c>
      <c r="G22" s="21">
        <v>10</v>
      </c>
      <c r="H22" s="21">
        <f t="shared" si="0"/>
        <v>719</v>
      </c>
      <c r="I22" s="25">
        <f t="shared" si="1"/>
        <v>790.90000000000009</v>
      </c>
      <c r="J22" s="37">
        <v>29800</v>
      </c>
      <c r="K22" s="38">
        <f t="shared" si="2"/>
        <v>21426200</v>
      </c>
      <c r="L22" s="38">
        <f t="shared" si="5"/>
        <v>22711772</v>
      </c>
      <c r="M22" s="39">
        <f t="shared" si="3"/>
        <v>47500</v>
      </c>
      <c r="N22" s="40">
        <f t="shared" si="4"/>
        <v>2530880.0000000005</v>
      </c>
      <c r="O22" s="45" t="s">
        <v>39</v>
      </c>
      <c r="Q22"/>
      <c r="R22"/>
      <c r="S22"/>
    </row>
    <row r="23" spans="1:19" s="7" customFormat="1" x14ac:dyDescent="0.25">
      <c r="A23" s="21">
        <v>22</v>
      </c>
      <c r="B23" s="21">
        <v>1301</v>
      </c>
      <c r="C23" s="23">
        <v>13</v>
      </c>
      <c r="D23" s="21" t="s">
        <v>21</v>
      </c>
      <c r="E23" s="21">
        <v>667</v>
      </c>
      <c r="F23" s="21">
        <v>25</v>
      </c>
      <c r="G23" s="21">
        <v>16</v>
      </c>
      <c r="H23" s="21">
        <f t="shared" si="0"/>
        <v>708</v>
      </c>
      <c r="I23" s="25">
        <f t="shared" si="1"/>
        <v>778.80000000000007</v>
      </c>
      <c r="J23" s="37">
        <v>29880</v>
      </c>
      <c r="K23" s="38">
        <f t="shared" si="2"/>
        <v>21155040</v>
      </c>
      <c r="L23" s="38">
        <f t="shared" si="5"/>
        <v>22424342.400000002</v>
      </c>
      <c r="M23" s="39">
        <f t="shared" si="3"/>
        <v>46500</v>
      </c>
      <c r="N23" s="40">
        <f t="shared" si="4"/>
        <v>2492160</v>
      </c>
      <c r="O23" s="45" t="s">
        <v>39</v>
      </c>
      <c r="Q23"/>
      <c r="R23"/>
      <c r="S23"/>
    </row>
    <row r="24" spans="1:19" s="7" customFormat="1" ht="16.5" customHeight="1" x14ac:dyDescent="0.25">
      <c r="A24" s="21">
        <v>23</v>
      </c>
      <c r="B24" s="21">
        <v>1302</v>
      </c>
      <c r="C24" s="23">
        <v>13</v>
      </c>
      <c r="D24" s="21" t="s">
        <v>22</v>
      </c>
      <c r="E24" s="21">
        <v>941</v>
      </c>
      <c r="F24" s="21">
        <v>36</v>
      </c>
      <c r="G24" s="21">
        <v>16</v>
      </c>
      <c r="H24" s="21">
        <f t="shared" si="0"/>
        <v>993</v>
      </c>
      <c r="I24" s="25">
        <f t="shared" si="1"/>
        <v>1092.3000000000002</v>
      </c>
      <c r="J24" s="37">
        <v>29880</v>
      </c>
      <c r="K24" s="38">
        <f t="shared" si="2"/>
        <v>29670840</v>
      </c>
      <c r="L24" s="38">
        <f t="shared" si="5"/>
        <v>31451090.400000002</v>
      </c>
      <c r="M24" s="39">
        <f t="shared" si="3"/>
        <v>65500</v>
      </c>
      <c r="N24" s="40">
        <f t="shared" si="4"/>
        <v>3495360.0000000005</v>
      </c>
      <c r="O24" s="45" t="s">
        <v>39</v>
      </c>
      <c r="Q24"/>
      <c r="R24"/>
      <c r="S24"/>
    </row>
    <row r="25" spans="1:19" s="7" customFormat="1" ht="16.5" customHeight="1" x14ac:dyDescent="0.25">
      <c r="A25" s="21">
        <v>24</v>
      </c>
      <c r="B25" s="21">
        <v>1303</v>
      </c>
      <c r="C25" s="23">
        <v>13</v>
      </c>
      <c r="D25" s="21" t="s">
        <v>21</v>
      </c>
      <c r="E25" s="21">
        <v>675</v>
      </c>
      <c r="F25" s="21">
        <v>34</v>
      </c>
      <c r="G25" s="21">
        <v>10</v>
      </c>
      <c r="H25" s="21">
        <f t="shared" si="0"/>
        <v>719</v>
      </c>
      <c r="I25" s="25">
        <f t="shared" si="1"/>
        <v>790.90000000000009</v>
      </c>
      <c r="J25" s="37">
        <v>29880</v>
      </c>
      <c r="K25" s="38">
        <f t="shared" si="2"/>
        <v>21483720</v>
      </c>
      <c r="L25" s="38">
        <f t="shared" si="5"/>
        <v>22772743.200000003</v>
      </c>
      <c r="M25" s="39">
        <f t="shared" si="3"/>
        <v>47500</v>
      </c>
      <c r="N25" s="40">
        <f t="shared" si="4"/>
        <v>2530880.0000000005</v>
      </c>
      <c r="O25" s="45" t="s">
        <v>39</v>
      </c>
      <c r="Q25"/>
      <c r="R25"/>
      <c r="S25"/>
    </row>
    <row r="26" spans="1:19" s="7" customFormat="1" ht="16.5" customHeight="1" x14ac:dyDescent="0.25">
      <c r="A26" s="21">
        <v>25</v>
      </c>
      <c r="B26" s="21">
        <v>1401</v>
      </c>
      <c r="C26" s="23">
        <v>14</v>
      </c>
      <c r="D26" s="21" t="s">
        <v>21</v>
      </c>
      <c r="E26" s="21">
        <v>667</v>
      </c>
      <c r="F26" s="21">
        <v>25</v>
      </c>
      <c r="G26" s="21">
        <v>16</v>
      </c>
      <c r="H26" s="21">
        <f t="shared" si="0"/>
        <v>708</v>
      </c>
      <c r="I26" s="25">
        <f t="shared" si="1"/>
        <v>778.80000000000007</v>
      </c>
      <c r="J26" s="37">
        <v>29960</v>
      </c>
      <c r="K26" s="38">
        <f t="shared" si="2"/>
        <v>21211680</v>
      </c>
      <c r="L26" s="38">
        <f t="shared" si="5"/>
        <v>22484380.800000001</v>
      </c>
      <c r="M26" s="39">
        <f t="shared" si="3"/>
        <v>47000</v>
      </c>
      <c r="N26" s="40">
        <f t="shared" si="4"/>
        <v>2492160</v>
      </c>
      <c r="O26" s="45" t="s">
        <v>39</v>
      </c>
      <c r="Q26"/>
      <c r="R26"/>
      <c r="S26"/>
    </row>
    <row r="27" spans="1:19" s="7" customFormat="1" ht="16.5" customHeight="1" x14ac:dyDescent="0.25">
      <c r="A27" s="21">
        <v>26</v>
      </c>
      <c r="B27" s="21">
        <v>1402</v>
      </c>
      <c r="C27" s="23">
        <v>14</v>
      </c>
      <c r="D27" s="21" t="s">
        <v>22</v>
      </c>
      <c r="E27" s="21">
        <v>941</v>
      </c>
      <c r="F27" s="21">
        <v>36</v>
      </c>
      <c r="G27" s="21">
        <v>16</v>
      </c>
      <c r="H27" s="21">
        <f t="shared" si="0"/>
        <v>993</v>
      </c>
      <c r="I27" s="25">
        <f t="shared" si="1"/>
        <v>1092.3000000000002</v>
      </c>
      <c r="J27" s="37">
        <v>29960</v>
      </c>
      <c r="K27" s="38">
        <f t="shared" si="2"/>
        <v>29750280</v>
      </c>
      <c r="L27" s="38">
        <f t="shared" si="5"/>
        <v>31535296.800000001</v>
      </c>
      <c r="M27" s="39">
        <f t="shared" si="3"/>
        <v>65500</v>
      </c>
      <c r="N27" s="40">
        <f t="shared" si="4"/>
        <v>3495360.0000000005</v>
      </c>
      <c r="O27" s="45" t="s">
        <v>39</v>
      </c>
      <c r="Q27"/>
      <c r="R27"/>
      <c r="S27"/>
    </row>
    <row r="28" spans="1:19" s="7" customFormat="1" x14ac:dyDescent="0.25">
      <c r="A28" s="21">
        <v>27</v>
      </c>
      <c r="B28" s="21">
        <v>1403</v>
      </c>
      <c r="C28" s="23">
        <v>14</v>
      </c>
      <c r="D28" s="21" t="s">
        <v>21</v>
      </c>
      <c r="E28" s="21">
        <v>675</v>
      </c>
      <c r="F28" s="21">
        <v>34</v>
      </c>
      <c r="G28" s="21">
        <v>10</v>
      </c>
      <c r="H28" s="21">
        <f t="shared" si="0"/>
        <v>719</v>
      </c>
      <c r="I28" s="25">
        <f t="shared" si="1"/>
        <v>790.90000000000009</v>
      </c>
      <c r="J28" s="37">
        <v>29960</v>
      </c>
      <c r="K28" s="38">
        <f t="shared" si="2"/>
        <v>21541240</v>
      </c>
      <c r="L28" s="38">
        <f t="shared" si="5"/>
        <v>22833714.400000002</v>
      </c>
      <c r="M28" s="39">
        <f t="shared" si="3"/>
        <v>47500</v>
      </c>
      <c r="N28" s="40">
        <f t="shared" si="4"/>
        <v>2530880.0000000005</v>
      </c>
      <c r="O28" s="45" t="s">
        <v>39</v>
      </c>
      <c r="Q28"/>
      <c r="R28"/>
      <c r="S28"/>
    </row>
    <row r="29" spans="1:19" s="7" customFormat="1" ht="16.5" customHeight="1" x14ac:dyDescent="0.25">
      <c r="A29" s="21">
        <v>28</v>
      </c>
      <c r="B29" s="21">
        <v>1501</v>
      </c>
      <c r="C29" s="23">
        <v>15</v>
      </c>
      <c r="D29" s="21" t="s">
        <v>21</v>
      </c>
      <c r="E29" s="21">
        <v>667</v>
      </c>
      <c r="F29" s="21">
        <v>25</v>
      </c>
      <c r="G29" s="21">
        <v>16</v>
      </c>
      <c r="H29" s="21">
        <f t="shared" si="0"/>
        <v>708</v>
      </c>
      <c r="I29" s="25">
        <f t="shared" si="1"/>
        <v>778.80000000000007</v>
      </c>
      <c r="J29" s="37">
        <v>30040</v>
      </c>
      <c r="K29" s="38">
        <f t="shared" si="2"/>
        <v>21268320</v>
      </c>
      <c r="L29" s="38">
        <f t="shared" si="5"/>
        <v>22544419.200000003</v>
      </c>
      <c r="M29" s="39">
        <f t="shared" si="3"/>
        <v>47000</v>
      </c>
      <c r="N29" s="40">
        <f t="shared" si="4"/>
        <v>2492160</v>
      </c>
      <c r="O29" s="45" t="s">
        <v>39</v>
      </c>
      <c r="Q29"/>
      <c r="R29"/>
      <c r="S29"/>
    </row>
    <row r="30" spans="1:19" s="7" customFormat="1" ht="16.5" customHeight="1" x14ac:dyDescent="0.25">
      <c r="A30" s="21">
        <v>29</v>
      </c>
      <c r="B30" s="21">
        <v>1502</v>
      </c>
      <c r="C30" s="23">
        <v>15</v>
      </c>
      <c r="D30" s="21" t="s">
        <v>22</v>
      </c>
      <c r="E30" s="21">
        <v>941</v>
      </c>
      <c r="F30" s="21">
        <v>36</v>
      </c>
      <c r="G30" s="21">
        <v>16</v>
      </c>
      <c r="H30" s="21">
        <f t="shared" si="0"/>
        <v>993</v>
      </c>
      <c r="I30" s="25">
        <f t="shared" si="1"/>
        <v>1092.3000000000002</v>
      </c>
      <c r="J30" s="37">
        <v>30040</v>
      </c>
      <c r="K30" s="38">
        <f t="shared" si="2"/>
        <v>29829720</v>
      </c>
      <c r="L30" s="38">
        <f t="shared" si="5"/>
        <v>31619503.200000003</v>
      </c>
      <c r="M30" s="39">
        <f t="shared" si="3"/>
        <v>66000</v>
      </c>
      <c r="N30" s="40">
        <f t="shared" si="4"/>
        <v>3495360.0000000005</v>
      </c>
      <c r="O30" s="45" t="s">
        <v>39</v>
      </c>
      <c r="Q30"/>
      <c r="R30"/>
      <c r="S30"/>
    </row>
    <row r="31" spans="1:19" s="7" customFormat="1" ht="16.5" customHeight="1" x14ac:dyDescent="0.25">
      <c r="A31" s="21">
        <v>30</v>
      </c>
      <c r="B31" s="21">
        <v>1601</v>
      </c>
      <c r="C31" s="23">
        <v>16</v>
      </c>
      <c r="D31" s="21" t="s">
        <v>21</v>
      </c>
      <c r="E31" s="21">
        <v>667</v>
      </c>
      <c r="F31" s="21">
        <v>25</v>
      </c>
      <c r="G31" s="21">
        <v>16</v>
      </c>
      <c r="H31" s="21">
        <f t="shared" si="0"/>
        <v>708</v>
      </c>
      <c r="I31" s="25">
        <f t="shared" si="1"/>
        <v>778.80000000000007</v>
      </c>
      <c r="J31" s="37">
        <v>30120</v>
      </c>
      <c r="K31" s="38">
        <f t="shared" si="2"/>
        <v>21324960</v>
      </c>
      <c r="L31" s="38">
        <f t="shared" si="5"/>
        <v>22604457.600000001</v>
      </c>
      <c r="M31" s="39">
        <f t="shared" si="3"/>
        <v>47000</v>
      </c>
      <c r="N31" s="40">
        <f t="shared" si="4"/>
        <v>2492160</v>
      </c>
      <c r="O31" s="45" t="s">
        <v>39</v>
      </c>
      <c r="Q31"/>
      <c r="R31"/>
      <c r="S31"/>
    </row>
    <row r="32" spans="1:19" s="7" customFormat="1" ht="16.5" customHeight="1" x14ac:dyDescent="0.25">
      <c r="A32" s="21">
        <v>31</v>
      </c>
      <c r="B32" s="21">
        <v>1602</v>
      </c>
      <c r="C32" s="23">
        <v>16</v>
      </c>
      <c r="D32" s="21" t="s">
        <v>22</v>
      </c>
      <c r="E32" s="21">
        <v>941</v>
      </c>
      <c r="F32" s="21">
        <v>36</v>
      </c>
      <c r="G32" s="21">
        <v>16</v>
      </c>
      <c r="H32" s="21">
        <f t="shared" si="0"/>
        <v>993</v>
      </c>
      <c r="I32" s="25">
        <f t="shared" si="1"/>
        <v>1092.3000000000002</v>
      </c>
      <c r="J32" s="37">
        <v>30120</v>
      </c>
      <c r="K32" s="38">
        <f t="shared" si="2"/>
        <v>29909160</v>
      </c>
      <c r="L32" s="38">
        <f t="shared" si="5"/>
        <v>31703709.600000001</v>
      </c>
      <c r="M32" s="39">
        <f t="shared" si="3"/>
        <v>66000</v>
      </c>
      <c r="N32" s="40">
        <f t="shared" si="4"/>
        <v>3495360.0000000005</v>
      </c>
      <c r="O32" s="45" t="s">
        <v>39</v>
      </c>
      <c r="Q32"/>
      <c r="R32"/>
      <c r="S32"/>
    </row>
    <row r="33" spans="1:19" s="7" customFormat="1" x14ac:dyDescent="0.25">
      <c r="A33" s="21">
        <v>32</v>
      </c>
      <c r="B33" s="21">
        <v>1603</v>
      </c>
      <c r="C33" s="23">
        <v>16</v>
      </c>
      <c r="D33" s="21" t="s">
        <v>21</v>
      </c>
      <c r="E33" s="21">
        <v>675</v>
      </c>
      <c r="F33" s="21">
        <v>34</v>
      </c>
      <c r="G33" s="21">
        <v>10</v>
      </c>
      <c r="H33" s="21">
        <f t="shared" si="0"/>
        <v>719</v>
      </c>
      <c r="I33" s="25">
        <f t="shared" si="1"/>
        <v>790.90000000000009</v>
      </c>
      <c r="J33" s="37">
        <v>30120</v>
      </c>
      <c r="K33" s="38">
        <f t="shared" si="2"/>
        <v>21656280</v>
      </c>
      <c r="L33" s="38">
        <f t="shared" si="5"/>
        <v>22955656.800000001</v>
      </c>
      <c r="M33" s="39">
        <f t="shared" si="3"/>
        <v>48000</v>
      </c>
      <c r="N33" s="40">
        <f t="shared" si="4"/>
        <v>2530880.0000000005</v>
      </c>
      <c r="O33" s="45" t="s">
        <v>39</v>
      </c>
      <c r="Q33"/>
      <c r="R33"/>
      <c r="S33"/>
    </row>
    <row r="34" spans="1:19" s="7" customFormat="1" x14ac:dyDescent="0.25">
      <c r="A34" s="21">
        <v>33</v>
      </c>
      <c r="B34" s="21">
        <v>1701</v>
      </c>
      <c r="C34" s="23">
        <v>17</v>
      </c>
      <c r="D34" s="21" t="s">
        <v>21</v>
      </c>
      <c r="E34" s="21">
        <v>667</v>
      </c>
      <c r="F34" s="21">
        <v>25</v>
      </c>
      <c r="G34" s="21">
        <v>16</v>
      </c>
      <c r="H34" s="21">
        <f t="shared" si="0"/>
        <v>708</v>
      </c>
      <c r="I34" s="25">
        <f t="shared" si="1"/>
        <v>778.80000000000007</v>
      </c>
      <c r="J34" s="37">
        <v>30200</v>
      </c>
      <c r="K34" s="38">
        <f t="shared" si="2"/>
        <v>21381600</v>
      </c>
      <c r="L34" s="38">
        <f t="shared" si="5"/>
        <v>22664496</v>
      </c>
      <c r="M34" s="39">
        <f t="shared" si="3"/>
        <v>47000</v>
      </c>
      <c r="N34" s="40">
        <f t="shared" si="4"/>
        <v>2492160</v>
      </c>
      <c r="O34" s="45" t="s">
        <v>39</v>
      </c>
      <c r="Q34"/>
      <c r="R34"/>
      <c r="S34"/>
    </row>
    <row r="35" spans="1:19" s="7" customFormat="1" x14ac:dyDescent="0.25">
      <c r="A35" s="21">
        <v>34</v>
      </c>
      <c r="B35" s="21">
        <v>1702</v>
      </c>
      <c r="C35" s="23">
        <v>17</v>
      </c>
      <c r="D35" s="21" t="s">
        <v>22</v>
      </c>
      <c r="E35" s="21">
        <v>941</v>
      </c>
      <c r="F35" s="21">
        <v>36</v>
      </c>
      <c r="G35" s="21">
        <v>16</v>
      </c>
      <c r="H35" s="21">
        <f t="shared" si="0"/>
        <v>993</v>
      </c>
      <c r="I35" s="25">
        <f t="shared" si="1"/>
        <v>1092.3000000000002</v>
      </c>
      <c r="J35" s="37">
        <v>30200</v>
      </c>
      <c r="K35" s="38">
        <f t="shared" si="2"/>
        <v>29988600</v>
      </c>
      <c r="L35" s="38">
        <f t="shared" si="5"/>
        <v>31787916</v>
      </c>
      <c r="M35" s="39">
        <f t="shared" si="3"/>
        <v>66000</v>
      </c>
      <c r="N35" s="40">
        <f t="shared" si="4"/>
        <v>3495360.0000000005</v>
      </c>
      <c r="O35" s="45" t="s">
        <v>39</v>
      </c>
      <c r="Q35"/>
      <c r="R35"/>
      <c r="S35"/>
    </row>
    <row r="36" spans="1:19" s="7" customFormat="1" x14ac:dyDescent="0.25">
      <c r="A36" s="21">
        <v>35</v>
      </c>
      <c r="B36" s="21">
        <v>1703</v>
      </c>
      <c r="C36" s="23">
        <v>17</v>
      </c>
      <c r="D36" s="21" t="s">
        <v>21</v>
      </c>
      <c r="E36" s="21">
        <v>675</v>
      </c>
      <c r="F36" s="21">
        <v>34</v>
      </c>
      <c r="G36" s="21">
        <v>10</v>
      </c>
      <c r="H36" s="21">
        <f t="shared" si="0"/>
        <v>719</v>
      </c>
      <c r="I36" s="25">
        <f t="shared" si="1"/>
        <v>790.90000000000009</v>
      </c>
      <c r="J36" s="37">
        <v>30200</v>
      </c>
      <c r="K36" s="38">
        <f t="shared" si="2"/>
        <v>21713800</v>
      </c>
      <c r="L36" s="38">
        <f t="shared" si="5"/>
        <v>23016628</v>
      </c>
      <c r="M36" s="39">
        <f t="shared" si="3"/>
        <v>48000</v>
      </c>
      <c r="N36" s="40">
        <f t="shared" si="4"/>
        <v>2530880.0000000005</v>
      </c>
      <c r="O36" s="45" t="s">
        <v>39</v>
      </c>
      <c r="Q36"/>
      <c r="R36"/>
      <c r="S36"/>
    </row>
    <row r="37" spans="1:19" s="7" customFormat="1" x14ac:dyDescent="0.25">
      <c r="A37" s="21">
        <v>36</v>
      </c>
      <c r="B37" s="21">
        <v>1801</v>
      </c>
      <c r="C37" s="23">
        <v>18</v>
      </c>
      <c r="D37" s="21" t="s">
        <v>21</v>
      </c>
      <c r="E37" s="21">
        <v>667</v>
      </c>
      <c r="F37" s="21">
        <v>25</v>
      </c>
      <c r="G37" s="21">
        <v>16</v>
      </c>
      <c r="H37" s="21">
        <f t="shared" si="0"/>
        <v>708</v>
      </c>
      <c r="I37" s="25">
        <f t="shared" si="1"/>
        <v>778.80000000000007</v>
      </c>
      <c r="J37" s="37">
        <v>30280</v>
      </c>
      <c r="K37" s="38">
        <f t="shared" si="2"/>
        <v>21438240</v>
      </c>
      <c r="L37" s="38">
        <f t="shared" si="5"/>
        <v>22724534.400000002</v>
      </c>
      <c r="M37" s="39">
        <f t="shared" si="3"/>
        <v>47500</v>
      </c>
      <c r="N37" s="40">
        <f t="shared" si="4"/>
        <v>2492160</v>
      </c>
      <c r="O37" s="45" t="s">
        <v>39</v>
      </c>
      <c r="Q37"/>
      <c r="R37"/>
      <c r="S37"/>
    </row>
    <row r="38" spans="1:19" s="7" customFormat="1" x14ac:dyDescent="0.25">
      <c r="A38" s="21">
        <v>37</v>
      </c>
      <c r="B38" s="21">
        <v>1802</v>
      </c>
      <c r="C38" s="23">
        <v>18</v>
      </c>
      <c r="D38" s="21" t="s">
        <v>22</v>
      </c>
      <c r="E38" s="21">
        <v>941</v>
      </c>
      <c r="F38" s="21">
        <v>36</v>
      </c>
      <c r="G38" s="21">
        <v>16</v>
      </c>
      <c r="H38" s="21">
        <f t="shared" si="0"/>
        <v>993</v>
      </c>
      <c r="I38" s="25">
        <f t="shared" si="1"/>
        <v>1092.3000000000002</v>
      </c>
      <c r="J38" s="37">
        <v>30280</v>
      </c>
      <c r="K38" s="38">
        <f t="shared" si="2"/>
        <v>30068040</v>
      </c>
      <c r="L38" s="38">
        <f t="shared" si="5"/>
        <v>31872122.400000002</v>
      </c>
      <c r="M38" s="39">
        <f t="shared" si="3"/>
        <v>66500</v>
      </c>
      <c r="N38" s="40">
        <f t="shared" si="4"/>
        <v>3495360.0000000005</v>
      </c>
      <c r="O38" s="45" t="s">
        <v>39</v>
      </c>
      <c r="Q38"/>
      <c r="R38"/>
      <c r="S38"/>
    </row>
    <row r="39" spans="1:19" s="7" customFormat="1" x14ac:dyDescent="0.25">
      <c r="A39" s="21">
        <v>38</v>
      </c>
      <c r="B39" s="21">
        <v>1803</v>
      </c>
      <c r="C39" s="23">
        <v>18</v>
      </c>
      <c r="D39" s="21" t="s">
        <v>21</v>
      </c>
      <c r="E39" s="21">
        <v>675</v>
      </c>
      <c r="F39" s="21">
        <v>34</v>
      </c>
      <c r="G39" s="21">
        <v>10</v>
      </c>
      <c r="H39" s="21">
        <f t="shared" si="0"/>
        <v>719</v>
      </c>
      <c r="I39" s="25">
        <f t="shared" si="1"/>
        <v>790.90000000000009</v>
      </c>
      <c r="J39" s="37">
        <v>30280</v>
      </c>
      <c r="K39" s="38">
        <f t="shared" si="2"/>
        <v>21771320</v>
      </c>
      <c r="L39" s="38">
        <f t="shared" si="5"/>
        <v>23077599.200000003</v>
      </c>
      <c r="M39" s="39">
        <f t="shared" si="3"/>
        <v>48000</v>
      </c>
      <c r="N39" s="40">
        <f t="shared" si="4"/>
        <v>2530880.0000000005</v>
      </c>
      <c r="O39" s="45" t="s">
        <v>39</v>
      </c>
      <c r="Q39"/>
      <c r="R39"/>
      <c r="S39"/>
    </row>
    <row r="40" spans="1:19" s="7" customFormat="1" x14ac:dyDescent="0.25">
      <c r="A40" s="21">
        <v>39</v>
      </c>
      <c r="B40" s="21">
        <v>1901</v>
      </c>
      <c r="C40" s="23">
        <v>19</v>
      </c>
      <c r="D40" s="21" t="s">
        <v>21</v>
      </c>
      <c r="E40" s="21">
        <v>667</v>
      </c>
      <c r="F40" s="21">
        <v>25</v>
      </c>
      <c r="G40" s="21">
        <v>16</v>
      </c>
      <c r="H40" s="21">
        <f t="shared" si="0"/>
        <v>708</v>
      </c>
      <c r="I40" s="25">
        <f t="shared" si="1"/>
        <v>778.80000000000007</v>
      </c>
      <c r="J40" s="37">
        <v>30360</v>
      </c>
      <c r="K40" s="38">
        <f t="shared" si="2"/>
        <v>21494880</v>
      </c>
      <c r="L40" s="38">
        <f t="shared" si="5"/>
        <v>22784572.800000001</v>
      </c>
      <c r="M40" s="39">
        <f t="shared" si="3"/>
        <v>47500</v>
      </c>
      <c r="N40" s="40">
        <f t="shared" si="4"/>
        <v>2492160</v>
      </c>
      <c r="O40" s="45" t="s">
        <v>39</v>
      </c>
      <c r="Q40"/>
      <c r="R40"/>
      <c r="S40"/>
    </row>
    <row r="41" spans="1:19" s="7" customFormat="1" x14ac:dyDescent="0.25">
      <c r="A41" s="21">
        <v>40</v>
      </c>
      <c r="B41" s="21">
        <v>1902</v>
      </c>
      <c r="C41" s="23">
        <v>19</v>
      </c>
      <c r="D41" s="21" t="s">
        <v>22</v>
      </c>
      <c r="E41" s="21">
        <v>941</v>
      </c>
      <c r="F41" s="21">
        <v>36</v>
      </c>
      <c r="G41" s="21">
        <v>16</v>
      </c>
      <c r="H41" s="21">
        <f t="shared" si="0"/>
        <v>993</v>
      </c>
      <c r="I41" s="25">
        <f t="shared" si="1"/>
        <v>1092.3000000000002</v>
      </c>
      <c r="J41" s="37">
        <v>30360</v>
      </c>
      <c r="K41" s="38">
        <f t="shared" si="2"/>
        <v>30147480</v>
      </c>
      <c r="L41" s="38">
        <f t="shared" si="5"/>
        <v>31956328.800000001</v>
      </c>
      <c r="M41" s="39">
        <f t="shared" si="3"/>
        <v>66500</v>
      </c>
      <c r="N41" s="40">
        <f t="shared" si="4"/>
        <v>3495360.0000000005</v>
      </c>
      <c r="O41" s="45" t="s">
        <v>39</v>
      </c>
      <c r="Q41"/>
      <c r="R41"/>
      <c r="S41"/>
    </row>
    <row r="42" spans="1:19" s="7" customFormat="1" x14ac:dyDescent="0.25">
      <c r="A42" s="21">
        <v>41</v>
      </c>
      <c r="B42" s="21">
        <v>1903</v>
      </c>
      <c r="C42" s="23">
        <v>19</v>
      </c>
      <c r="D42" s="21" t="s">
        <v>21</v>
      </c>
      <c r="E42" s="21">
        <v>675</v>
      </c>
      <c r="F42" s="21">
        <v>34</v>
      </c>
      <c r="G42" s="21">
        <v>10</v>
      </c>
      <c r="H42" s="21">
        <f t="shared" si="0"/>
        <v>719</v>
      </c>
      <c r="I42" s="25">
        <f t="shared" si="1"/>
        <v>790.90000000000009</v>
      </c>
      <c r="J42" s="37">
        <v>30360</v>
      </c>
      <c r="K42" s="38">
        <f t="shared" si="2"/>
        <v>21828840</v>
      </c>
      <c r="L42" s="38">
        <f t="shared" si="5"/>
        <v>23138570.400000002</v>
      </c>
      <c r="M42" s="39">
        <f t="shared" si="3"/>
        <v>48000</v>
      </c>
      <c r="N42" s="40">
        <f t="shared" si="4"/>
        <v>2530880.0000000005</v>
      </c>
      <c r="O42" s="45" t="s">
        <v>39</v>
      </c>
      <c r="Q42"/>
      <c r="R42"/>
      <c r="S42"/>
    </row>
    <row r="43" spans="1:19" s="7" customFormat="1" x14ac:dyDescent="0.25">
      <c r="A43" s="21">
        <v>42</v>
      </c>
      <c r="B43" s="21">
        <v>2001</v>
      </c>
      <c r="C43" s="23">
        <v>20</v>
      </c>
      <c r="D43" s="21" t="s">
        <v>21</v>
      </c>
      <c r="E43" s="21">
        <v>667</v>
      </c>
      <c r="F43" s="21">
        <v>25</v>
      </c>
      <c r="G43" s="21">
        <v>16</v>
      </c>
      <c r="H43" s="21">
        <f t="shared" si="0"/>
        <v>708</v>
      </c>
      <c r="I43" s="25">
        <f t="shared" si="1"/>
        <v>778.80000000000007</v>
      </c>
      <c r="J43" s="37">
        <v>30440</v>
      </c>
      <c r="K43" s="38">
        <f t="shared" si="2"/>
        <v>21551520</v>
      </c>
      <c r="L43" s="38">
        <f t="shared" si="5"/>
        <v>22844611.200000003</v>
      </c>
      <c r="M43" s="39">
        <f t="shared" si="3"/>
        <v>47500</v>
      </c>
      <c r="N43" s="40">
        <f t="shared" si="4"/>
        <v>2492160</v>
      </c>
      <c r="O43" s="45" t="s">
        <v>39</v>
      </c>
      <c r="Q43"/>
      <c r="R43"/>
      <c r="S43"/>
    </row>
    <row r="44" spans="1:19" s="7" customFormat="1" x14ac:dyDescent="0.25">
      <c r="A44" s="21">
        <v>43</v>
      </c>
      <c r="B44" s="21">
        <v>2002</v>
      </c>
      <c r="C44" s="23">
        <v>20</v>
      </c>
      <c r="D44" s="21" t="s">
        <v>22</v>
      </c>
      <c r="E44" s="21">
        <v>941</v>
      </c>
      <c r="F44" s="21">
        <v>36</v>
      </c>
      <c r="G44" s="21">
        <v>16</v>
      </c>
      <c r="H44" s="21">
        <f t="shared" si="0"/>
        <v>993</v>
      </c>
      <c r="I44" s="25">
        <f t="shared" si="1"/>
        <v>1092.3000000000002</v>
      </c>
      <c r="J44" s="37">
        <v>30440</v>
      </c>
      <c r="K44" s="38">
        <f t="shared" si="2"/>
        <v>30226920</v>
      </c>
      <c r="L44" s="38">
        <f t="shared" si="5"/>
        <v>32040535.200000003</v>
      </c>
      <c r="M44" s="39">
        <f t="shared" si="3"/>
        <v>67000</v>
      </c>
      <c r="N44" s="40">
        <f t="shared" si="4"/>
        <v>3495360.0000000005</v>
      </c>
      <c r="O44" s="45" t="s">
        <v>39</v>
      </c>
      <c r="Q44"/>
      <c r="R44"/>
      <c r="S44"/>
    </row>
    <row r="45" spans="1:19" s="7" customFormat="1" x14ac:dyDescent="0.25">
      <c r="A45" s="21">
        <v>44</v>
      </c>
      <c r="B45" s="21">
        <v>2003</v>
      </c>
      <c r="C45" s="23">
        <v>20</v>
      </c>
      <c r="D45" s="21" t="s">
        <v>21</v>
      </c>
      <c r="E45" s="21">
        <v>675</v>
      </c>
      <c r="F45" s="21">
        <v>34</v>
      </c>
      <c r="G45" s="21">
        <v>10</v>
      </c>
      <c r="H45" s="21">
        <f t="shared" si="0"/>
        <v>719</v>
      </c>
      <c r="I45" s="25">
        <f t="shared" si="1"/>
        <v>790.90000000000009</v>
      </c>
      <c r="J45" s="37">
        <v>30440</v>
      </c>
      <c r="K45" s="38">
        <f t="shared" si="2"/>
        <v>21886360</v>
      </c>
      <c r="L45" s="38">
        <f t="shared" si="5"/>
        <v>23199541.600000001</v>
      </c>
      <c r="M45" s="39">
        <f t="shared" si="3"/>
        <v>48500</v>
      </c>
      <c r="N45" s="40">
        <f t="shared" si="4"/>
        <v>2530880.0000000005</v>
      </c>
      <c r="O45" s="45" t="s">
        <v>39</v>
      </c>
      <c r="Q45"/>
      <c r="R45"/>
      <c r="S45"/>
    </row>
    <row r="46" spans="1:19" s="7" customFormat="1" x14ac:dyDescent="0.25">
      <c r="A46" s="21">
        <v>45</v>
      </c>
      <c r="B46" s="21">
        <v>2101</v>
      </c>
      <c r="C46" s="23">
        <v>21</v>
      </c>
      <c r="D46" s="21" t="s">
        <v>21</v>
      </c>
      <c r="E46" s="21">
        <v>667</v>
      </c>
      <c r="F46" s="21">
        <v>25</v>
      </c>
      <c r="G46" s="21">
        <v>16</v>
      </c>
      <c r="H46" s="21">
        <f t="shared" si="0"/>
        <v>708</v>
      </c>
      <c r="I46" s="25">
        <f t="shared" si="1"/>
        <v>778.80000000000007</v>
      </c>
      <c r="J46" s="37">
        <v>30520</v>
      </c>
      <c r="K46" s="38">
        <f t="shared" si="2"/>
        <v>21608160</v>
      </c>
      <c r="L46" s="38">
        <f t="shared" si="5"/>
        <v>22904649.600000001</v>
      </c>
      <c r="M46" s="39">
        <f t="shared" si="3"/>
        <v>47500</v>
      </c>
      <c r="N46" s="40">
        <f t="shared" si="4"/>
        <v>2492160</v>
      </c>
      <c r="O46" s="45" t="s">
        <v>39</v>
      </c>
      <c r="Q46"/>
      <c r="R46"/>
      <c r="S46"/>
    </row>
    <row r="47" spans="1:19" s="7" customFormat="1" x14ac:dyDescent="0.25">
      <c r="A47" s="21">
        <v>46</v>
      </c>
      <c r="B47" s="21">
        <v>2102</v>
      </c>
      <c r="C47" s="23">
        <v>21</v>
      </c>
      <c r="D47" s="21" t="s">
        <v>22</v>
      </c>
      <c r="E47" s="21">
        <v>941</v>
      </c>
      <c r="F47" s="21">
        <v>36</v>
      </c>
      <c r="G47" s="21">
        <v>16</v>
      </c>
      <c r="H47" s="21">
        <f t="shared" si="0"/>
        <v>993</v>
      </c>
      <c r="I47" s="25">
        <f t="shared" si="1"/>
        <v>1092.3000000000002</v>
      </c>
      <c r="J47" s="37">
        <v>30520</v>
      </c>
      <c r="K47" s="38">
        <f t="shared" si="2"/>
        <v>30306360</v>
      </c>
      <c r="L47" s="38">
        <f t="shared" si="5"/>
        <v>32124741.600000001</v>
      </c>
      <c r="M47" s="39">
        <f t="shared" si="3"/>
        <v>67000</v>
      </c>
      <c r="N47" s="40">
        <f t="shared" si="4"/>
        <v>3495360.0000000005</v>
      </c>
      <c r="O47" s="45" t="s">
        <v>39</v>
      </c>
      <c r="Q47"/>
      <c r="R47"/>
      <c r="S47"/>
    </row>
    <row r="48" spans="1:19" s="7" customFormat="1" x14ac:dyDescent="0.25">
      <c r="A48" s="21">
        <v>47</v>
      </c>
      <c r="B48" s="21">
        <v>2103</v>
      </c>
      <c r="C48" s="23">
        <v>21</v>
      </c>
      <c r="D48" s="21" t="s">
        <v>21</v>
      </c>
      <c r="E48" s="21">
        <v>675</v>
      </c>
      <c r="F48" s="21">
        <v>34</v>
      </c>
      <c r="G48" s="21">
        <v>10</v>
      </c>
      <c r="H48" s="21">
        <f t="shared" si="0"/>
        <v>719</v>
      </c>
      <c r="I48" s="25">
        <f t="shared" si="1"/>
        <v>790.90000000000009</v>
      </c>
      <c r="J48" s="37">
        <v>30520</v>
      </c>
      <c r="K48" s="38">
        <f t="shared" si="2"/>
        <v>21943880</v>
      </c>
      <c r="L48" s="38">
        <f t="shared" si="5"/>
        <v>23260512.800000001</v>
      </c>
      <c r="M48" s="39">
        <f t="shared" si="3"/>
        <v>48500</v>
      </c>
      <c r="N48" s="40">
        <f t="shared" si="4"/>
        <v>2530880.0000000005</v>
      </c>
      <c r="O48" s="45" t="s">
        <v>39</v>
      </c>
      <c r="Q48"/>
      <c r="R48"/>
      <c r="S48"/>
    </row>
    <row r="49" spans="1:19" s="7" customFormat="1" x14ac:dyDescent="0.25">
      <c r="A49" s="21">
        <v>48</v>
      </c>
      <c r="B49" s="21">
        <v>2201</v>
      </c>
      <c r="C49" s="23">
        <v>22</v>
      </c>
      <c r="D49" s="21" t="s">
        <v>21</v>
      </c>
      <c r="E49" s="21">
        <v>667</v>
      </c>
      <c r="F49" s="21">
        <v>25</v>
      </c>
      <c r="G49" s="21">
        <v>16</v>
      </c>
      <c r="H49" s="21">
        <f t="shared" si="0"/>
        <v>708</v>
      </c>
      <c r="I49" s="25">
        <f t="shared" si="1"/>
        <v>778.80000000000007</v>
      </c>
      <c r="J49" s="37">
        <v>30600</v>
      </c>
      <c r="K49" s="38">
        <f t="shared" si="2"/>
        <v>21664800</v>
      </c>
      <c r="L49" s="38">
        <f t="shared" si="5"/>
        <v>22964688</v>
      </c>
      <c r="M49" s="39">
        <f t="shared" si="3"/>
        <v>48000</v>
      </c>
      <c r="N49" s="40">
        <f t="shared" si="4"/>
        <v>2492160</v>
      </c>
      <c r="O49" s="45" t="s">
        <v>39</v>
      </c>
      <c r="Q49"/>
      <c r="R49"/>
      <c r="S49"/>
    </row>
    <row r="50" spans="1:19" s="7" customFormat="1" x14ac:dyDescent="0.25">
      <c r="A50" s="21">
        <v>49</v>
      </c>
      <c r="B50" s="21">
        <v>2202</v>
      </c>
      <c r="C50" s="23">
        <v>22</v>
      </c>
      <c r="D50" s="21" t="s">
        <v>22</v>
      </c>
      <c r="E50" s="21">
        <v>941</v>
      </c>
      <c r="F50" s="21">
        <v>36</v>
      </c>
      <c r="G50" s="21">
        <v>16</v>
      </c>
      <c r="H50" s="21">
        <f t="shared" si="0"/>
        <v>993</v>
      </c>
      <c r="I50" s="25">
        <f t="shared" si="1"/>
        <v>1092.3000000000002</v>
      </c>
      <c r="J50" s="37">
        <v>30600</v>
      </c>
      <c r="K50" s="38">
        <f t="shared" si="2"/>
        <v>30385800</v>
      </c>
      <c r="L50" s="38">
        <f t="shared" si="5"/>
        <v>32208948</v>
      </c>
      <c r="M50" s="39">
        <f t="shared" si="3"/>
        <v>67000</v>
      </c>
      <c r="N50" s="40">
        <f t="shared" si="4"/>
        <v>3495360.0000000005</v>
      </c>
      <c r="O50" s="45" t="s">
        <v>39</v>
      </c>
      <c r="Q50"/>
      <c r="R50"/>
      <c r="S50"/>
    </row>
    <row r="51" spans="1:19" s="7" customFormat="1" x14ac:dyDescent="0.25">
      <c r="A51" s="21">
        <v>50</v>
      </c>
      <c r="B51" s="21">
        <v>2203</v>
      </c>
      <c r="C51" s="23">
        <v>22</v>
      </c>
      <c r="D51" s="21" t="s">
        <v>21</v>
      </c>
      <c r="E51" s="21">
        <v>675</v>
      </c>
      <c r="F51" s="21">
        <v>34</v>
      </c>
      <c r="G51" s="21">
        <v>10</v>
      </c>
      <c r="H51" s="21">
        <f t="shared" si="0"/>
        <v>719</v>
      </c>
      <c r="I51" s="25">
        <f t="shared" si="1"/>
        <v>790.90000000000009</v>
      </c>
      <c r="J51" s="37">
        <v>30600</v>
      </c>
      <c r="K51" s="38">
        <f t="shared" si="2"/>
        <v>22001400</v>
      </c>
      <c r="L51" s="38">
        <f t="shared" si="5"/>
        <v>23321484</v>
      </c>
      <c r="M51" s="39">
        <f t="shared" si="3"/>
        <v>48500</v>
      </c>
      <c r="N51" s="40">
        <f t="shared" si="4"/>
        <v>2530880.0000000005</v>
      </c>
      <c r="O51" s="45" t="s">
        <v>39</v>
      </c>
      <c r="Q51"/>
      <c r="R51"/>
      <c r="S51"/>
    </row>
    <row r="52" spans="1:19" s="7" customFormat="1" x14ac:dyDescent="0.25">
      <c r="A52" s="21">
        <v>51</v>
      </c>
      <c r="B52" s="21">
        <v>2301</v>
      </c>
      <c r="C52" s="23">
        <v>23</v>
      </c>
      <c r="D52" s="21" t="s">
        <v>21</v>
      </c>
      <c r="E52" s="21">
        <v>667</v>
      </c>
      <c r="F52" s="21">
        <v>25</v>
      </c>
      <c r="G52" s="21">
        <v>16</v>
      </c>
      <c r="H52" s="21">
        <f t="shared" si="0"/>
        <v>708</v>
      </c>
      <c r="I52" s="25">
        <f t="shared" si="1"/>
        <v>778.80000000000007</v>
      </c>
      <c r="J52" s="37">
        <v>30680</v>
      </c>
      <c r="K52" s="38">
        <f t="shared" si="2"/>
        <v>21721440</v>
      </c>
      <c r="L52" s="38">
        <f t="shared" si="5"/>
        <v>23024726.400000002</v>
      </c>
      <c r="M52" s="39">
        <f t="shared" si="3"/>
        <v>48000</v>
      </c>
      <c r="N52" s="40">
        <f t="shared" si="4"/>
        <v>2492160</v>
      </c>
      <c r="O52" s="45" t="s">
        <v>39</v>
      </c>
      <c r="Q52"/>
      <c r="R52"/>
      <c r="S52"/>
    </row>
    <row r="53" spans="1:19" s="7" customFormat="1" x14ac:dyDescent="0.25">
      <c r="A53" s="21">
        <v>52</v>
      </c>
      <c r="B53" s="21">
        <v>2302</v>
      </c>
      <c r="C53" s="23">
        <v>23</v>
      </c>
      <c r="D53" s="21" t="s">
        <v>22</v>
      </c>
      <c r="E53" s="21">
        <v>941</v>
      </c>
      <c r="F53" s="21">
        <v>36</v>
      </c>
      <c r="G53" s="21">
        <v>16</v>
      </c>
      <c r="H53" s="21">
        <f t="shared" si="0"/>
        <v>993</v>
      </c>
      <c r="I53" s="25">
        <f t="shared" si="1"/>
        <v>1092.3000000000002</v>
      </c>
      <c r="J53" s="37">
        <v>30680</v>
      </c>
      <c r="K53" s="38">
        <f t="shared" si="2"/>
        <v>30465240</v>
      </c>
      <c r="L53" s="38">
        <f t="shared" si="5"/>
        <v>32293154.400000002</v>
      </c>
      <c r="M53" s="39">
        <f t="shared" si="3"/>
        <v>67500</v>
      </c>
      <c r="N53" s="40">
        <f t="shared" si="4"/>
        <v>3495360.0000000005</v>
      </c>
      <c r="O53" s="45" t="s">
        <v>39</v>
      </c>
      <c r="Q53"/>
      <c r="R53"/>
      <c r="S53"/>
    </row>
    <row r="54" spans="1:19" s="7" customFormat="1" x14ac:dyDescent="0.25">
      <c r="A54" s="21">
        <v>53</v>
      </c>
      <c r="B54" s="21">
        <v>2303</v>
      </c>
      <c r="C54" s="23">
        <v>23</v>
      </c>
      <c r="D54" s="21" t="s">
        <v>21</v>
      </c>
      <c r="E54" s="21">
        <v>675</v>
      </c>
      <c r="F54" s="21">
        <v>34</v>
      </c>
      <c r="G54" s="21">
        <v>10</v>
      </c>
      <c r="H54" s="21">
        <f t="shared" si="0"/>
        <v>719</v>
      </c>
      <c r="I54" s="25">
        <f t="shared" si="1"/>
        <v>790.90000000000009</v>
      </c>
      <c r="J54" s="37">
        <v>30680</v>
      </c>
      <c r="K54" s="38">
        <f t="shared" si="2"/>
        <v>22058920</v>
      </c>
      <c r="L54" s="38">
        <f t="shared" si="5"/>
        <v>23382455.200000003</v>
      </c>
      <c r="M54" s="39">
        <f t="shared" si="3"/>
        <v>48500</v>
      </c>
      <c r="N54" s="40">
        <f t="shared" si="4"/>
        <v>2530880.0000000005</v>
      </c>
      <c r="O54" s="45" t="s">
        <v>39</v>
      </c>
      <c r="Q54"/>
      <c r="R54"/>
      <c r="S54"/>
    </row>
    <row r="55" spans="1:19" s="7" customFormat="1" x14ac:dyDescent="0.25">
      <c r="A55" s="114" t="s">
        <v>4</v>
      </c>
      <c r="B55" s="115"/>
      <c r="C55" s="115"/>
      <c r="D55" s="116"/>
      <c r="E55" s="24">
        <f>SUM(E2:E54)</f>
        <v>39863</v>
      </c>
      <c r="F55" s="24">
        <f>SUM(F2:F54)</f>
        <v>1645</v>
      </c>
      <c r="G55" s="24">
        <f>SUM(G2:G54)</f>
        <v>752</v>
      </c>
      <c r="H55" s="24">
        <f>SUM(H2:H54)</f>
        <v>42260</v>
      </c>
      <c r="I55" s="24">
        <f>SUM(I2:I54)</f>
        <v>46486.000000000029</v>
      </c>
      <c r="J55" s="42"/>
      <c r="K55" s="43">
        <f>SUM(K2:K54)</f>
        <v>1267119760</v>
      </c>
      <c r="L55" s="43">
        <f>SUM(L2:L54)</f>
        <v>1343146945.5999999</v>
      </c>
      <c r="M55" s="39"/>
      <c r="N55" s="44">
        <f>SUM(N2:N54)</f>
        <v>148755200</v>
      </c>
      <c r="O55" s="8"/>
      <c r="Q55"/>
      <c r="R55"/>
      <c r="S55"/>
    </row>
    <row r="56" spans="1:19" s="7" customFormat="1" x14ac:dyDescent="0.25">
      <c r="A56"/>
      <c r="B56"/>
      <c r="C56"/>
      <c r="D56"/>
      <c r="E56"/>
      <c r="F56"/>
      <c r="G56"/>
      <c r="H56" s="51"/>
      <c r="I56" s="52"/>
      <c r="Q56"/>
      <c r="R56"/>
      <c r="S56"/>
    </row>
    <row r="58" spans="1:19" s="7" customFormat="1" x14ac:dyDescent="0.25">
      <c r="A58"/>
      <c r="B58"/>
      <c r="C58"/>
      <c r="D58"/>
      <c r="E58"/>
      <c r="F58"/>
      <c r="G58"/>
      <c r="H58"/>
      <c r="I58"/>
      <c r="O58" s="8">
        <f>I55*3000</f>
        <v>139458000.00000009</v>
      </c>
      <c r="Q58"/>
      <c r="R58"/>
      <c r="S58"/>
    </row>
    <row r="61" spans="1:19" s="7" customFormat="1" x14ac:dyDescent="0.25">
      <c r="A61"/>
      <c r="B61"/>
      <c r="C61"/>
      <c r="D61"/>
      <c r="E61"/>
      <c r="F61"/>
      <c r="G61"/>
      <c r="H61"/>
      <c r="I61"/>
      <c r="M61" s="7">
        <f>52342*1.1</f>
        <v>57576.200000000004</v>
      </c>
      <c r="Q61"/>
      <c r="R61"/>
      <c r="S61"/>
    </row>
  </sheetData>
  <mergeCells count="1">
    <mergeCell ref="A55:D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78B7-9682-4624-9730-C1FCB90FE554}">
  <dimension ref="A1:S20"/>
  <sheetViews>
    <sheetView zoomScale="175" zoomScaleNormal="175" workbookViewId="0">
      <selection activeCell="D2" sqref="D2:D13"/>
    </sheetView>
  </sheetViews>
  <sheetFormatPr defaultRowHeight="15" x14ac:dyDescent="0.25"/>
  <cols>
    <col min="1" max="1" width="3" customWidth="1"/>
    <col min="2" max="2" width="4.42578125" customWidth="1"/>
    <col min="3" max="3" width="3.28515625" customWidth="1"/>
    <col min="4" max="4" width="6.28515625" customWidth="1"/>
    <col min="5" max="5" width="6.5703125" customWidth="1"/>
    <col min="6" max="6" width="4.140625" customWidth="1"/>
    <col min="7" max="7" width="3.7109375" customWidth="1"/>
    <col min="8" max="8" width="5.85546875" customWidth="1"/>
    <col min="9" max="9" width="5.5703125" customWidth="1"/>
    <col min="10" max="10" width="5.85546875" style="7" customWidth="1"/>
    <col min="11" max="11" width="12.42578125" style="7" customWidth="1"/>
    <col min="12" max="12" width="12.140625" style="7" customWidth="1"/>
    <col min="13" max="13" width="7" style="7" customWidth="1"/>
    <col min="14" max="14" width="11" style="7" customWidth="1"/>
    <col min="15" max="15" width="7.28515625" style="7" customWidth="1"/>
    <col min="16" max="16" width="10.28515625" style="7" bestFit="1" customWidth="1"/>
  </cols>
  <sheetData>
    <row r="1" spans="1:19" s="111" customFormat="1" ht="72.7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19" t="s">
        <v>26</v>
      </c>
      <c r="F1" s="19" t="s">
        <v>28</v>
      </c>
      <c r="G1" s="19" t="s">
        <v>29</v>
      </c>
      <c r="H1" s="19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  <c r="P1" s="110"/>
    </row>
    <row r="2" spans="1:19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931</v>
      </c>
      <c r="F2" s="21">
        <v>0</v>
      </c>
      <c r="G2" s="21">
        <v>0</v>
      </c>
      <c r="H2" s="21">
        <f>E2+F2+G2</f>
        <v>931</v>
      </c>
      <c r="I2" s="25">
        <f>H2*1.1</f>
        <v>1024.1000000000001</v>
      </c>
      <c r="J2" s="37">
        <v>30000</v>
      </c>
      <c r="K2" s="38">
        <v>0</v>
      </c>
      <c r="L2" s="38">
        <f>K2*1.1</f>
        <v>0</v>
      </c>
      <c r="M2" s="39">
        <f t="shared" ref="M2:M13" si="0">MROUND((L2*0.025/12),500)</f>
        <v>0</v>
      </c>
      <c r="N2" s="40">
        <f>I2*3200</f>
        <v>3277120.0000000005</v>
      </c>
      <c r="O2" s="45" t="s">
        <v>40</v>
      </c>
      <c r="P2" s="9"/>
    </row>
    <row r="3" spans="1:19" ht="16.5" customHeight="1" x14ac:dyDescent="0.25">
      <c r="A3" s="21">
        <v>2</v>
      </c>
      <c r="B3" s="21">
        <v>103</v>
      </c>
      <c r="C3" s="21">
        <v>1</v>
      </c>
      <c r="D3" s="21" t="s">
        <v>21</v>
      </c>
      <c r="E3" s="21">
        <v>665</v>
      </c>
      <c r="F3" s="21">
        <v>0</v>
      </c>
      <c r="G3" s="21">
        <v>0</v>
      </c>
      <c r="H3" s="21">
        <f t="shared" ref="H3:H13" si="1">E3+F3+G3</f>
        <v>665</v>
      </c>
      <c r="I3" s="25">
        <f t="shared" ref="I3:I13" si="2">H3*1.1</f>
        <v>731.50000000000011</v>
      </c>
      <c r="J3" s="37">
        <f>J2</f>
        <v>30000</v>
      </c>
      <c r="K3" s="38">
        <v>0</v>
      </c>
      <c r="L3" s="38">
        <f t="shared" ref="L3:L13" si="3">K3*1.1</f>
        <v>0</v>
      </c>
      <c r="M3" s="39">
        <f t="shared" si="0"/>
        <v>0</v>
      </c>
      <c r="N3" s="40">
        <f t="shared" ref="N3:N13" si="4">I3*3200</f>
        <v>2340800.0000000005</v>
      </c>
      <c r="O3" s="45" t="s">
        <v>40</v>
      </c>
    </row>
    <row r="4" spans="1:19" ht="16.5" customHeight="1" x14ac:dyDescent="0.25">
      <c r="A4" s="21">
        <v>3</v>
      </c>
      <c r="B4" s="21">
        <v>202</v>
      </c>
      <c r="C4" s="21">
        <v>2</v>
      </c>
      <c r="D4" s="21" t="s">
        <v>22</v>
      </c>
      <c r="E4" s="21">
        <v>931</v>
      </c>
      <c r="F4" s="21">
        <v>0</v>
      </c>
      <c r="G4" s="21">
        <v>0</v>
      </c>
      <c r="H4" s="21">
        <f t="shared" si="1"/>
        <v>931</v>
      </c>
      <c r="I4" s="25">
        <f t="shared" si="2"/>
        <v>1024.1000000000001</v>
      </c>
      <c r="J4" s="37">
        <f>J3</f>
        <v>30000</v>
      </c>
      <c r="K4" s="38">
        <v>0</v>
      </c>
      <c r="L4" s="38">
        <f t="shared" si="3"/>
        <v>0</v>
      </c>
      <c r="M4" s="39">
        <f t="shared" si="0"/>
        <v>0</v>
      </c>
      <c r="N4" s="40">
        <f t="shared" si="4"/>
        <v>3277120.0000000005</v>
      </c>
      <c r="O4" s="45" t="s">
        <v>40</v>
      </c>
    </row>
    <row r="5" spans="1:19" ht="16.5" customHeight="1" x14ac:dyDescent="0.25">
      <c r="A5" s="21">
        <v>4</v>
      </c>
      <c r="B5" s="21">
        <v>203</v>
      </c>
      <c r="C5" s="21">
        <v>2</v>
      </c>
      <c r="D5" s="21" t="s">
        <v>21</v>
      </c>
      <c r="E5" s="21">
        <v>665</v>
      </c>
      <c r="F5" s="21">
        <v>0</v>
      </c>
      <c r="G5" s="21">
        <v>0</v>
      </c>
      <c r="H5" s="21">
        <f t="shared" si="1"/>
        <v>665</v>
      </c>
      <c r="I5" s="25">
        <f t="shared" si="2"/>
        <v>731.50000000000011</v>
      </c>
      <c r="J5" s="37">
        <f>J4</f>
        <v>30000</v>
      </c>
      <c r="K5" s="38">
        <v>0</v>
      </c>
      <c r="L5" s="38">
        <f t="shared" si="3"/>
        <v>0</v>
      </c>
      <c r="M5" s="39">
        <f t="shared" si="0"/>
        <v>0</v>
      </c>
      <c r="N5" s="40">
        <f t="shared" si="4"/>
        <v>2340800.0000000005</v>
      </c>
      <c r="O5" s="45" t="s">
        <v>40</v>
      </c>
    </row>
    <row r="6" spans="1:19" ht="16.5" customHeight="1" x14ac:dyDescent="0.25">
      <c r="A6" s="21">
        <v>5</v>
      </c>
      <c r="B6" s="21">
        <v>302</v>
      </c>
      <c r="C6" s="21">
        <v>3</v>
      </c>
      <c r="D6" s="21" t="s">
        <v>22</v>
      </c>
      <c r="E6" s="21">
        <v>931</v>
      </c>
      <c r="F6" s="21">
        <v>0</v>
      </c>
      <c r="G6" s="21">
        <v>0</v>
      </c>
      <c r="H6" s="21">
        <f t="shared" si="1"/>
        <v>931</v>
      </c>
      <c r="I6" s="25">
        <f t="shared" si="2"/>
        <v>1024.1000000000001</v>
      </c>
      <c r="J6" s="37" t="e">
        <f>#REF!</f>
        <v>#REF!</v>
      </c>
      <c r="K6" s="38">
        <v>0</v>
      </c>
      <c r="L6" s="38">
        <f t="shared" si="3"/>
        <v>0</v>
      </c>
      <c r="M6" s="39">
        <f t="shared" si="0"/>
        <v>0</v>
      </c>
      <c r="N6" s="40">
        <f t="shared" si="4"/>
        <v>3277120.0000000005</v>
      </c>
      <c r="O6" s="45" t="s">
        <v>40</v>
      </c>
    </row>
    <row r="7" spans="1:19" ht="16.5" customHeight="1" x14ac:dyDescent="0.25">
      <c r="A7" s="21">
        <v>6</v>
      </c>
      <c r="B7" s="21">
        <v>303</v>
      </c>
      <c r="C7" s="21">
        <v>3</v>
      </c>
      <c r="D7" s="21" t="s">
        <v>21</v>
      </c>
      <c r="E7" s="21">
        <v>665</v>
      </c>
      <c r="F7" s="21">
        <v>0</v>
      </c>
      <c r="G7" s="21">
        <v>0</v>
      </c>
      <c r="H7" s="21">
        <f t="shared" si="1"/>
        <v>665</v>
      </c>
      <c r="I7" s="25">
        <f t="shared" si="2"/>
        <v>731.50000000000011</v>
      </c>
      <c r="J7" s="37" t="e">
        <f>J6</f>
        <v>#REF!</v>
      </c>
      <c r="K7" s="38">
        <v>0</v>
      </c>
      <c r="L7" s="38">
        <f t="shared" si="3"/>
        <v>0</v>
      </c>
      <c r="M7" s="39">
        <f t="shared" si="0"/>
        <v>0</v>
      </c>
      <c r="N7" s="40">
        <f t="shared" si="4"/>
        <v>2340800.0000000005</v>
      </c>
      <c r="O7" s="45" t="s">
        <v>40</v>
      </c>
    </row>
    <row r="8" spans="1:19" ht="16.5" customHeight="1" x14ac:dyDescent="0.25">
      <c r="A8" s="21">
        <v>7</v>
      </c>
      <c r="B8" s="21">
        <v>402</v>
      </c>
      <c r="C8" s="21">
        <v>4</v>
      </c>
      <c r="D8" s="21" t="s">
        <v>22</v>
      </c>
      <c r="E8" s="21">
        <v>931</v>
      </c>
      <c r="F8" s="21">
        <v>0</v>
      </c>
      <c r="G8" s="21">
        <v>0</v>
      </c>
      <c r="H8" s="21">
        <f t="shared" si="1"/>
        <v>931</v>
      </c>
      <c r="I8" s="25">
        <f t="shared" si="2"/>
        <v>1024.1000000000001</v>
      </c>
      <c r="J8" s="37" t="e">
        <f>#REF!</f>
        <v>#REF!</v>
      </c>
      <c r="K8" s="38">
        <v>0</v>
      </c>
      <c r="L8" s="38">
        <f t="shared" si="3"/>
        <v>0</v>
      </c>
      <c r="M8" s="39">
        <f t="shared" si="0"/>
        <v>0</v>
      </c>
      <c r="N8" s="40">
        <f t="shared" si="4"/>
        <v>3277120.0000000005</v>
      </c>
      <c r="O8" s="45" t="s">
        <v>40</v>
      </c>
    </row>
    <row r="9" spans="1:19" ht="16.5" customHeight="1" x14ac:dyDescent="0.25">
      <c r="A9" s="21">
        <v>8</v>
      </c>
      <c r="B9" s="21">
        <v>403</v>
      </c>
      <c r="C9" s="21">
        <v>4</v>
      </c>
      <c r="D9" s="21" t="s">
        <v>21</v>
      </c>
      <c r="E9" s="21">
        <v>665</v>
      </c>
      <c r="F9" s="21">
        <v>0</v>
      </c>
      <c r="G9" s="21">
        <v>0</v>
      </c>
      <c r="H9" s="21">
        <f t="shared" si="1"/>
        <v>665</v>
      </c>
      <c r="I9" s="25">
        <f t="shared" si="2"/>
        <v>731.50000000000011</v>
      </c>
      <c r="J9" s="37" t="e">
        <f>J8</f>
        <v>#REF!</v>
      </c>
      <c r="K9" s="38">
        <v>0</v>
      </c>
      <c r="L9" s="38">
        <f t="shared" si="3"/>
        <v>0</v>
      </c>
      <c r="M9" s="39">
        <f t="shared" si="0"/>
        <v>0</v>
      </c>
      <c r="N9" s="40">
        <f t="shared" si="4"/>
        <v>2340800.0000000005</v>
      </c>
      <c r="O9" s="45" t="s">
        <v>40</v>
      </c>
    </row>
    <row r="10" spans="1:19" ht="16.5" customHeight="1" x14ac:dyDescent="0.25">
      <c r="A10" s="21">
        <v>9</v>
      </c>
      <c r="B10" s="21">
        <v>502</v>
      </c>
      <c r="C10" s="21">
        <v>5</v>
      </c>
      <c r="D10" s="21" t="s">
        <v>22</v>
      </c>
      <c r="E10" s="21">
        <v>941</v>
      </c>
      <c r="F10" s="21">
        <v>36</v>
      </c>
      <c r="G10" s="21">
        <v>16</v>
      </c>
      <c r="H10" s="21">
        <f t="shared" si="1"/>
        <v>993</v>
      </c>
      <c r="I10" s="25">
        <f t="shared" si="2"/>
        <v>1092.3000000000002</v>
      </c>
      <c r="J10" s="37" t="e">
        <f>#REF!</f>
        <v>#REF!</v>
      </c>
      <c r="K10" s="38">
        <v>0</v>
      </c>
      <c r="L10" s="38">
        <f t="shared" si="3"/>
        <v>0</v>
      </c>
      <c r="M10" s="39">
        <f t="shared" si="0"/>
        <v>0</v>
      </c>
      <c r="N10" s="40">
        <f t="shared" si="4"/>
        <v>3495360.0000000005</v>
      </c>
      <c r="O10" s="45" t="s">
        <v>40</v>
      </c>
    </row>
    <row r="11" spans="1:19" s="7" customFormat="1" ht="16.5" customHeight="1" x14ac:dyDescent="0.25">
      <c r="A11" s="21">
        <v>10</v>
      </c>
      <c r="B11" s="21">
        <v>703</v>
      </c>
      <c r="C11" s="21">
        <v>7</v>
      </c>
      <c r="D11" s="21" t="s">
        <v>21</v>
      </c>
      <c r="E11" s="21">
        <v>675</v>
      </c>
      <c r="F11" s="21">
        <v>34</v>
      </c>
      <c r="G11" s="21">
        <v>10</v>
      </c>
      <c r="H11" s="21">
        <f t="shared" si="1"/>
        <v>719</v>
      </c>
      <c r="I11" s="25">
        <f t="shared" si="2"/>
        <v>790.90000000000009</v>
      </c>
      <c r="J11" s="37" t="e">
        <f>#REF!</f>
        <v>#REF!</v>
      </c>
      <c r="K11" s="38">
        <v>0</v>
      </c>
      <c r="L11" s="38">
        <f t="shared" si="3"/>
        <v>0</v>
      </c>
      <c r="M11" s="39">
        <f t="shared" si="0"/>
        <v>0</v>
      </c>
      <c r="N11" s="40">
        <f t="shared" si="4"/>
        <v>2530880.0000000005</v>
      </c>
      <c r="O11" s="45" t="s">
        <v>40</v>
      </c>
      <c r="Q11"/>
      <c r="R11"/>
      <c r="S11"/>
    </row>
    <row r="12" spans="1:19" s="7" customFormat="1" ht="16.5" customHeight="1" x14ac:dyDescent="0.25">
      <c r="A12" s="21">
        <v>11</v>
      </c>
      <c r="B12" s="21">
        <v>802</v>
      </c>
      <c r="C12" s="21">
        <v>8</v>
      </c>
      <c r="D12" s="21" t="s">
        <v>22</v>
      </c>
      <c r="E12" s="21">
        <v>941</v>
      </c>
      <c r="F12" s="21">
        <v>36</v>
      </c>
      <c r="G12" s="21">
        <v>16</v>
      </c>
      <c r="H12" s="21">
        <f t="shared" si="1"/>
        <v>993</v>
      </c>
      <c r="I12" s="25">
        <f t="shared" si="2"/>
        <v>1092.3000000000002</v>
      </c>
      <c r="J12" s="37" t="e">
        <f>#REF!</f>
        <v>#REF!</v>
      </c>
      <c r="K12" s="38">
        <v>0</v>
      </c>
      <c r="L12" s="38">
        <f t="shared" si="3"/>
        <v>0</v>
      </c>
      <c r="M12" s="39">
        <f t="shared" si="0"/>
        <v>0</v>
      </c>
      <c r="N12" s="40">
        <f t="shared" si="4"/>
        <v>3495360.0000000005</v>
      </c>
      <c r="O12" s="45" t="s">
        <v>40</v>
      </c>
      <c r="Q12"/>
      <c r="R12"/>
      <c r="S12"/>
    </row>
    <row r="13" spans="1:19" s="7" customFormat="1" ht="16.5" customHeight="1" x14ac:dyDescent="0.25">
      <c r="A13" s="21">
        <v>12</v>
      </c>
      <c r="B13" s="21">
        <v>1002</v>
      </c>
      <c r="C13" s="23">
        <v>10</v>
      </c>
      <c r="D13" s="21" t="s">
        <v>22</v>
      </c>
      <c r="E13" s="21">
        <v>941</v>
      </c>
      <c r="F13" s="21">
        <v>36</v>
      </c>
      <c r="G13" s="21">
        <v>16</v>
      </c>
      <c r="H13" s="21">
        <f t="shared" si="1"/>
        <v>993</v>
      </c>
      <c r="I13" s="25">
        <f t="shared" si="2"/>
        <v>1092.3000000000002</v>
      </c>
      <c r="J13" s="37" t="e">
        <f>#REF!</f>
        <v>#REF!</v>
      </c>
      <c r="K13" s="38">
        <v>0</v>
      </c>
      <c r="L13" s="38">
        <f t="shared" si="3"/>
        <v>0</v>
      </c>
      <c r="M13" s="39">
        <f t="shared" si="0"/>
        <v>0</v>
      </c>
      <c r="N13" s="40">
        <f t="shared" si="4"/>
        <v>3495360.0000000005</v>
      </c>
      <c r="O13" s="45" t="s">
        <v>40</v>
      </c>
      <c r="Q13"/>
      <c r="R13"/>
      <c r="S13"/>
    </row>
    <row r="14" spans="1:19" s="7" customFormat="1" x14ac:dyDescent="0.25">
      <c r="A14" s="114" t="s">
        <v>4</v>
      </c>
      <c r="B14" s="115"/>
      <c r="C14" s="115"/>
      <c r="D14" s="116"/>
      <c r="E14" s="24">
        <f>SUM(E2:E13)</f>
        <v>9882</v>
      </c>
      <c r="F14" s="24">
        <f>SUM(F2:F13)</f>
        <v>142</v>
      </c>
      <c r="G14" s="24">
        <f>SUM(G2:G13)</f>
        <v>58</v>
      </c>
      <c r="H14" s="24">
        <f>SUM(H2:H13)</f>
        <v>10082</v>
      </c>
      <c r="I14" s="24">
        <f>SUM(I2:I13)</f>
        <v>11090.2</v>
      </c>
      <c r="J14" s="42"/>
      <c r="K14" s="43">
        <f>SUM(K2:K13)</f>
        <v>0</v>
      </c>
      <c r="L14" s="43">
        <f>SUM(L2:L13)</f>
        <v>0</v>
      </c>
      <c r="M14" s="39"/>
      <c r="N14" s="44">
        <f>SUM(N2:N13)</f>
        <v>35488640.000000007</v>
      </c>
      <c r="O14" s="8"/>
      <c r="Q14"/>
      <c r="R14"/>
      <c r="S14"/>
    </row>
    <row r="15" spans="1:19" s="7" customFormat="1" x14ac:dyDescent="0.25">
      <c r="A15"/>
      <c r="B15"/>
      <c r="C15"/>
      <c r="D15"/>
      <c r="E15"/>
      <c r="F15"/>
      <c r="G15"/>
      <c r="H15" s="51"/>
      <c r="I15" s="52"/>
      <c r="Q15"/>
      <c r="R15"/>
      <c r="S15"/>
    </row>
    <row r="17" spans="1:19" s="7" customFormat="1" x14ac:dyDescent="0.25">
      <c r="A17"/>
      <c r="B17"/>
      <c r="C17"/>
      <c r="D17"/>
      <c r="E17"/>
      <c r="F17"/>
      <c r="G17"/>
      <c r="H17"/>
      <c r="I17"/>
      <c r="O17" s="8">
        <f>I14*3000</f>
        <v>33270600.000000004</v>
      </c>
      <c r="Q17"/>
      <c r="R17"/>
      <c r="S17"/>
    </row>
    <row r="20" spans="1:19" s="7" customFormat="1" x14ac:dyDescent="0.25">
      <c r="A20"/>
      <c r="B20"/>
      <c r="C20"/>
      <c r="D20"/>
      <c r="E20"/>
      <c r="F20"/>
      <c r="G20"/>
      <c r="H20"/>
      <c r="I20"/>
      <c r="M20" s="7">
        <f>52342*1.1</f>
        <v>57576.200000000004</v>
      </c>
      <c r="Q20"/>
      <c r="R20"/>
      <c r="S20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68D7-4F16-49D6-8DBB-AFAB238CE171}">
  <dimension ref="A1:P70"/>
  <sheetViews>
    <sheetView topLeftCell="A52" zoomScale="160" zoomScaleNormal="160" workbookViewId="0">
      <selection activeCell="J18" sqref="J18:M66"/>
    </sheetView>
  </sheetViews>
  <sheetFormatPr defaultRowHeight="15" x14ac:dyDescent="0.25"/>
  <cols>
    <col min="1" max="1" width="3.7109375" customWidth="1"/>
    <col min="2" max="2" width="4.85546875" customWidth="1"/>
    <col min="3" max="3" width="5.28515625" customWidth="1"/>
    <col min="4" max="4" width="7.140625" customWidth="1"/>
    <col min="5" max="8" width="7.28515625" customWidth="1"/>
    <col min="9" max="9" width="6.140625" customWidth="1"/>
    <col min="10" max="10" width="8" style="7" customWidth="1"/>
    <col min="11" max="11" width="12.5703125" style="7" customWidth="1"/>
    <col min="12" max="12" width="12.85546875" style="7" customWidth="1"/>
    <col min="13" max="13" width="7.42578125" style="7" customWidth="1"/>
    <col min="14" max="14" width="10.85546875" style="7" customWidth="1"/>
    <col min="15" max="15" width="11.28515625" style="7" customWidth="1"/>
    <col min="16" max="16" width="10.28515625" bestFit="1" customWidth="1"/>
  </cols>
  <sheetData>
    <row r="1" spans="1:16" s="112" customFormat="1" ht="63.7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101</v>
      </c>
      <c r="C2" s="21">
        <v>1</v>
      </c>
      <c r="D2" s="21" t="s">
        <v>22</v>
      </c>
      <c r="E2" s="21">
        <v>1084</v>
      </c>
      <c r="F2" s="21">
        <v>40</v>
      </c>
      <c r="G2" s="21">
        <v>15</v>
      </c>
      <c r="H2" s="21">
        <f>E2+F2+G2</f>
        <v>1139</v>
      </c>
      <c r="I2" s="25">
        <f>H2*1.1</f>
        <v>1252.9000000000001</v>
      </c>
      <c r="J2" s="37">
        <v>29000</v>
      </c>
      <c r="K2" s="38">
        <f>H2*J2</f>
        <v>33031000</v>
      </c>
      <c r="L2" s="38">
        <f>K2*1.06</f>
        <v>35012860</v>
      </c>
      <c r="M2" s="39">
        <f t="shared" ref="M2:M66" si="0">MROUND((L2*0.025/12),500)</f>
        <v>73000</v>
      </c>
      <c r="N2" s="40">
        <f>I2*3200</f>
        <v>4009280.0000000005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102</v>
      </c>
      <c r="C3" s="21">
        <v>1</v>
      </c>
      <c r="D3" s="21" t="s">
        <v>22</v>
      </c>
      <c r="E3" s="21">
        <v>931</v>
      </c>
      <c r="F3" s="21">
        <v>61</v>
      </c>
      <c r="G3" s="21">
        <v>16</v>
      </c>
      <c r="H3" s="21">
        <f t="shared" ref="H3:H64" si="1">E3+F3+G3</f>
        <v>1008</v>
      </c>
      <c r="I3" s="25">
        <f t="shared" ref="I3:I64" si="2">H3*1.1</f>
        <v>1108.8000000000002</v>
      </c>
      <c r="J3" s="37">
        <f>J2</f>
        <v>29000</v>
      </c>
      <c r="K3" s="38">
        <v>0</v>
      </c>
      <c r="L3" s="38">
        <f t="shared" ref="L3:L66" si="3">K3*1.06</f>
        <v>0</v>
      </c>
      <c r="M3" s="39">
        <f t="shared" si="0"/>
        <v>0</v>
      </c>
      <c r="N3" s="40">
        <f t="shared" ref="N3:N64" si="4">I3*3200</f>
        <v>3548160.0000000005</v>
      </c>
      <c r="O3" s="41" t="s">
        <v>40</v>
      </c>
    </row>
    <row r="4" spans="1:16" ht="16.5" customHeight="1" x14ac:dyDescent="0.25">
      <c r="A4" s="21">
        <v>3</v>
      </c>
      <c r="B4" s="21">
        <v>201</v>
      </c>
      <c r="C4" s="21">
        <v>2</v>
      </c>
      <c r="D4" s="21" t="s">
        <v>22</v>
      </c>
      <c r="E4" s="21">
        <v>1084</v>
      </c>
      <c r="F4" s="21">
        <v>40</v>
      </c>
      <c r="G4" s="21">
        <v>15</v>
      </c>
      <c r="H4" s="21">
        <f t="shared" si="1"/>
        <v>1139</v>
      </c>
      <c r="I4" s="25">
        <f t="shared" si="2"/>
        <v>1252.9000000000001</v>
      </c>
      <c r="J4" s="37">
        <f>J3</f>
        <v>29000</v>
      </c>
      <c r="K4" s="38">
        <f t="shared" ref="K4:K64" si="5">H4*J4</f>
        <v>33031000</v>
      </c>
      <c r="L4" s="38">
        <f t="shared" si="3"/>
        <v>35012860</v>
      </c>
      <c r="M4" s="39">
        <f t="shared" si="0"/>
        <v>73000</v>
      </c>
      <c r="N4" s="40">
        <f t="shared" si="4"/>
        <v>4009280.0000000005</v>
      </c>
      <c r="O4" s="41" t="s">
        <v>39</v>
      </c>
    </row>
    <row r="5" spans="1:16" ht="16.5" customHeight="1" x14ac:dyDescent="0.25">
      <c r="A5" s="21">
        <v>4</v>
      </c>
      <c r="B5" s="21">
        <v>202</v>
      </c>
      <c r="C5" s="21">
        <v>2</v>
      </c>
      <c r="D5" s="21" t="s">
        <v>22</v>
      </c>
      <c r="E5" s="21">
        <v>931</v>
      </c>
      <c r="F5" s="21">
        <v>61</v>
      </c>
      <c r="G5" s="21">
        <v>16</v>
      </c>
      <c r="H5" s="21">
        <f t="shared" si="1"/>
        <v>1008</v>
      </c>
      <c r="I5" s="25">
        <f t="shared" si="2"/>
        <v>1108.8000000000002</v>
      </c>
      <c r="J5" s="37">
        <f>J4</f>
        <v>29000</v>
      </c>
      <c r="K5" s="38">
        <v>0</v>
      </c>
      <c r="L5" s="38">
        <f t="shared" si="3"/>
        <v>0</v>
      </c>
      <c r="M5" s="39">
        <f t="shared" si="0"/>
        <v>0</v>
      </c>
      <c r="N5" s="40">
        <f t="shared" si="4"/>
        <v>3548160.0000000005</v>
      </c>
      <c r="O5" s="41" t="s">
        <v>40</v>
      </c>
    </row>
    <row r="6" spans="1:16" ht="16.5" customHeight="1" x14ac:dyDescent="0.25">
      <c r="A6" s="21">
        <v>5</v>
      </c>
      <c r="B6" s="21">
        <v>301</v>
      </c>
      <c r="C6" s="21">
        <v>3</v>
      </c>
      <c r="D6" s="21" t="s">
        <v>22</v>
      </c>
      <c r="E6" s="21">
        <v>1084</v>
      </c>
      <c r="F6" s="21">
        <v>40</v>
      </c>
      <c r="G6" s="21">
        <v>15</v>
      </c>
      <c r="H6" s="21">
        <f t="shared" si="1"/>
        <v>1139</v>
      </c>
      <c r="I6" s="25">
        <f t="shared" si="2"/>
        <v>1252.9000000000001</v>
      </c>
      <c r="J6" s="37">
        <f>J5+80</f>
        <v>29080</v>
      </c>
      <c r="K6" s="38">
        <f t="shared" si="5"/>
        <v>33122120</v>
      </c>
      <c r="L6" s="38">
        <f t="shared" si="3"/>
        <v>35109447.200000003</v>
      </c>
      <c r="M6" s="39">
        <f t="shared" si="0"/>
        <v>73000</v>
      </c>
      <c r="N6" s="40">
        <f t="shared" si="4"/>
        <v>4009280.0000000005</v>
      </c>
      <c r="O6" s="41" t="s">
        <v>39</v>
      </c>
    </row>
    <row r="7" spans="1:16" ht="16.5" customHeight="1" x14ac:dyDescent="0.25">
      <c r="A7" s="21">
        <v>6</v>
      </c>
      <c r="B7" s="21">
        <v>302</v>
      </c>
      <c r="C7" s="21">
        <v>3</v>
      </c>
      <c r="D7" s="21" t="s">
        <v>22</v>
      </c>
      <c r="E7" s="21">
        <v>931</v>
      </c>
      <c r="F7" s="21">
        <v>61</v>
      </c>
      <c r="G7" s="21">
        <v>16</v>
      </c>
      <c r="H7" s="21">
        <f t="shared" si="1"/>
        <v>1008</v>
      </c>
      <c r="I7" s="25">
        <f t="shared" si="2"/>
        <v>1108.8000000000002</v>
      </c>
      <c r="J7" s="37">
        <f>J6</f>
        <v>29080</v>
      </c>
      <c r="K7" s="38">
        <v>0</v>
      </c>
      <c r="L7" s="38">
        <f t="shared" si="3"/>
        <v>0</v>
      </c>
      <c r="M7" s="39">
        <f t="shared" si="0"/>
        <v>0</v>
      </c>
      <c r="N7" s="40">
        <f t="shared" si="4"/>
        <v>3548160.0000000005</v>
      </c>
      <c r="O7" s="41" t="s">
        <v>40</v>
      </c>
    </row>
    <row r="8" spans="1:16" ht="16.5" customHeight="1" x14ac:dyDescent="0.25">
      <c r="A8" s="21">
        <v>7</v>
      </c>
      <c r="B8" s="21">
        <v>303</v>
      </c>
      <c r="C8" s="21">
        <v>3</v>
      </c>
      <c r="D8" s="21" t="s">
        <v>21</v>
      </c>
      <c r="E8" s="21">
        <v>614</v>
      </c>
      <c r="F8" s="21">
        <v>0</v>
      </c>
      <c r="G8" s="21">
        <v>17</v>
      </c>
      <c r="H8" s="21">
        <f t="shared" si="1"/>
        <v>631</v>
      </c>
      <c r="I8" s="25">
        <f t="shared" si="2"/>
        <v>694.1</v>
      </c>
      <c r="J8" s="37">
        <f>J7</f>
        <v>29080</v>
      </c>
      <c r="K8" s="38">
        <v>0</v>
      </c>
      <c r="L8" s="38">
        <f t="shared" si="3"/>
        <v>0</v>
      </c>
      <c r="M8" s="39">
        <f t="shared" si="0"/>
        <v>0</v>
      </c>
      <c r="N8" s="40">
        <f t="shared" si="4"/>
        <v>2221120</v>
      </c>
      <c r="O8" s="41" t="s">
        <v>40</v>
      </c>
    </row>
    <row r="9" spans="1:16" ht="16.5" customHeight="1" x14ac:dyDescent="0.25">
      <c r="A9" s="21">
        <v>8</v>
      </c>
      <c r="B9" s="21">
        <v>401</v>
      </c>
      <c r="C9" s="21">
        <v>4</v>
      </c>
      <c r="D9" s="21" t="s">
        <v>22</v>
      </c>
      <c r="E9" s="21">
        <v>1084</v>
      </c>
      <c r="F9" s="21">
        <v>40</v>
      </c>
      <c r="G9" s="21">
        <v>15</v>
      </c>
      <c r="H9" s="21">
        <f t="shared" si="1"/>
        <v>1139</v>
      </c>
      <c r="I9" s="25">
        <f t="shared" si="2"/>
        <v>1252.9000000000001</v>
      </c>
      <c r="J9" s="37">
        <f>J8+80</f>
        <v>29160</v>
      </c>
      <c r="K9" s="38">
        <f t="shared" si="5"/>
        <v>33213240</v>
      </c>
      <c r="L9" s="38">
        <f t="shared" si="3"/>
        <v>35206034.399999999</v>
      </c>
      <c r="M9" s="39">
        <f t="shared" si="0"/>
        <v>73500</v>
      </c>
      <c r="N9" s="40">
        <f t="shared" si="4"/>
        <v>4009280.0000000005</v>
      </c>
      <c r="O9" s="41" t="s">
        <v>39</v>
      </c>
    </row>
    <row r="10" spans="1:16" ht="16.5" customHeight="1" x14ac:dyDescent="0.25">
      <c r="A10" s="21">
        <v>9</v>
      </c>
      <c r="B10" s="21">
        <v>402</v>
      </c>
      <c r="C10" s="21">
        <v>4</v>
      </c>
      <c r="D10" s="21" t="s">
        <v>22</v>
      </c>
      <c r="E10" s="21">
        <v>931</v>
      </c>
      <c r="F10" s="21">
        <v>61</v>
      </c>
      <c r="G10" s="21">
        <v>16</v>
      </c>
      <c r="H10" s="21">
        <f t="shared" si="1"/>
        <v>1008</v>
      </c>
      <c r="I10" s="25">
        <f t="shared" si="2"/>
        <v>1108.8000000000002</v>
      </c>
      <c r="J10" s="37">
        <f>J9</f>
        <v>29160</v>
      </c>
      <c r="K10" s="38">
        <v>0</v>
      </c>
      <c r="L10" s="38">
        <f t="shared" si="3"/>
        <v>0</v>
      </c>
      <c r="M10" s="39">
        <f t="shared" si="0"/>
        <v>0</v>
      </c>
      <c r="N10" s="40">
        <f t="shared" si="4"/>
        <v>3548160.0000000005</v>
      </c>
      <c r="O10" s="41" t="s">
        <v>40</v>
      </c>
    </row>
    <row r="11" spans="1:16" ht="16.5" customHeight="1" x14ac:dyDescent="0.25">
      <c r="A11" s="21">
        <v>10</v>
      </c>
      <c r="B11" s="21">
        <v>403</v>
      </c>
      <c r="C11" s="21">
        <v>4</v>
      </c>
      <c r="D11" s="21" t="s">
        <v>21</v>
      </c>
      <c r="E11" s="21">
        <v>614</v>
      </c>
      <c r="F11" s="21">
        <v>0</v>
      </c>
      <c r="G11" s="21">
        <v>17</v>
      </c>
      <c r="H11" s="21">
        <f t="shared" si="1"/>
        <v>631</v>
      </c>
      <c r="I11" s="25">
        <f t="shared" si="2"/>
        <v>694.1</v>
      </c>
      <c r="J11" s="37">
        <f>J10</f>
        <v>29160</v>
      </c>
      <c r="K11" s="38">
        <v>0</v>
      </c>
      <c r="L11" s="38">
        <f t="shared" si="3"/>
        <v>0</v>
      </c>
      <c r="M11" s="39">
        <f t="shared" si="0"/>
        <v>0</v>
      </c>
      <c r="N11" s="40">
        <f t="shared" si="4"/>
        <v>2221120</v>
      </c>
      <c r="O11" s="41" t="s">
        <v>40</v>
      </c>
    </row>
    <row r="12" spans="1:16" x14ac:dyDescent="0.25">
      <c r="A12" s="21">
        <v>11</v>
      </c>
      <c r="B12" s="21">
        <v>501</v>
      </c>
      <c r="C12" s="21">
        <v>5</v>
      </c>
      <c r="D12" s="21" t="s">
        <v>22</v>
      </c>
      <c r="E12" s="21">
        <v>1084</v>
      </c>
      <c r="F12" s="21">
        <v>40</v>
      </c>
      <c r="G12" s="21">
        <v>15</v>
      </c>
      <c r="H12" s="21">
        <f t="shared" si="1"/>
        <v>1139</v>
      </c>
      <c r="I12" s="25">
        <f t="shared" si="2"/>
        <v>1252.9000000000001</v>
      </c>
      <c r="J12" s="37">
        <f>J11+80</f>
        <v>29240</v>
      </c>
      <c r="K12" s="38">
        <f t="shared" si="5"/>
        <v>33304360</v>
      </c>
      <c r="L12" s="38">
        <f t="shared" si="3"/>
        <v>35302621.600000001</v>
      </c>
      <c r="M12" s="39">
        <f t="shared" si="0"/>
        <v>73500</v>
      </c>
      <c r="N12" s="40">
        <f t="shared" si="4"/>
        <v>4009280.0000000005</v>
      </c>
      <c r="O12" s="41" t="s">
        <v>39</v>
      </c>
    </row>
    <row r="13" spans="1:16" ht="16.5" customHeight="1" x14ac:dyDescent="0.25">
      <c r="A13" s="21">
        <v>12</v>
      </c>
      <c r="B13" s="21">
        <v>502</v>
      </c>
      <c r="C13" s="21">
        <v>5</v>
      </c>
      <c r="D13" s="21" t="s">
        <v>22</v>
      </c>
      <c r="E13" s="21">
        <v>931</v>
      </c>
      <c r="F13" s="21">
        <v>61</v>
      </c>
      <c r="G13" s="21">
        <v>16</v>
      </c>
      <c r="H13" s="21">
        <f t="shared" si="1"/>
        <v>1008</v>
      </c>
      <c r="I13" s="25">
        <f t="shared" si="2"/>
        <v>1108.8000000000002</v>
      </c>
      <c r="J13" s="37">
        <f>J12</f>
        <v>29240</v>
      </c>
      <c r="K13" s="38">
        <v>0</v>
      </c>
      <c r="L13" s="38">
        <f t="shared" si="3"/>
        <v>0</v>
      </c>
      <c r="M13" s="39">
        <f t="shared" si="0"/>
        <v>0</v>
      </c>
      <c r="N13" s="40">
        <f t="shared" si="4"/>
        <v>3548160.0000000005</v>
      </c>
      <c r="O13" s="41" t="s">
        <v>40</v>
      </c>
    </row>
    <row r="14" spans="1:16" ht="16.5" customHeight="1" x14ac:dyDescent="0.25">
      <c r="A14" s="21">
        <v>13</v>
      </c>
      <c r="B14" s="21">
        <v>503</v>
      </c>
      <c r="C14" s="21">
        <v>5</v>
      </c>
      <c r="D14" s="21" t="s">
        <v>21</v>
      </c>
      <c r="E14" s="21">
        <v>614</v>
      </c>
      <c r="F14" s="21">
        <v>0</v>
      </c>
      <c r="G14" s="21">
        <v>17</v>
      </c>
      <c r="H14" s="21">
        <f t="shared" si="1"/>
        <v>631</v>
      </c>
      <c r="I14" s="25">
        <f t="shared" si="2"/>
        <v>694.1</v>
      </c>
      <c r="J14" s="37">
        <f>J13</f>
        <v>29240</v>
      </c>
      <c r="K14" s="38">
        <v>0</v>
      </c>
      <c r="L14" s="38">
        <f t="shared" si="3"/>
        <v>0</v>
      </c>
      <c r="M14" s="39">
        <f t="shared" si="0"/>
        <v>0</v>
      </c>
      <c r="N14" s="40">
        <f t="shared" si="4"/>
        <v>2221120</v>
      </c>
      <c r="O14" s="41" t="s">
        <v>40</v>
      </c>
    </row>
    <row r="15" spans="1:16" ht="16.5" customHeight="1" x14ac:dyDescent="0.25">
      <c r="A15" s="21">
        <v>14</v>
      </c>
      <c r="B15" s="21">
        <v>601</v>
      </c>
      <c r="C15" s="21">
        <v>6</v>
      </c>
      <c r="D15" s="21" t="s">
        <v>22</v>
      </c>
      <c r="E15" s="21">
        <v>1084</v>
      </c>
      <c r="F15" s="21">
        <v>40</v>
      </c>
      <c r="G15" s="21">
        <v>15</v>
      </c>
      <c r="H15" s="21">
        <f t="shared" si="1"/>
        <v>1139</v>
      </c>
      <c r="I15" s="25">
        <f t="shared" si="2"/>
        <v>1252.9000000000001</v>
      </c>
      <c r="J15" s="37">
        <f>J14+80</f>
        <v>29320</v>
      </c>
      <c r="K15" s="38">
        <f t="shared" si="5"/>
        <v>33395480</v>
      </c>
      <c r="L15" s="38">
        <f t="shared" si="3"/>
        <v>35399208.800000004</v>
      </c>
      <c r="M15" s="39">
        <f t="shared" si="0"/>
        <v>73500</v>
      </c>
      <c r="N15" s="40">
        <f t="shared" si="4"/>
        <v>4009280.0000000005</v>
      </c>
      <c r="O15" s="41" t="s">
        <v>39</v>
      </c>
    </row>
    <row r="16" spans="1:16" ht="16.5" customHeight="1" x14ac:dyDescent="0.25">
      <c r="A16" s="21">
        <v>15</v>
      </c>
      <c r="B16" s="21">
        <v>602</v>
      </c>
      <c r="C16" s="21">
        <v>6</v>
      </c>
      <c r="D16" s="21" t="s">
        <v>22</v>
      </c>
      <c r="E16" s="21">
        <v>931</v>
      </c>
      <c r="F16" s="21">
        <v>61</v>
      </c>
      <c r="G16" s="21">
        <v>16</v>
      </c>
      <c r="H16" s="21">
        <f t="shared" si="1"/>
        <v>1008</v>
      </c>
      <c r="I16" s="25">
        <f t="shared" si="2"/>
        <v>1108.8000000000002</v>
      </c>
      <c r="J16" s="37">
        <f>J15</f>
        <v>29320</v>
      </c>
      <c r="K16" s="38">
        <v>0</v>
      </c>
      <c r="L16" s="38">
        <f t="shared" si="3"/>
        <v>0</v>
      </c>
      <c r="M16" s="39">
        <f t="shared" si="0"/>
        <v>0</v>
      </c>
      <c r="N16" s="40">
        <f t="shared" si="4"/>
        <v>3548160.0000000005</v>
      </c>
      <c r="O16" s="41" t="s">
        <v>40</v>
      </c>
    </row>
    <row r="17" spans="1:15" ht="16.5" customHeight="1" x14ac:dyDescent="0.25">
      <c r="A17" s="21">
        <v>16</v>
      </c>
      <c r="B17" s="21">
        <v>603</v>
      </c>
      <c r="C17" s="21">
        <v>6</v>
      </c>
      <c r="D17" s="21" t="s">
        <v>21</v>
      </c>
      <c r="E17" s="21">
        <v>614</v>
      </c>
      <c r="F17" s="21">
        <v>0</v>
      </c>
      <c r="G17" s="21">
        <v>17</v>
      </c>
      <c r="H17" s="21">
        <f t="shared" si="1"/>
        <v>631</v>
      </c>
      <c r="I17" s="25">
        <f t="shared" si="2"/>
        <v>694.1</v>
      </c>
      <c r="J17" s="37">
        <f>J16</f>
        <v>29320</v>
      </c>
      <c r="K17" s="38">
        <v>0</v>
      </c>
      <c r="L17" s="38">
        <f t="shared" si="3"/>
        <v>0</v>
      </c>
      <c r="M17" s="39">
        <f t="shared" si="0"/>
        <v>0</v>
      </c>
      <c r="N17" s="40">
        <f t="shared" si="4"/>
        <v>2221120</v>
      </c>
      <c r="O17" s="41" t="s">
        <v>40</v>
      </c>
    </row>
    <row r="18" spans="1:15" ht="16.5" customHeight="1" x14ac:dyDescent="0.25">
      <c r="A18" s="21">
        <v>17</v>
      </c>
      <c r="B18" s="21">
        <v>701</v>
      </c>
      <c r="C18" s="21">
        <v>7</v>
      </c>
      <c r="D18" s="21" t="s">
        <v>22</v>
      </c>
      <c r="E18" s="21">
        <v>1084</v>
      </c>
      <c r="F18" s="21">
        <v>40</v>
      </c>
      <c r="G18" s="21">
        <v>15</v>
      </c>
      <c r="H18" s="21">
        <f t="shared" si="1"/>
        <v>1139</v>
      </c>
      <c r="I18" s="25">
        <f t="shared" si="2"/>
        <v>1252.9000000000001</v>
      </c>
      <c r="J18" s="37">
        <f>J17+80</f>
        <v>29400</v>
      </c>
      <c r="K18" s="38">
        <f t="shared" si="5"/>
        <v>33486600</v>
      </c>
      <c r="L18" s="38">
        <f t="shared" si="3"/>
        <v>35495796</v>
      </c>
      <c r="M18" s="39">
        <f t="shared" si="0"/>
        <v>74000</v>
      </c>
      <c r="N18" s="40">
        <f t="shared" si="4"/>
        <v>4009280.0000000005</v>
      </c>
      <c r="O18" s="41" t="s">
        <v>39</v>
      </c>
    </row>
    <row r="19" spans="1:15" ht="16.5" customHeight="1" x14ac:dyDescent="0.25">
      <c r="A19" s="21">
        <v>18</v>
      </c>
      <c r="B19" s="21">
        <v>702</v>
      </c>
      <c r="C19" s="21">
        <v>7</v>
      </c>
      <c r="D19" s="21" t="s">
        <v>22</v>
      </c>
      <c r="E19" s="21">
        <v>931</v>
      </c>
      <c r="F19" s="21">
        <v>61</v>
      </c>
      <c r="G19" s="21">
        <v>16</v>
      </c>
      <c r="H19" s="21">
        <f t="shared" si="1"/>
        <v>1008</v>
      </c>
      <c r="I19" s="25">
        <f t="shared" si="2"/>
        <v>1108.8000000000002</v>
      </c>
      <c r="J19" s="37">
        <f>J18</f>
        <v>29400</v>
      </c>
      <c r="K19" s="38">
        <f t="shared" si="5"/>
        <v>29635200</v>
      </c>
      <c r="L19" s="38">
        <f t="shared" si="3"/>
        <v>31413312</v>
      </c>
      <c r="M19" s="39">
        <f t="shared" si="0"/>
        <v>65500</v>
      </c>
      <c r="N19" s="40">
        <f t="shared" si="4"/>
        <v>3548160.0000000005</v>
      </c>
      <c r="O19" s="41" t="s">
        <v>39</v>
      </c>
    </row>
    <row r="20" spans="1:15" ht="16.5" customHeight="1" x14ac:dyDescent="0.25">
      <c r="A20" s="21">
        <v>19</v>
      </c>
      <c r="B20" s="21">
        <v>703</v>
      </c>
      <c r="C20" s="21">
        <v>7</v>
      </c>
      <c r="D20" s="21" t="s">
        <v>21</v>
      </c>
      <c r="E20" s="21">
        <v>614</v>
      </c>
      <c r="F20" s="21">
        <v>0</v>
      </c>
      <c r="G20" s="21">
        <v>17</v>
      </c>
      <c r="H20" s="21">
        <f t="shared" si="1"/>
        <v>631</v>
      </c>
      <c r="I20" s="25">
        <f t="shared" si="2"/>
        <v>694.1</v>
      </c>
      <c r="J20" s="37">
        <f>J19</f>
        <v>29400</v>
      </c>
      <c r="K20" s="38">
        <f t="shared" si="5"/>
        <v>18551400</v>
      </c>
      <c r="L20" s="38">
        <f t="shared" si="3"/>
        <v>19664484</v>
      </c>
      <c r="M20" s="39">
        <f t="shared" si="0"/>
        <v>41000</v>
      </c>
      <c r="N20" s="40">
        <f t="shared" si="4"/>
        <v>2221120</v>
      </c>
      <c r="O20" s="41" t="s">
        <v>39</v>
      </c>
    </row>
    <row r="21" spans="1:15" ht="16.5" customHeight="1" x14ac:dyDescent="0.25">
      <c r="A21" s="21">
        <v>20</v>
      </c>
      <c r="B21" s="21">
        <v>801</v>
      </c>
      <c r="C21" s="21">
        <v>8</v>
      </c>
      <c r="D21" s="21" t="s">
        <v>25</v>
      </c>
      <c r="E21" s="21">
        <v>1202</v>
      </c>
      <c r="F21" s="21">
        <v>40</v>
      </c>
      <c r="G21" s="21">
        <v>15</v>
      </c>
      <c r="H21" s="21">
        <f t="shared" si="1"/>
        <v>1257</v>
      </c>
      <c r="I21" s="25">
        <f t="shared" si="2"/>
        <v>1382.7</v>
      </c>
      <c r="J21" s="37">
        <f>J20+80</f>
        <v>29480</v>
      </c>
      <c r="K21" s="38">
        <f t="shared" si="5"/>
        <v>37056360</v>
      </c>
      <c r="L21" s="38">
        <f t="shared" si="3"/>
        <v>39279741.600000001</v>
      </c>
      <c r="M21" s="39">
        <f t="shared" si="0"/>
        <v>82000</v>
      </c>
      <c r="N21" s="40">
        <f t="shared" si="4"/>
        <v>4424640</v>
      </c>
      <c r="O21" s="41" t="s">
        <v>39</v>
      </c>
    </row>
    <row r="22" spans="1:15" ht="16.5" customHeight="1" x14ac:dyDescent="0.25">
      <c r="A22" s="21">
        <v>21</v>
      </c>
      <c r="B22" s="21">
        <v>803</v>
      </c>
      <c r="C22" s="21">
        <v>8</v>
      </c>
      <c r="D22" s="21" t="s">
        <v>21</v>
      </c>
      <c r="E22" s="21">
        <v>646</v>
      </c>
      <c r="F22" s="21">
        <v>0</v>
      </c>
      <c r="G22" s="21">
        <v>17</v>
      </c>
      <c r="H22" s="21">
        <f t="shared" si="1"/>
        <v>663</v>
      </c>
      <c r="I22" s="25">
        <f t="shared" si="2"/>
        <v>729.30000000000007</v>
      </c>
      <c r="J22" s="37">
        <f>J21</f>
        <v>29480</v>
      </c>
      <c r="K22" s="38">
        <f t="shared" si="5"/>
        <v>19545240</v>
      </c>
      <c r="L22" s="38">
        <f t="shared" si="3"/>
        <v>20717954.400000002</v>
      </c>
      <c r="M22" s="39">
        <f t="shared" si="0"/>
        <v>43000</v>
      </c>
      <c r="N22" s="40">
        <f t="shared" si="4"/>
        <v>2333760</v>
      </c>
      <c r="O22" s="41" t="s">
        <v>39</v>
      </c>
    </row>
    <row r="23" spans="1:15" ht="16.5" customHeight="1" x14ac:dyDescent="0.25">
      <c r="A23" s="21">
        <v>22</v>
      </c>
      <c r="B23" s="21">
        <v>901</v>
      </c>
      <c r="C23" s="21">
        <v>9</v>
      </c>
      <c r="D23" s="21" t="s">
        <v>22</v>
      </c>
      <c r="E23" s="21">
        <v>1084</v>
      </c>
      <c r="F23" s="21">
        <v>40</v>
      </c>
      <c r="G23" s="21">
        <v>15</v>
      </c>
      <c r="H23" s="21">
        <f t="shared" si="1"/>
        <v>1139</v>
      </c>
      <c r="I23" s="25">
        <f t="shared" si="2"/>
        <v>1252.9000000000001</v>
      </c>
      <c r="J23" s="37">
        <f>J22+80</f>
        <v>29560</v>
      </c>
      <c r="K23" s="38">
        <f t="shared" si="5"/>
        <v>33668840</v>
      </c>
      <c r="L23" s="38">
        <f t="shared" si="3"/>
        <v>35688970.399999999</v>
      </c>
      <c r="M23" s="39">
        <f t="shared" si="0"/>
        <v>74500</v>
      </c>
      <c r="N23" s="40">
        <f t="shared" si="4"/>
        <v>4009280.0000000005</v>
      </c>
      <c r="O23" s="41" t="s">
        <v>39</v>
      </c>
    </row>
    <row r="24" spans="1:15" ht="16.5" customHeight="1" x14ac:dyDescent="0.25">
      <c r="A24" s="21">
        <v>23</v>
      </c>
      <c r="B24" s="21">
        <v>902</v>
      </c>
      <c r="C24" s="21">
        <v>9</v>
      </c>
      <c r="D24" s="21" t="s">
        <v>22</v>
      </c>
      <c r="E24" s="21">
        <v>931</v>
      </c>
      <c r="F24" s="21">
        <v>61</v>
      </c>
      <c r="G24" s="21">
        <v>16</v>
      </c>
      <c r="H24" s="21">
        <f t="shared" si="1"/>
        <v>1008</v>
      </c>
      <c r="I24" s="25">
        <f t="shared" si="2"/>
        <v>1108.8000000000002</v>
      </c>
      <c r="J24" s="37">
        <f>J23</f>
        <v>29560</v>
      </c>
      <c r="K24" s="38">
        <f t="shared" si="5"/>
        <v>29796480</v>
      </c>
      <c r="L24" s="38">
        <f t="shared" si="3"/>
        <v>31584268.800000001</v>
      </c>
      <c r="M24" s="39">
        <f t="shared" si="0"/>
        <v>66000</v>
      </c>
      <c r="N24" s="40">
        <f t="shared" si="4"/>
        <v>3548160.0000000005</v>
      </c>
      <c r="O24" s="41" t="s">
        <v>39</v>
      </c>
    </row>
    <row r="25" spans="1:15" ht="16.5" customHeight="1" x14ac:dyDescent="0.25">
      <c r="A25" s="21">
        <v>24</v>
      </c>
      <c r="B25" s="21">
        <v>903</v>
      </c>
      <c r="C25" s="21">
        <v>9</v>
      </c>
      <c r="D25" s="21" t="s">
        <v>21</v>
      </c>
      <c r="E25" s="21">
        <v>614</v>
      </c>
      <c r="F25" s="21">
        <v>0</v>
      </c>
      <c r="G25" s="21">
        <v>17</v>
      </c>
      <c r="H25" s="21">
        <f t="shared" si="1"/>
        <v>631</v>
      </c>
      <c r="I25" s="25">
        <f t="shared" si="2"/>
        <v>694.1</v>
      </c>
      <c r="J25" s="37">
        <f>J24</f>
        <v>29560</v>
      </c>
      <c r="K25" s="38">
        <f t="shared" si="5"/>
        <v>18652360</v>
      </c>
      <c r="L25" s="38">
        <f t="shared" si="3"/>
        <v>19771501.600000001</v>
      </c>
      <c r="M25" s="39">
        <f t="shared" si="0"/>
        <v>41000</v>
      </c>
      <c r="N25" s="40">
        <f t="shared" si="4"/>
        <v>2221120</v>
      </c>
      <c r="O25" s="41" t="s">
        <v>39</v>
      </c>
    </row>
    <row r="26" spans="1:15" ht="16.5" customHeight="1" x14ac:dyDescent="0.25">
      <c r="A26" s="21">
        <v>25</v>
      </c>
      <c r="B26" s="21">
        <v>1001</v>
      </c>
      <c r="C26" s="21">
        <v>10</v>
      </c>
      <c r="D26" s="21" t="s">
        <v>22</v>
      </c>
      <c r="E26" s="21">
        <v>1084</v>
      </c>
      <c r="F26" s="21">
        <v>40</v>
      </c>
      <c r="G26" s="21">
        <v>15</v>
      </c>
      <c r="H26" s="21">
        <f t="shared" si="1"/>
        <v>1139</v>
      </c>
      <c r="I26" s="25">
        <f t="shared" si="2"/>
        <v>1252.9000000000001</v>
      </c>
      <c r="J26" s="37">
        <f>J25+80</f>
        <v>29640</v>
      </c>
      <c r="K26" s="38">
        <f t="shared" si="5"/>
        <v>33759960</v>
      </c>
      <c r="L26" s="38">
        <f t="shared" si="3"/>
        <v>35785557.600000001</v>
      </c>
      <c r="M26" s="39">
        <f t="shared" si="0"/>
        <v>74500</v>
      </c>
      <c r="N26" s="40">
        <f t="shared" si="4"/>
        <v>4009280.0000000005</v>
      </c>
      <c r="O26" s="41" t="s">
        <v>39</v>
      </c>
    </row>
    <row r="27" spans="1:15" ht="16.5" customHeight="1" x14ac:dyDescent="0.25">
      <c r="A27" s="21">
        <v>26</v>
      </c>
      <c r="B27" s="21">
        <v>1002</v>
      </c>
      <c r="C27" s="21">
        <v>10</v>
      </c>
      <c r="D27" s="21" t="s">
        <v>22</v>
      </c>
      <c r="E27" s="21">
        <v>931</v>
      </c>
      <c r="F27" s="21">
        <v>61</v>
      </c>
      <c r="G27" s="21">
        <v>16</v>
      </c>
      <c r="H27" s="21">
        <f t="shared" si="1"/>
        <v>1008</v>
      </c>
      <c r="I27" s="25">
        <f t="shared" si="2"/>
        <v>1108.8000000000002</v>
      </c>
      <c r="J27" s="37">
        <f>J26</f>
        <v>29640</v>
      </c>
      <c r="K27" s="38">
        <f t="shared" si="5"/>
        <v>29877120</v>
      </c>
      <c r="L27" s="38">
        <f t="shared" si="3"/>
        <v>31669747.200000003</v>
      </c>
      <c r="M27" s="39">
        <f t="shared" si="0"/>
        <v>66000</v>
      </c>
      <c r="N27" s="40">
        <f t="shared" si="4"/>
        <v>3548160.0000000005</v>
      </c>
      <c r="O27" s="41" t="s">
        <v>39</v>
      </c>
    </row>
    <row r="28" spans="1:15" ht="16.5" customHeight="1" x14ac:dyDescent="0.25">
      <c r="A28" s="21">
        <v>27</v>
      </c>
      <c r="B28" s="21">
        <v>1003</v>
      </c>
      <c r="C28" s="21">
        <v>10</v>
      </c>
      <c r="D28" s="21" t="s">
        <v>21</v>
      </c>
      <c r="E28" s="21">
        <v>614</v>
      </c>
      <c r="F28" s="21">
        <v>0</v>
      </c>
      <c r="G28" s="21">
        <v>17</v>
      </c>
      <c r="H28" s="21">
        <f t="shared" si="1"/>
        <v>631</v>
      </c>
      <c r="I28" s="25">
        <f t="shared" si="2"/>
        <v>694.1</v>
      </c>
      <c r="J28" s="37">
        <f>J27</f>
        <v>29640</v>
      </c>
      <c r="K28" s="38">
        <f t="shared" si="5"/>
        <v>18702840</v>
      </c>
      <c r="L28" s="38">
        <f t="shared" si="3"/>
        <v>19825010.400000002</v>
      </c>
      <c r="M28" s="39">
        <f t="shared" si="0"/>
        <v>41500</v>
      </c>
      <c r="N28" s="40">
        <f t="shared" si="4"/>
        <v>2221120</v>
      </c>
      <c r="O28" s="41" t="s">
        <v>39</v>
      </c>
    </row>
    <row r="29" spans="1:15" ht="16.5" customHeight="1" x14ac:dyDescent="0.25">
      <c r="A29" s="21">
        <v>28</v>
      </c>
      <c r="B29" s="21">
        <v>1101</v>
      </c>
      <c r="C29" s="21">
        <v>11</v>
      </c>
      <c r="D29" s="21" t="s">
        <v>22</v>
      </c>
      <c r="E29" s="21">
        <v>1084</v>
      </c>
      <c r="F29" s="21">
        <v>40</v>
      </c>
      <c r="G29" s="21">
        <v>15</v>
      </c>
      <c r="H29" s="21">
        <f t="shared" si="1"/>
        <v>1139</v>
      </c>
      <c r="I29" s="25">
        <f t="shared" si="2"/>
        <v>1252.9000000000001</v>
      </c>
      <c r="J29" s="37">
        <f>J28+80</f>
        <v>29720</v>
      </c>
      <c r="K29" s="38">
        <f t="shared" si="5"/>
        <v>33851080</v>
      </c>
      <c r="L29" s="38">
        <f t="shared" si="3"/>
        <v>35882144.800000004</v>
      </c>
      <c r="M29" s="39">
        <f t="shared" si="0"/>
        <v>75000</v>
      </c>
      <c r="N29" s="40">
        <f t="shared" si="4"/>
        <v>4009280.0000000005</v>
      </c>
      <c r="O29" s="41" t="s">
        <v>39</v>
      </c>
    </row>
    <row r="30" spans="1:15" ht="16.5" customHeight="1" x14ac:dyDescent="0.25">
      <c r="A30" s="21">
        <v>29</v>
      </c>
      <c r="B30" s="21">
        <v>1102</v>
      </c>
      <c r="C30" s="21">
        <v>11</v>
      </c>
      <c r="D30" s="21" t="s">
        <v>22</v>
      </c>
      <c r="E30" s="21">
        <v>931</v>
      </c>
      <c r="F30" s="21">
        <v>61</v>
      </c>
      <c r="G30" s="21">
        <v>16</v>
      </c>
      <c r="H30" s="21">
        <f t="shared" si="1"/>
        <v>1008</v>
      </c>
      <c r="I30" s="25">
        <f t="shared" si="2"/>
        <v>1108.8000000000002</v>
      </c>
      <c r="J30" s="37">
        <f>J29</f>
        <v>29720</v>
      </c>
      <c r="K30" s="38">
        <f t="shared" si="5"/>
        <v>29957760</v>
      </c>
      <c r="L30" s="38">
        <f t="shared" si="3"/>
        <v>31755225.600000001</v>
      </c>
      <c r="M30" s="39">
        <f t="shared" si="0"/>
        <v>66000</v>
      </c>
      <c r="N30" s="40">
        <f t="shared" si="4"/>
        <v>3548160.0000000005</v>
      </c>
      <c r="O30" s="41" t="s">
        <v>39</v>
      </c>
    </row>
    <row r="31" spans="1:15" x14ac:dyDescent="0.25">
      <c r="A31" s="21">
        <v>30</v>
      </c>
      <c r="B31" s="21">
        <v>1103</v>
      </c>
      <c r="C31" s="21">
        <v>11</v>
      </c>
      <c r="D31" s="21" t="s">
        <v>21</v>
      </c>
      <c r="E31" s="21">
        <v>614</v>
      </c>
      <c r="F31" s="21">
        <v>0</v>
      </c>
      <c r="G31" s="21">
        <v>17</v>
      </c>
      <c r="H31" s="21">
        <f t="shared" si="1"/>
        <v>631</v>
      </c>
      <c r="I31" s="25">
        <f t="shared" si="2"/>
        <v>694.1</v>
      </c>
      <c r="J31" s="37">
        <f>J30</f>
        <v>29720</v>
      </c>
      <c r="K31" s="38">
        <f t="shared" si="5"/>
        <v>18753320</v>
      </c>
      <c r="L31" s="38">
        <f t="shared" si="3"/>
        <v>19878519.199999999</v>
      </c>
      <c r="M31" s="39">
        <f t="shared" si="0"/>
        <v>41500</v>
      </c>
      <c r="N31" s="40">
        <f t="shared" si="4"/>
        <v>2221120</v>
      </c>
      <c r="O31" s="41" t="s">
        <v>39</v>
      </c>
    </row>
    <row r="32" spans="1:15" x14ac:dyDescent="0.25">
      <c r="A32" s="21">
        <v>31</v>
      </c>
      <c r="B32" s="21">
        <v>1201</v>
      </c>
      <c r="C32" s="21">
        <v>12</v>
      </c>
      <c r="D32" s="21" t="s">
        <v>22</v>
      </c>
      <c r="E32" s="21">
        <v>1084</v>
      </c>
      <c r="F32" s="21">
        <v>40</v>
      </c>
      <c r="G32" s="21">
        <v>15</v>
      </c>
      <c r="H32" s="21">
        <f t="shared" si="1"/>
        <v>1139</v>
      </c>
      <c r="I32" s="25">
        <f t="shared" si="2"/>
        <v>1252.9000000000001</v>
      </c>
      <c r="J32" s="37">
        <f>J31+80</f>
        <v>29800</v>
      </c>
      <c r="K32" s="38">
        <f t="shared" si="5"/>
        <v>33942200</v>
      </c>
      <c r="L32" s="38">
        <f t="shared" si="3"/>
        <v>35978732</v>
      </c>
      <c r="M32" s="39">
        <f t="shared" si="0"/>
        <v>75000</v>
      </c>
      <c r="N32" s="40">
        <f t="shared" si="4"/>
        <v>4009280.0000000005</v>
      </c>
      <c r="O32" s="41" t="s">
        <v>39</v>
      </c>
    </row>
    <row r="33" spans="1:15" x14ac:dyDescent="0.25">
      <c r="A33" s="21">
        <v>32</v>
      </c>
      <c r="B33" s="21">
        <v>1202</v>
      </c>
      <c r="C33" s="21">
        <v>12</v>
      </c>
      <c r="D33" s="21" t="s">
        <v>22</v>
      </c>
      <c r="E33" s="21">
        <v>931</v>
      </c>
      <c r="F33" s="21">
        <v>61</v>
      </c>
      <c r="G33" s="21">
        <v>16</v>
      </c>
      <c r="H33" s="21">
        <f t="shared" si="1"/>
        <v>1008</v>
      </c>
      <c r="I33" s="25">
        <f t="shared" si="2"/>
        <v>1108.8000000000002</v>
      </c>
      <c r="J33" s="37">
        <f>J32</f>
        <v>29800</v>
      </c>
      <c r="K33" s="38">
        <f t="shared" si="5"/>
        <v>30038400</v>
      </c>
      <c r="L33" s="38">
        <f t="shared" si="3"/>
        <v>31840704</v>
      </c>
      <c r="M33" s="39">
        <f t="shared" si="0"/>
        <v>66500</v>
      </c>
      <c r="N33" s="40">
        <f t="shared" si="4"/>
        <v>3548160.0000000005</v>
      </c>
      <c r="O33" s="41" t="s">
        <v>39</v>
      </c>
    </row>
    <row r="34" spans="1:15" x14ac:dyDescent="0.25">
      <c r="A34" s="21">
        <v>33</v>
      </c>
      <c r="B34" s="21">
        <v>1203</v>
      </c>
      <c r="C34" s="21">
        <v>12</v>
      </c>
      <c r="D34" s="21" t="s">
        <v>21</v>
      </c>
      <c r="E34" s="21">
        <v>614</v>
      </c>
      <c r="F34" s="21">
        <v>0</v>
      </c>
      <c r="G34" s="21">
        <v>17</v>
      </c>
      <c r="H34" s="21">
        <f t="shared" si="1"/>
        <v>631</v>
      </c>
      <c r="I34" s="25">
        <f t="shared" si="2"/>
        <v>694.1</v>
      </c>
      <c r="J34" s="37">
        <f>J33</f>
        <v>29800</v>
      </c>
      <c r="K34" s="38">
        <f t="shared" si="5"/>
        <v>18803800</v>
      </c>
      <c r="L34" s="38">
        <f t="shared" si="3"/>
        <v>19932028</v>
      </c>
      <c r="M34" s="39">
        <f t="shared" si="0"/>
        <v>41500</v>
      </c>
      <c r="N34" s="40">
        <f t="shared" si="4"/>
        <v>2221120</v>
      </c>
      <c r="O34" s="41" t="s">
        <v>39</v>
      </c>
    </row>
    <row r="35" spans="1:15" x14ac:dyDescent="0.25">
      <c r="A35" s="21">
        <v>34</v>
      </c>
      <c r="B35" s="21">
        <v>1301</v>
      </c>
      <c r="C35" s="21">
        <v>13</v>
      </c>
      <c r="D35" s="21" t="s">
        <v>22</v>
      </c>
      <c r="E35" s="21">
        <v>1084</v>
      </c>
      <c r="F35" s="21">
        <v>40</v>
      </c>
      <c r="G35" s="21">
        <v>15</v>
      </c>
      <c r="H35" s="21">
        <f t="shared" si="1"/>
        <v>1139</v>
      </c>
      <c r="I35" s="25">
        <f t="shared" si="2"/>
        <v>1252.9000000000001</v>
      </c>
      <c r="J35" s="37">
        <f>J34+80</f>
        <v>29880</v>
      </c>
      <c r="K35" s="38">
        <f t="shared" si="5"/>
        <v>34033320</v>
      </c>
      <c r="L35" s="38">
        <f t="shared" si="3"/>
        <v>36075319.200000003</v>
      </c>
      <c r="M35" s="39">
        <f t="shared" si="0"/>
        <v>75000</v>
      </c>
      <c r="N35" s="40">
        <f t="shared" si="4"/>
        <v>4009280.0000000005</v>
      </c>
      <c r="O35" s="41" t="s">
        <v>39</v>
      </c>
    </row>
    <row r="36" spans="1:15" ht="16.5" customHeight="1" x14ac:dyDescent="0.25">
      <c r="A36" s="21">
        <v>35</v>
      </c>
      <c r="B36" s="21">
        <v>1302</v>
      </c>
      <c r="C36" s="21">
        <v>13</v>
      </c>
      <c r="D36" s="21" t="s">
        <v>22</v>
      </c>
      <c r="E36" s="21">
        <v>931</v>
      </c>
      <c r="F36" s="21">
        <v>61</v>
      </c>
      <c r="G36" s="21">
        <v>16</v>
      </c>
      <c r="H36" s="21">
        <f t="shared" si="1"/>
        <v>1008</v>
      </c>
      <c r="I36" s="25">
        <f t="shared" si="2"/>
        <v>1108.8000000000002</v>
      </c>
      <c r="J36" s="37">
        <f>J35</f>
        <v>29880</v>
      </c>
      <c r="K36" s="38">
        <f t="shared" si="5"/>
        <v>30119040</v>
      </c>
      <c r="L36" s="38">
        <f t="shared" si="3"/>
        <v>31926182.400000002</v>
      </c>
      <c r="M36" s="39">
        <f t="shared" si="0"/>
        <v>66500</v>
      </c>
      <c r="N36" s="40">
        <f t="shared" si="4"/>
        <v>3548160.0000000005</v>
      </c>
      <c r="O36" s="41" t="s">
        <v>39</v>
      </c>
    </row>
    <row r="37" spans="1:15" ht="16.5" customHeight="1" x14ac:dyDescent="0.25">
      <c r="A37" s="21">
        <v>36</v>
      </c>
      <c r="B37" s="21">
        <v>1303</v>
      </c>
      <c r="C37" s="21">
        <v>13</v>
      </c>
      <c r="D37" s="21" t="s">
        <v>21</v>
      </c>
      <c r="E37" s="21">
        <v>614</v>
      </c>
      <c r="F37" s="21">
        <v>0</v>
      </c>
      <c r="G37" s="21">
        <v>17</v>
      </c>
      <c r="H37" s="21">
        <f t="shared" si="1"/>
        <v>631</v>
      </c>
      <c r="I37" s="25">
        <f t="shared" si="2"/>
        <v>694.1</v>
      </c>
      <c r="J37" s="37">
        <f>J36</f>
        <v>29880</v>
      </c>
      <c r="K37" s="38">
        <f t="shared" si="5"/>
        <v>18854280</v>
      </c>
      <c r="L37" s="38">
        <f t="shared" si="3"/>
        <v>19985536.800000001</v>
      </c>
      <c r="M37" s="39">
        <f t="shared" si="0"/>
        <v>41500</v>
      </c>
      <c r="N37" s="40">
        <f t="shared" si="4"/>
        <v>2221120</v>
      </c>
      <c r="O37" s="41" t="s">
        <v>39</v>
      </c>
    </row>
    <row r="38" spans="1:15" ht="16.5" customHeight="1" x14ac:dyDescent="0.25">
      <c r="A38" s="21">
        <v>37</v>
      </c>
      <c r="B38" s="21">
        <v>1401</v>
      </c>
      <c r="C38" s="21">
        <v>14</v>
      </c>
      <c r="D38" s="21" t="s">
        <v>22</v>
      </c>
      <c r="E38" s="21">
        <v>1084</v>
      </c>
      <c r="F38" s="21">
        <v>40</v>
      </c>
      <c r="G38" s="21">
        <v>15</v>
      </c>
      <c r="H38" s="21">
        <f t="shared" si="1"/>
        <v>1139</v>
      </c>
      <c r="I38" s="25">
        <f t="shared" si="2"/>
        <v>1252.9000000000001</v>
      </c>
      <c r="J38" s="37">
        <f>J37+80</f>
        <v>29960</v>
      </c>
      <c r="K38" s="38">
        <f t="shared" si="5"/>
        <v>34124440</v>
      </c>
      <c r="L38" s="38">
        <f t="shared" si="3"/>
        <v>36171906.399999999</v>
      </c>
      <c r="M38" s="39">
        <f t="shared" si="0"/>
        <v>75500</v>
      </c>
      <c r="N38" s="40">
        <f t="shared" si="4"/>
        <v>4009280.0000000005</v>
      </c>
      <c r="O38" s="41" t="s">
        <v>39</v>
      </c>
    </row>
    <row r="39" spans="1:15" ht="16.5" customHeight="1" x14ac:dyDescent="0.25">
      <c r="A39" s="21">
        <v>38</v>
      </c>
      <c r="B39" s="21">
        <v>1402</v>
      </c>
      <c r="C39" s="21">
        <v>14</v>
      </c>
      <c r="D39" s="21" t="s">
        <v>22</v>
      </c>
      <c r="E39" s="21">
        <v>931</v>
      </c>
      <c r="F39" s="21">
        <v>61</v>
      </c>
      <c r="G39" s="21">
        <v>16</v>
      </c>
      <c r="H39" s="21">
        <f t="shared" si="1"/>
        <v>1008</v>
      </c>
      <c r="I39" s="25">
        <f t="shared" si="2"/>
        <v>1108.8000000000002</v>
      </c>
      <c r="J39" s="37">
        <f>J38</f>
        <v>29960</v>
      </c>
      <c r="K39" s="38">
        <f t="shared" si="5"/>
        <v>30199680</v>
      </c>
      <c r="L39" s="38">
        <f t="shared" si="3"/>
        <v>32011660.800000001</v>
      </c>
      <c r="M39" s="39">
        <f t="shared" si="0"/>
        <v>66500</v>
      </c>
      <c r="N39" s="40">
        <f t="shared" si="4"/>
        <v>3548160.0000000005</v>
      </c>
      <c r="O39" s="41" t="s">
        <v>39</v>
      </c>
    </row>
    <row r="40" spans="1:15" x14ac:dyDescent="0.25">
      <c r="A40" s="21">
        <v>39</v>
      </c>
      <c r="B40" s="21">
        <v>1403</v>
      </c>
      <c r="C40" s="21">
        <v>14</v>
      </c>
      <c r="D40" s="21" t="s">
        <v>21</v>
      </c>
      <c r="E40" s="21">
        <v>614</v>
      </c>
      <c r="F40" s="21">
        <v>0</v>
      </c>
      <c r="G40" s="21">
        <v>17</v>
      </c>
      <c r="H40" s="21">
        <f t="shared" si="1"/>
        <v>631</v>
      </c>
      <c r="I40" s="25">
        <f t="shared" si="2"/>
        <v>694.1</v>
      </c>
      <c r="J40" s="37">
        <f>J39</f>
        <v>29960</v>
      </c>
      <c r="K40" s="38">
        <f t="shared" si="5"/>
        <v>18904760</v>
      </c>
      <c r="L40" s="38">
        <f t="shared" si="3"/>
        <v>20039045.600000001</v>
      </c>
      <c r="M40" s="39">
        <f t="shared" si="0"/>
        <v>41500</v>
      </c>
      <c r="N40" s="40">
        <f t="shared" si="4"/>
        <v>2221120</v>
      </c>
      <c r="O40" s="41" t="s">
        <v>39</v>
      </c>
    </row>
    <row r="41" spans="1:15" ht="16.5" customHeight="1" x14ac:dyDescent="0.25">
      <c r="A41" s="21">
        <v>40</v>
      </c>
      <c r="B41" s="21">
        <v>1502</v>
      </c>
      <c r="C41" s="21">
        <v>15</v>
      </c>
      <c r="D41" s="21" t="s">
        <v>21</v>
      </c>
      <c r="E41" s="21">
        <v>792</v>
      </c>
      <c r="F41" s="21">
        <v>40</v>
      </c>
      <c r="G41" s="21">
        <v>16</v>
      </c>
      <c r="H41" s="21">
        <f t="shared" si="1"/>
        <v>848</v>
      </c>
      <c r="I41" s="25">
        <f t="shared" si="2"/>
        <v>932.80000000000007</v>
      </c>
      <c r="J41" s="37">
        <f>J40+80</f>
        <v>30040</v>
      </c>
      <c r="K41" s="38">
        <f t="shared" si="5"/>
        <v>25473920</v>
      </c>
      <c r="L41" s="38">
        <f t="shared" si="3"/>
        <v>27002355.200000003</v>
      </c>
      <c r="M41" s="39">
        <f t="shared" si="0"/>
        <v>56500</v>
      </c>
      <c r="N41" s="40">
        <f t="shared" si="4"/>
        <v>2984960</v>
      </c>
      <c r="O41" s="41" t="s">
        <v>39</v>
      </c>
    </row>
    <row r="42" spans="1:15" ht="16.5" customHeight="1" x14ac:dyDescent="0.25">
      <c r="A42" s="21">
        <v>41</v>
      </c>
      <c r="B42" s="21">
        <v>1503</v>
      </c>
      <c r="C42" s="21">
        <v>15</v>
      </c>
      <c r="D42" s="21" t="s">
        <v>21</v>
      </c>
      <c r="E42" s="21">
        <v>614</v>
      </c>
      <c r="F42" s="21">
        <v>0</v>
      </c>
      <c r="G42" s="21">
        <v>17</v>
      </c>
      <c r="H42" s="21">
        <f t="shared" si="1"/>
        <v>631</v>
      </c>
      <c r="I42" s="25">
        <f t="shared" si="2"/>
        <v>694.1</v>
      </c>
      <c r="J42" s="37">
        <f>J41</f>
        <v>30040</v>
      </c>
      <c r="K42" s="38">
        <f t="shared" si="5"/>
        <v>18955240</v>
      </c>
      <c r="L42" s="38">
        <f t="shared" si="3"/>
        <v>20092554.400000002</v>
      </c>
      <c r="M42" s="39">
        <f t="shared" si="0"/>
        <v>42000</v>
      </c>
      <c r="N42" s="40">
        <f t="shared" si="4"/>
        <v>2221120</v>
      </c>
      <c r="O42" s="41" t="s">
        <v>39</v>
      </c>
    </row>
    <row r="43" spans="1:15" ht="16.5" customHeight="1" x14ac:dyDescent="0.25">
      <c r="A43" s="21">
        <v>42</v>
      </c>
      <c r="B43" s="21">
        <v>1601</v>
      </c>
      <c r="C43" s="21">
        <v>16</v>
      </c>
      <c r="D43" s="21" t="s">
        <v>22</v>
      </c>
      <c r="E43" s="21">
        <v>1084</v>
      </c>
      <c r="F43" s="21">
        <v>40</v>
      </c>
      <c r="G43" s="21">
        <v>15</v>
      </c>
      <c r="H43" s="21">
        <f t="shared" si="1"/>
        <v>1139</v>
      </c>
      <c r="I43" s="25">
        <f t="shared" si="2"/>
        <v>1252.9000000000001</v>
      </c>
      <c r="J43" s="37">
        <f>J42+80</f>
        <v>30120</v>
      </c>
      <c r="K43" s="38">
        <f t="shared" si="5"/>
        <v>34306680</v>
      </c>
      <c r="L43" s="38">
        <f t="shared" si="3"/>
        <v>36365080.800000004</v>
      </c>
      <c r="M43" s="39">
        <f t="shared" si="0"/>
        <v>76000</v>
      </c>
      <c r="N43" s="40">
        <f t="shared" si="4"/>
        <v>4009280.0000000005</v>
      </c>
      <c r="O43" s="41" t="s">
        <v>39</v>
      </c>
    </row>
    <row r="44" spans="1:15" ht="16.5" customHeight="1" x14ac:dyDescent="0.25">
      <c r="A44" s="21">
        <v>43</v>
      </c>
      <c r="B44" s="21">
        <v>1602</v>
      </c>
      <c r="C44" s="21">
        <v>16</v>
      </c>
      <c r="D44" s="21" t="s">
        <v>22</v>
      </c>
      <c r="E44" s="21">
        <v>931</v>
      </c>
      <c r="F44" s="21">
        <v>61</v>
      </c>
      <c r="G44" s="21">
        <v>16</v>
      </c>
      <c r="H44" s="21">
        <f t="shared" si="1"/>
        <v>1008</v>
      </c>
      <c r="I44" s="25">
        <f t="shared" si="2"/>
        <v>1108.8000000000002</v>
      </c>
      <c r="J44" s="37">
        <f>J43</f>
        <v>30120</v>
      </c>
      <c r="K44" s="38">
        <f t="shared" si="5"/>
        <v>30360960</v>
      </c>
      <c r="L44" s="38">
        <f t="shared" si="3"/>
        <v>32182617.600000001</v>
      </c>
      <c r="M44" s="39">
        <f t="shared" si="0"/>
        <v>67000</v>
      </c>
      <c r="N44" s="40">
        <f t="shared" si="4"/>
        <v>3548160.0000000005</v>
      </c>
      <c r="O44" s="41" t="s">
        <v>39</v>
      </c>
    </row>
    <row r="45" spans="1:15" x14ac:dyDescent="0.25">
      <c r="A45" s="21">
        <v>44</v>
      </c>
      <c r="B45" s="21">
        <v>1603</v>
      </c>
      <c r="C45" s="21">
        <v>16</v>
      </c>
      <c r="D45" s="21" t="s">
        <v>21</v>
      </c>
      <c r="E45" s="21">
        <v>614</v>
      </c>
      <c r="F45" s="21">
        <v>0</v>
      </c>
      <c r="G45" s="21">
        <v>17</v>
      </c>
      <c r="H45" s="21">
        <f t="shared" si="1"/>
        <v>631</v>
      </c>
      <c r="I45" s="25">
        <f t="shared" si="2"/>
        <v>694.1</v>
      </c>
      <c r="J45" s="37">
        <f>J44</f>
        <v>30120</v>
      </c>
      <c r="K45" s="38">
        <f t="shared" si="5"/>
        <v>19005720</v>
      </c>
      <c r="L45" s="38">
        <f t="shared" si="3"/>
        <v>20146063.199999999</v>
      </c>
      <c r="M45" s="39">
        <f t="shared" si="0"/>
        <v>42000</v>
      </c>
      <c r="N45" s="40">
        <f t="shared" si="4"/>
        <v>2221120</v>
      </c>
      <c r="O45" s="41" t="s">
        <v>39</v>
      </c>
    </row>
    <row r="46" spans="1:15" x14ac:dyDescent="0.25">
      <c r="A46" s="21">
        <v>45</v>
      </c>
      <c r="B46" s="21">
        <v>1701</v>
      </c>
      <c r="C46" s="21">
        <v>17</v>
      </c>
      <c r="D46" s="21" t="s">
        <v>22</v>
      </c>
      <c r="E46" s="21">
        <v>1084</v>
      </c>
      <c r="F46" s="21">
        <v>40</v>
      </c>
      <c r="G46" s="21">
        <v>15</v>
      </c>
      <c r="H46" s="21">
        <f t="shared" si="1"/>
        <v>1139</v>
      </c>
      <c r="I46" s="25">
        <f t="shared" si="2"/>
        <v>1252.9000000000001</v>
      </c>
      <c r="J46" s="37">
        <f>J45+80</f>
        <v>30200</v>
      </c>
      <c r="K46" s="38">
        <f t="shared" si="5"/>
        <v>34397800</v>
      </c>
      <c r="L46" s="38">
        <f t="shared" si="3"/>
        <v>36461668</v>
      </c>
      <c r="M46" s="39">
        <f t="shared" si="0"/>
        <v>76000</v>
      </c>
      <c r="N46" s="40">
        <f t="shared" si="4"/>
        <v>4009280.0000000005</v>
      </c>
      <c r="O46" s="41" t="s">
        <v>39</v>
      </c>
    </row>
    <row r="47" spans="1:15" x14ac:dyDescent="0.25">
      <c r="A47" s="21">
        <v>46</v>
      </c>
      <c r="B47" s="21">
        <v>1702</v>
      </c>
      <c r="C47" s="21">
        <v>17</v>
      </c>
      <c r="D47" s="21" t="s">
        <v>22</v>
      </c>
      <c r="E47" s="21">
        <v>931</v>
      </c>
      <c r="F47" s="21">
        <v>61</v>
      </c>
      <c r="G47" s="21">
        <v>16</v>
      </c>
      <c r="H47" s="21">
        <f t="shared" si="1"/>
        <v>1008</v>
      </c>
      <c r="I47" s="25">
        <f t="shared" si="2"/>
        <v>1108.8000000000002</v>
      </c>
      <c r="J47" s="37">
        <f>J46</f>
        <v>30200</v>
      </c>
      <c r="K47" s="38">
        <f t="shared" si="5"/>
        <v>30441600</v>
      </c>
      <c r="L47" s="38">
        <f t="shared" si="3"/>
        <v>32268096</v>
      </c>
      <c r="M47" s="39">
        <f t="shared" si="0"/>
        <v>67000</v>
      </c>
      <c r="N47" s="40">
        <f t="shared" si="4"/>
        <v>3548160.0000000005</v>
      </c>
      <c r="O47" s="41" t="s">
        <v>39</v>
      </c>
    </row>
    <row r="48" spans="1:15" x14ac:dyDescent="0.25">
      <c r="A48" s="21">
        <v>47</v>
      </c>
      <c r="B48" s="21">
        <v>1703</v>
      </c>
      <c r="C48" s="21">
        <v>17</v>
      </c>
      <c r="D48" s="21" t="s">
        <v>21</v>
      </c>
      <c r="E48" s="21">
        <v>614</v>
      </c>
      <c r="F48" s="21">
        <v>0</v>
      </c>
      <c r="G48" s="21">
        <v>17</v>
      </c>
      <c r="H48" s="21">
        <f t="shared" si="1"/>
        <v>631</v>
      </c>
      <c r="I48" s="25">
        <f t="shared" si="2"/>
        <v>694.1</v>
      </c>
      <c r="J48" s="37">
        <f>J47</f>
        <v>30200</v>
      </c>
      <c r="K48" s="38">
        <f t="shared" si="5"/>
        <v>19056200</v>
      </c>
      <c r="L48" s="38">
        <f t="shared" si="3"/>
        <v>20199572</v>
      </c>
      <c r="M48" s="39">
        <f t="shared" si="0"/>
        <v>42000</v>
      </c>
      <c r="N48" s="40">
        <f t="shared" si="4"/>
        <v>2221120</v>
      </c>
      <c r="O48" s="41" t="s">
        <v>39</v>
      </c>
    </row>
    <row r="49" spans="1:15" x14ac:dyDescent="0.25">
      <c r="A49" s="21">
        <v>48</v>
      </c>
      <c r="B49" s="21">
        <v>1801</v>
      </c>
      <c r="C49" s="21">
        <v>18</v>
      </c>
      <c r="D49" s="21" t="s">
        <v>22</v>
      </c>
      <c r="E49" s="21">
        <v>1084</v>
      </c>
      <c r="F49" s="21">
        <v>40</v>
      </c>
      <c r="G49" s="21">
        <v>15</v>
      </c>
      <c r="H49" s="21">
        <f t="shared" si="1"/>
        <v>1139</v>
      </c>
      <c r="I49" s="25">
        <f t="shared" si="2"/>
        <v>1252.9000000000001</v>
      </c>
      <c r="J49" s="37">
        <f>J48+80</f>
        <v>30280</v>
      </c>
      <c r="K49" s="38">
        <f t="shared" si="5"/>
        <v>34488920</v>
      </c>
      <c r="L49" s="38">
        <f t="shared" si="3"/>
        <v>36558255.200000003</v>
      </c>
      <c r="M49" s="39">
        <f t="shared" si="0"/>
        <v>76000</v>
      </c>
      <c r="N49" s="40">
        <f t="shared" si="4"/>
        <v>4009280.0000000005</v>
      </c>
      <c r="O49" s="41" t="s">
        <v>39</v>
      </c>
    </row>
    <row r="50" spans="1:15" x14ac:dyDescent="0.25">
      <c r="A50" s="21">
        <v>49</v>
      </c>
      <c r="B50" s="21">
        <v>1802</v>
      </c>
      <c r="C50" s="21">
        <v>18</v>
      </c>
      <c r="D50" s="21" t="s">
        <v>22</v>
      </c>
      <c r="E50" s="21">
        <v>931</v>
      </c>
      <c r="F50" s="21">
        <v>61</v>
      </c>
      <c r="G50" s="21">
        <v>16</v>
      </c>
      <c r="H50" s="21">
        <f t="shared" si="1"/>
        <v>1008</v>
      </c>
      <c r="I50" s="25">
        <f t="shared" si="2"/>
        <v>1108.8000000000002</v>
      </c>
      <c r="J50" s="37">
        <f>J49</f>
        <v>30280</v>
      </c>
      <c r="K50" s="38">
        <f t="shared" si="5"/>
        <v>30522240</v>
      </c>
      <c r="L50" s="38">
        <f t="shared" si="3"/>
        <v>32353574.400000002</v>
      </c>
      <c r="M50" s="39">
        <f t="shared" si="0"/>
        <v>67500</v>
      </c>
      <c r="N50" s="40">
        <f t="shared" si="4"/>
        <v>3548160.0000000005</v>
      </c>
      <c r="O50" s="41" t="s">
        <v>39</v>
      </c>
    </row>
    <row r="51" spans="1:15" x14ac:dyDescent="0.25">
      <c r="A51" s="21">
        <v>50</v>
      </c>
      <c r="B51" s="21">
        <v>1803</v>
      </c>
      <c r="C51" s="21">
        <v>18</v>
      </c>
      <c r="D51" s="21" t="s">
        <v>21</v>
      </c>
      <c r="E51" s="21">
        <v>614</v>
      </c>
      <c r="F51" s="21">
        <v>0</v>
      </c>
      <c r="G51" s="21">
        <v>17</v>
      </c>
      <c r="H51" s="21">
        <f t="shared" si="1"/>
        <v>631</v>
      </c>
      <c r="I51" s="25">
        <f t="shared" si="2"/>
        <v>694.1</v>
      </c>
      <c r="J51" s="37">
        <f>J50</f>
        <v>30280</v>
      </c>
      <c r="K51" s="38">
        <f t="shared" si="5"/>
        <v>19106680</v>
      </c>
      <c r="L51" s="38">
        <f t="shared" si="3"/>
        <v>20253080.800000001</v>
      </c>
      <c r="M51" s="39">
        <f t="shared" si="0"/>
        <v>42000</v>
      </c>
      <c r="N51" s="40">
        <f t="shared" si="4"/>
        <v>2221120</v>
      </c>
      <c r="O51" s="41" t="s">
        <v>39</v>
      </c>
    </row>
    <row r="52" spans="1:15" x14ac:dyDescent="0.25">
      <c r="A52" s="21">
        <v>51</v>
      </c>
      <c r="B52" s="21">
        <v>1901</v>
      </c>
      <c r="C52" s="21">
        <v>19</v>
      </c>
      <c r="D52" s="21" t="s">
        <v>22</v>
      </c>
      <c r="E52" s="21">
        <v>1084</v>
      </c>
      <c r="F52" s="21">
        <v>40</v>
      </c>
      <c r="G52" s="21">
        <v>15</v>
      </c>
      <c r="H52" s="21">
        <f t="shared" si="1"/>
        <v>1139</v>
      </c>
      <c r="I52" s="25">
        <f t="shared" si="2"/>
        <v>1252.9000000000001</v>
      </c>
      <c r="J52" s="37">
        <f>J51+80</f>
        <v>30360</v>
      </c>
      <c r="K52" s="38">
        <f t="shared" si="5"/>
        <v>34580040</v>
      </c>
      <c r="L52" s="38">
        <f t="shared" si="3"/>
        <v>36654842.399999999</v>
      </c>
      <c r="M52" s="39">
        <f t="shared" si="0"/>
        <v>76500</v>
      </c>
      <c r="N52" s="40">
        <f t="shared" si="4"/>
        <v>4009280.0000000005</v>
      </c>
      <c r="O52" s="41" t="s">
        <v>39</v>
      </c>
    </row>
    <row r="53" spans="1:15" x14ac:dyDescent="0.25">
      <c r="A53" s="21">
        <v>52</v>
      </c>
      <c r="B53" s="21">
        <v>1902</v>
      </c>
      <c r="C53" s="21">
        <v>19</v>
      </c>
      <c r="D53" s="21" t="s">
        <v>22</v>
      </c>
      <c r="E53" s="21">
        <v>931</v>
      </c>
      <c r="F53" s="21">
        <v>61</v>
      </c>
      <c r="G53" s="21">
        <v>16</v>
      </c>
      <c r="H53" s="21">
        <f t="shared" si="1"/>
        <v>1008</v>
      </c>
      <c r="I53" s="25">
        <f t="shared" si="2"/>
        <v>1108.8000000000002</v>
      </c>
      <c r="J53" s="37">
        <f>J52</f>
        <v>30360</v>
      </c>
      <c r="K53" s="38">
        <f t="shared" si="5"/>
        <v>30602880</v>
      </c>
      <c r="L53" s="38">
        <f t="shared" si="3"/>
        <v>32439052.800000001</v>
      </c>
      <c r="M53" s="39">
        <f t="shared" si="0"/>
        <v>67500</v>
      </c>
      <c r="N53" s="40">
        <f t="shared" si="4"/>
        <v>3548160.0000000005</v>
      </c>
      <c r="O53" s="41" t="s">
        <v>39</v>
      </c>
    </row>
    <row r="54" spans="1:15" x14ac:dyDescent="0.25">
      <c r="A54" s="21">
        <v>53</v>
      </c>
      <c r="B54" s="21">
        <v>1903</v>
      </c>
      <c r="C54" s="21">
        <v>19</v>
      </c>
      <c r="D54" s="21" t="s">
        <v>21</v>
      </c>
      <c r="E54" s="21">
        <v>614</v>
      </c>
      <c r="F54" s="21">
        <v>0</v>
      </c>
      <c r="G54" s="21">
        <v>17</v>
      </c>
      <c r="H54" s="21">
        <f t="shared" si="1"/>
        <v>631</v>
      </c>
      <c r="I54" s="25">
        <f t="shared" si="2"/>
        <v>694.1</v>
      </c>
      <c r="J54" s="37">
        <f>J53</f>
        <v>30360</v>
      </c>
      <c r="K54" s="38">
        <f t="shared" si="5"/>
        <v>19157160</v>
      </c>
      <c r="L54" s="38">
        <f t="shared" si="3"/>
        <v>20306589.600000001</v>
      </c>
      <c r="M54" s="39">
        <f t="shared" si="0"/>
        <v>42500</v>
      </c>
      <c r="N54" s="40">
        <f t="shared" si="4"/>
        <v>2221120</v>
      </c>
      <c r="O54" s="41" t="s">
        <v>39</v>
      </c>
    </row>
    <row r="55" spans="1:15" x14ac:dyDescent="0.25">
      <c r="A55" s="21">
        <v>54</v>
      </c>
      <c r="B55" s="21">
        <v>2001</v>
      </c>
      <c r="C55" s="21">
        <v>20</v>
      </c>
      <c r="D55" s="21" t="s">
        <v>22</v>
      </c>
      <c r="E55" s="21">
        <v>1084</v>
      </c>
      <c r="F55" s="21">
        <v>40</v>
      </c>
      <c r="G55" s="21">
        <v>15</v>
      </c>
      <c r="H55" s="21">
        <f t="shared" si="1"/>
        <v>1139</v>
      </c>
      <c r="I55" s="25">
        <f t="shared" si="2"/>
        <v>1252.9000000000001</v>
      </c>
      <c r="J55" s="37">
        <f>J54+80</f>
        <v>30440</v>
      </c>
      <c r="K55" s="38">
        <f t="shared" si="5"/>
        <v>34671160</v>
      </c>
      <c r="L55" s="38">
        <f t="shared" si="3"/>
        <v>36751429.600000001</v>
      </c>
      <c r="M55" s="39">
        <f t="shared" si="0"/>
        <v>76500</v>
      </c>
      <c r="N55" s="40">
        <f t="shared" si="4"/>
        <v>4009280.0000000005</v>
      </c>
      <c r="O55" s="41" t="s">
        <v>39</v>
      </c>
    </row>
    <row r="56" spans="1:15" x14ac:dyDescent="0.25">
      <c r="A56" s="21">
        <v>55</v>
      </c>
      <c r="B56" s="21">
        <v>2002</v>
      </c>
      <c r="C56" s="21">
        <v>20</v>
      </c>
      <c r="D56" s="21" t="s">
        <v>22</v>
      </c>
      <c r="E56" s="21">
        <v>931</v>
      </c>
      <c r="F56" s="21">
        <v>61</v>
      </c>
      <c r="G56" s="21">
        <v>16</v>
      </c>
      <c r="H56" s="21">
        <f t="shared" si="1"/>
        <v>1008</v>
      </c>
      <c r="I56" s="25">
        <f t="shared" si="2"/>
        <v>1108.8000000000002</v>
      </c>
      <c r="J56" s="37">
        <f>J55</f>
        <v>30440</v>
      </c>
      <c r="K56" s="38">
        <f t="shared" si="5"/>
        <v>30683520</v>
      </c>
      <c r="L56" s="38">
        <f t="shared" si="3"/>
        <v>32524531.200000003</v>
      </c>
      <c r="M56" s="39">
        <f t="shared" si="0"/>
        <v>68000</v>
      </c>
      <c r="N56" s="40">
        <f t="shared" si="4"/>
        <v>3548160.0000000005</v>
      </c>
      <c r="O56" s="41" t="s">
        <v>39</v>
      </c>
    </row>
    <row r="57" spans="1:15" x14ac:dyDescent="0.25">
      <c r="A57" s="21">
        <v>56</v>
      </c>
      <c r="B57" s="21">
        <v>2003</v>
      </c>
      <c r="C57" s="21">
        <v>20</v>
      </c>
      <c r="D57" s="21" t="s">
        <v>21</v>
      </c>
      <c r="E57" s="21">
        <v>614</v>
      </c>
      <c r="F57" s="21">
        <v>0</v>
      </c>
      <c r="G57" s="21">
        <v>17</v>
      </c>
      <c r="H57" s="21">
        <f t="shared" si="1"/>
        <v>631</v>
      </c>
      <c r="I57" s="25">
        <f t="shared" si="2"/>
        <v>694.1</v>
      </c>
      <c r="J57" s="37">
        <f>J56</f>
        <v>30440</v>
      </c>
      <c r="K57" s="38">
        <f t="shared" si="5"/>
        <v>19207640</v>
      </c>
      <c r="L57" s="38">
        <f t="shared" si="3"/>
        <v>20360098.400000002</v>
      </c>
      <c r="M57" s="39">
        <f t="shared" si="0"/>
        <v>42500</v>
      </c>
      <c r="N57" s="40">
        <f t="shared" si="4"/>
        <v>2221120</v>
      </c>
      <c r="O57" s="41" t="s">
        <v>39</v>
      </c>
    </row>
    <row r="58" spans="1:15" x14ac:dyDescent="0.25">
      <c r="A58" s="21">
        <v>57</v>
      </c>
      <c r="B58" s="21">
        <v>2101</v>
      </c>
      <c r="C58" s="21">
        <v>21</v>
      </c>
      <c r="D58" s="21" t="s">
        <v>22</v>
      </c>
      <c r="E58" s="21">
        <v>1084</v>
      </c>
      <c r="F58" s="21">
        <v>40</v>
      </c>
      <c r="G58" s="21">
        <v>15</v>
      </c>
      <c r="H58" s="21">
        <f t="shared" si="1"/>
        <v>1139</v>
      </c>
      <c r="I58" s="25">
        <f t="shared" si="2"/>
        <v>1252.9000000000001</v>
      </c>
      <c r="J58" s="37">
        <f>J57+80</f>
        <v>30520</v>
      </c>
      <c r="K58" s="38">
        <f t="shared" si="5"/>
        <v>34762280</v>
      </c>
      <c r="L58" s="38">
        <f t="shared" si="3"/>
        <v>36848016.800000004</v>
      </c>
      <c r="M58" s="39">
        <f t="shared" si="0"/>
        <v>77000</v>
      </c>
      <c r="N58" s="40">
        <f t="shared" si="4"/>
        <v>4009280.0000000005</v>
      </c>
      <c r="O58" s="41" t="s">
        <v>39</v>
      </c>
    </row>
    <row r="59" spans="1:15" x14ac:dyDescent="0.25">
      <c r="A59" s="21">
        <v>58</v>
      </c>
      <c r="B59" s="21">
        <v>2102</v>
      </c>
      <c r="C59" s="21">
        <v>21</v>
      </c>
      <c r="D59" s="21" t="s">
        <v>22</v>
      </c>
      <c r="E59" s="21">
        <v>931</v>
      </c>
      <c r="F59" s="21">
        <v>61</v>
      </c>
      <c r="G59" s="21">
        <v>16</v>
      </c>
      <c r="H59" s="21">
        <f t="shared" si="1"/>
        <v>1008</v>
      </c>
      <c r="I59" s="25">
        <f t="shared" si="2"/>
        <v>1108.8000000000002</v>
      </c>
      <c r="J59" s="37">
        <f>J58</f>
        <v>30520</v>
      </c>
      <c r="K59" s="38">
        <f t="shared" si="5"/>
        <v>30764160</v>
      </c>
      <c r="L59" s="38">
        <f t="shared" si="3"/>
        <v>32610009.600000001</v>
      </c>
      <c r="M59" s="39">
        <f t="shared" si="0"/>
        <v>68000</v>
      </c>
      <c r="N59" s="40">
        <f t="shared" si="4"/>
        <v>3548160.0000000005</v>
      </c>
      <c r="O59" s="41" t="s">
        <v>39</v>
      </c>
    </row>
    <row r="60" spans="1:15" x14ac:dyDescent="0.25">
      <c r="A60" s="21">
        <v>59</v>
      </c>
      <c r="B60" s="21">
        <v>2103</v>
      </c>
      <c r="C60" s="21">
        <v>21</v>
      </c>
      <c r="D60" s="21" t="s">
        <v>21</v>
      </c>
      <c r="E60" s="21">
        <v>614</v>
      </c>
      <c r="F60" s="21">
        <v>0</v>
      </c>
      <c r="G60" s="21">
        <v>17</v>
      </c>
      <c r="H60" s="21">
        <f t="shared" si="1"/>
        <v>631</v>
      </c>
      <c r="I60" s="25">
        <f t="shared" si="2"/>
        <v>694.1</v>
      </c>
      <c r="J60" s="37">
        <f>J59</f>
        <v>30520</v>
      </c>
      <c r="K60" s="38">
        <f t="shared" si="5"/>
        <v>19258120</v>
      </c>
      <c r="L60" s="38">
        <f t="shared" si="3"/>
        <v>20413607.199999999</v>
      </c>
      <c r="M60" s="39">
        <f t="shared" si="0"/>
        <v>42500</v>
      </c>
      <c r="N60" s="40">
        <f t="shared" si="4"/>
        <v>2221120</v>
      </c>
      <c r="O60" s="41" t="s">
        <v>39</v>
      </c>
    </row>
    <row r="61" spans="1:15" x14ac:dyDescent="0.25">
      <c r="A61" s="21">
        <v>60</v>
      </c>
      <c r="B61" s="21">
        <v>2201</v>
      </c>
      <c r="C61" s="21">
        <v>22</v>
      </c>
      <c r="D61" s="21" t="s">
        <v>22</v>
      </c>
      <c r="E61" s="21">
        <v>1084</v>
      </c>
      <c r="F61" s="21">
        <v>40</v>
      </c>
      <c r="G61" s="21">
        <v>15</v>
      </c>
      <c r="H61" s="21">
        <f t="shared" si="1"/>
        <v>1139</v>
      </c>
      <c r="I61" s="25">
        <f t="shared" si="2"/>
        <v>1252.9000000000001</v>
      </c>
      <c r="J61" s="37">
        <f>J60+80</f>
        <v>30600</v>
      </c>
      <c r="K61" s="38">
        <f t="shared" si="5"/>
        <v>34853400</v>
      </c>
      <c r="L61" s="38">
        <f t="shared" si="3"/>
        <v>36944604</v>
      </c>
      <c r="M61" s="39">
        <f t="shared" si="0"/>
        <v>77000</v>
      </c>
      <c r="N61" s="40">
        <f t="shared" si="4"/>
        <v>4009280.0000000005</v>
      </c>
      <c r="O61" s="41" t="s">
        <v>39</v>
      </c>
    </row>
    <row r="62" spans="1:15" x14ac:dyDescent="0.25">
      <c r="A62" s="21">
        <v>61</v>
      </c>
      <c r="B62" s="21">
        <v>2202</v>
      </c>
      <c r="C62" s="21">
        <v>22</v>
      </c>
      <c r="D62" s="21" t="s">
        <v>22</v>
      </c>
      <c r="E62" s="21">
        <v>931</v>
      </c>
      <c r="F62" s="21">
        <v>61</v>
      </c>
      <c r="G62" s="21">
        <v>16</v>
      </c>
      <c r="H62" s="21">
        <f t="shared" si="1"/>
        <v>1008</v>
      </c>
      <c r="I62" s="25">
        <f t="shared" si="2"/>
        <v>1108.8000000000002</v>
      </c>
      <c r="J62" s="37">
        <f>J61</f>
        <v>30600</v>
      </c>
      <c r="K62" s="38">
        <f t="shared" si="5"/>
        <v>30844800</v>
      </c>
      <c r="L62" s="38">
        <f t="shared" si="3"/>
        <v>32695488</v>
      </c>
      <c r="M62" s="39">
        <f t="shared" si="0"/>
        <v>68000</v>
      </c>
      <c r="N62" s="40">
        <f t="shared" si="4"/>
        <v>3548160.0000000005</v>
      </c>
      <c r="O62" s="41" t="s">
        <v>39</v>
      </c>
    </row>
    <row r="63" spans="1:15" x14ac:dyDescent="0.25">
      <c r="A63" s="21">
        <v>62</v>
      </c>
      <c r="B63" s="21">
        <v>2203</v>
      </c>
      <c r="C63" s="21">
        <v>22</v>
      </c>
      <c r="D63" s="21" t="s">
        <v>21</v>
      </c>
      <c r="E63" s="21">
        <v>614</v>
      </c>
      <c r="F63" s="21">
        <v>0</v>
      </c>
      <c r="G63" s="21">
        <v>17</v>
      </c>
      <c r="H63" s="21">
        <f t="shared" si="1"/>
        <v>631</v>
      </c>
      <c r="I63" s="25">
        <f t="shared" si="2"/>
        <v>694.1</v>
      </c>
      <c r="J63" s="37">
        <f>J62</f>
        <v>30600</v>
      </c>
      <c r="K63" s="38">
        <f t="shared" si="5"/>
        <v>19308600</v>
      </c>
      <c r="L63" s="38">
        <f t="shared" si="3"/>
        <v>20467116</v>
      </c>
      <c r="M63" s="39">
        <f t="shared" si="0"/>
        <v>42500</v>
      </c>
      <c r="N63" s="40">
        <f t="shared" si="4"/>
        <v>2221120</v>
      </c>
      <c r="O63" s="41" t="s">
        <v>39</v>
      </c>
    </row>
    <row r="64" spans="1:15" x14ac:dyDescent="0.25">
      <c r="A64" s="21">
        <v>63</v>
      </c>
      <c r="B64" s="21">
        <v>2301</v>
      </c>
      <c r="C64" s="21">
        <v>23</v>
      </c>
      <c r="D64" s="21" t="s">
        <v>22</v>
      </c>
      <c r="E64" s="21">
        <v>1084</v>
      </c>
      <c r="F64" s="21">
        <v>40</v>
      </c>
      <c r="G64" s="21">
        <v>15</v>
      </c>
      <c r="H64" s="21">
        <f t="shared" si="1"/>
        <v>1139</v>
      </c>
      <c r="I64" s="25">
        <f t="shared" si="2"/>
        <v>1252.9000000000001</v>
      </c>
      <c r="J64" s="37">
        <f>J63+80</f>
        <v>30680</v>
      </c>
      <c r="K64" s="38">
        <f t="shared" si="5"/>
        <v>34944520</v>
      </c>
      <c r="L64" s="38">
        <f t="shared" si="3"/>
        <v>37041191.200000003</v>
      </c>
      <c r="M64" s="39">
        <f t="shared" si="0"/>
        <v>77000</v>
      </c>
      <c r="N64" s="40">
        <f t="shared" si="4"/>
        <v>4009280.0000000005</v>
      </c>
      <c r="O64" s="41" t="s">
        <v>39</v>
      </c>
    </row>
    <row r="65" spans="1:15" x14ac:dyDescent="0.25">
      <c r="A65" s="21">
        <v>64</v>
      </c>
      <c r="B65" s="21">
        <v>2302</v>
      </c>
      <c r="C65" s="21">
        <v>23</v>
      </c>
      <c r="D65" s="21" t="s">
        <v>22</v>
      </c>
      <c r="E65" s="21">
        <v>931</v>
      </c>
      <c r="F65" s="21">
        <v>61</v>
      </c>
      <c r="G65" s="21">
        <v>16</v>
      </c>
      <c r="H65" s="21">
        <f>E65+F65+G65</f>
        <v>1008</v>
      </c>
      <c r="I65" s="25">
        <f>H65*1.1</f>
        <v>1108.8000000000002</v>
      </c>
      <c r="J65" s="37">
        <f>J64</f>
        <v>30680</v>
      </c>
      <c r="K65" s="38">
        <f>H65*J65</f>
        <v>30925440</v>
      </c>
      <c r="L65" s="38">
        <f t="shared" si="3"/>
        <v>32780966.400000002</v>
      </c>
      <c r="M65" s="39">
        <f t="shared" si="0"/>
        <v>68500</v>
      </c>
      <c r="N65" s="40">
        <f>I65*3200</f>
        <v>3548160.0000000005</v>
      </c>
      <c r="O65" s="41" t="s">
        <v>39</v>
      </c>
    </row>
    <row r="66" spans="1:15" x14ac:dyDescent="0.25">
      <c r="A66" s="21">
        <v>65</v>
      </c>
      <c r="B66" s="21">
        <v>2303</v>
      </c>
      <c r="C66" s="21">
        <v>23</v>
      </c>
      <c r="D66" s="21" t="s">
        <v>21</v>
      </c>
      <c r="E66" s="21">
        <v>614</v>
      </c>
      <c r="F66" s="21">
        <v>0</v>
      </c>
      <c r="G66" s="21">
        <v>17</v>
      </c>
      <c r="H66" s="21">
        <f>E66+F66+G66</f>
        <v>631</v>
      </c>
      <c r="I66" s="25">
        <f>H66*1.1</f>
        <v>694.1</v>
      </c>
      <c r="J66" s="37">
        <f>J65</f>
        <v>30680</v>
      </c>
      <c r="K66" s="38">
        <f>H66*J66</f>
        <v>19359080</v>
      </c>
      <c r="L66" s="38">
        <f t="shared" si="3"/>
        <v>20520624.800000001</v>
      </c>
      <c r="M66" s="39">
        <f t="shared" si="0"/>
        <v>43000</v>
      </c>
      <c r="N66" s="40">
        <f>I66*3200</f>
        <v>2221120</v>
      </c>
      <c r="O66" s="41" t="s">
        <v>39</v>
      </c>
    </row>
    <row r="67" spans="1:15" x14ac:dyDescent="0.25">
      <c r="A67" s="114" t="s">
        <v>4</v>
      </c>
      <c r="B67" s="115"/>
      <c r="C67" s="115"/>
      <c r="D67" s="116"/>
      <c r="E67" s="24">
        <f>SUM(E2:E66)</f>
        <v>57235</v>
      </c>
      <c r="F67" s="24">
        <f>SUM(F2:F66)</f>
        <v>2201</v>
      </c>
      <c r="G67" s="24">
        <f>SUM(G2:G66)</f>
        <v>1039</v>
      </c>
      <c r="H67" s="24">
        <f>SUM(H2:H66)</f>
        <v>60475</v>
      </c>
      <c r="I67" s="24">
        <f>SUM(I2:I66)</f>
        <v>66522.500000000029</v>
      </c>
      <c r="J67" s="42"/>
      <c r="K67" s="43">
        <f>SUM(K2:K66)</f>
        <v>1553450440</v>
      </c>
      <c r="L67" s="43">
        <f>SUM(L2:L66)</f>
        <v>1646657466.4000001</v>
      </c>
      <c r="M67" s="39"/>
      <c r="N67" s="44">
        <f>SUM(N2:N66)</f>
        <v>212872000</v>
      </c>
      <c r="O67" s="9"/>
    </row>
    <row r="70" spans="1:15" x14ac:dyDescent="0.25">
      <c r="O70" s="9" t="s">
        <v>41</v>
      </c>
    </row>
  </sheetData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FF1D-5C1C-41AC-B0D2-535A3FFC6AE0}">
  <dimension ref="A1:P60"/>
  <sheetViews>
    <sheetView topLeftCell="A37" zoomScale="160" zoomScaleNormal="160" workbookViewId="0">
      <selection activeCell="L2" sqref="L2:L56"/>
    </sheetView>
  </sheetViews>
  <sheetFormatPr defaultRowHeight="15" x14ac:dyDescent="0.25"/>
  <cols>
    <col min="1" max="1" width="3.7109375" customWidth="1"/>
    <col min="2" max="2" width="4.85546875" customWidth="1"/>
    <col min="3" max="3" width="5.28515625" customWidth="1"/>
    <col min="4" max="4" width="7.140625" customWidth="1"/>
    <col min="5" max="8" width="7.28515625" customWidth="1"/>
    <col min="9" max="9" width="6.140625" customWidth="1"/>
    <col min="10" max="10" width="8" style="7" customWidth="1"/>
    <col min="11" max="11" width="12.5703125" style="7" customWidth="1"/>
    <col min="12" max="12" width="12.85546875" style="7" customWidth="1"/>
    <col min="13" max="13" width="6.140625" style="7" customWidth="1"/>
    <col min="14" max="14" width="10.85546875" style="7" customWidth="1"/>
    <col min="15" max="15" width="11.28515625" style="7" customWidth="1"/>
    <col min="16" max="16" width="10.28515625" bestFit="1" customWidth="1"/>
  </cols>
  <sheetData>
    <row r="1" spans="1:16" s="112" customFormat="1" ht="8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101</v>
      </c>
      <c r="C2" s="21">
        <v>1</v>
      </c>
      <c r="D2" s="21" t="s">
        <v>22</v>
      </c>
      <c r="E2" s="21">
        <v>1084</v>
      </c>
      <c r="F2" s="21">
        <v>40</v>
      </c>
      <c r="G2" s="21">
        <v>15</v>
      </c>
      <c r="H2" s="21">
        <f>E2+F2+G2</f>
        <v>1139</v>
      </c>
      <c r="I2" s="25">
        <f>H2*1.1</f>
        <v>1252.9000000000001</v>
      </c>
      <c r="J2" s="37">
        <v>29000</v>
      </c>
      <c r="K2" s="38">
        <f>H2*J2</f>
        <v>33031000</v>
      </c>
      <c r="L2" s="38">
        <f>K2*1.06</f>
        <v>35012860</v>
      </c>
      <c r="M2" s="39">
        <f t="shared" ref="M2:M56" si="0">MROUND((L2*0.025/12),500)</f>
        <v>73000</v>
      </c>
      <c r="N2" s="40">
        <f>I2*3200</f>
        <v>4009280.0000000005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201</v>
      </c>
      <c r="C3" s="21">
        <v>2</v>
      </c>
      <c r="D3" s="21" t="s">
        <v>22</v>
      </c>
      <c r="E3" s="21">
        <v>1084</v>
      </c>
      <c r="F3" s="21">
        <v>40</v>
      </c>
      <c r="G3" s="21">
        <v>15</v>
      </c>
      <c r="H3" s="21">
        <f t="shared" ref="H3:H56" si="1">E3+F3+G3</f>
        <v>1139</v>
      </c>
      <c r="I3" s="25">
        <f t="shared" ref="I3:I56" si="2">H3*1.1</f>
        <v>1252.9000000000001</v>
      </c>
      <c r="J3" s="37">
        <v>29000</v>
      </c>
      <c r="K3" s="38">
        <f t="shared" ref="K3:K56" si="3">H3*J3</f>
        <v>33031000</v>
      </c>
      <c r="L3" s="38">
        <f t="shared" ref="L3:L56" si="4">K3*1.06</f>
        <v>35012860</v>
      </c>
      <c r="M3" s="39">
        <f t="shared" si="0"/>
        <v>73000</v>
      </c>
      <c r="N3" s="40">
        <f t="shared" ref="N3:N56" si="5">I3*3200</f>
        <v>4009280.0000000005</v>
      </c>
      <c r="O3" s="41" t="s">
        <v>39</v>
      </c>
    </row>
    <row r="4" spans="1:16" ht="16.5" customHeight="1" x14ac:dyDescent="0.25">
      <c r="A4" s="21">
        <v>3</v>
      </c>
      <c r="B4" s="21">
        <v>301</v>
      </c>
      <c r="C4" s="21">
        <v>3</v>
      </c>
      <c r="D4" s="21" t="s">
        <v>22</v>
      </c>
      <c r="E4" s="21">
        <v>1084</v>
      </c>
      <c r="F4" s="21">
        <v>40</v>
      </c>
      <c r="G4" s="21">
        <v>15</v>
      </c>
      <c r="H4" s="21">
        <f t="shared" si="1"/>
        <v>1139</v>
      </c>
      <c r="I4" s="25">
        <f t="shared" si="2"/>
        <v>1252.9000000000001</v>
      </c>
      <c r="J4" s="37">
        <v>29080</v>
      </c>
      <c r="K4" s="38">
        <f t="shared" si="3"/>
        <v>33122120</v>
      </c>
      <c r="L4" s="38">
        <f t="shared" si="4"/>
        <v>35109447.200000003</v>
      </c>
      <c r="M4" s="39">
        <f t="shared" si="0"/>
        <v>73000</v>
      </c>
      <c r="N4" s="40">
        <f t="shared" si="5"/>
        <v>4009280.0000000005</v>
      </c>
      <c r="O4" s="41" t="s">
        <v>39</v>
      </c>
    </row>
    <row r="5" spans="1:16" ht="16.5" customHeight="1" x14ac:dyDescent="0.25">
      <c r="A5" s="21">
        <v>4</v>
      </c>
      <c r="B5" s="21">
        <v>401</v>
      </c>
      <c r="C5" s="21">
        <v>4</v>
      </c>
      <c r="D5" s="21" t="s">
        <v>22</v>
      </c>
      <c r="E5" s="21">
        <v>1084</v>
      </c>
      <c r="F5" s="21">
        <v>40</v>
      </c>
      <c r="G5" s="21">
        <v>15</v>
      </c>
      <c r="H5" s="21">
        <f t="shared" si="1"/>
        <v>1139</v>
      </c>
      <c r="I5" s="25">
        <f t="shared" si="2"/>
        <v>1252.9000000000001</v>
      </c>
      <c r="J5" s="37">
        <v>29160</v>
      </c>
      <c r="K5" s="38">
        <f t="shared" si="3"/>
        <v>33213240</v>
      </c>
      <c r="L5" s="38">
        <f t="shared" si="4"/>
        <v>35206034.399999999</v>
      </c>
      <c r="M5" s="39">
        <f t="shared" si="0"/>
        <v>73500</v>
      </c>
      <c r="N5" s="40">
        <f t="shared" si="5"/>
        <v>4009280.0000000005</v>
      </c>
      <c r="O5" s="41" t="s">
        <v>39</v>
      </c>
    </row>
    <row r="6" spans="1:16" x14ac:dyDescent="0.25">
      <c r="A6" s="21">
        <v>5</v>
      </c>
      <c r="B6" s="21">
        <v>501</v>
      </c>
      <c r="C6" s="21">
        <v>5</v>
      </c>
      <c r="D6" s="21" t="s">
        <v>22</v>
      </c>
      <c r="E6" s="21">
        <v>1084</v>
      </c>
      <c r="F6" s="21">
        <v>40</v>
      </c>
      <c r="G6" s="21">
        <v>15</v>
      </c>
      <c r="H6" s="21">
        <f t="shared" si="1"/>
        <v>1139</v>
      </c>
      <c r="I6" s="25">
        <f t="shared" si="2"/>
        <v>1252.9000000000001</v>
      </c>
      <c r="J6" s="37">
        <v>29240</v>
      </c>
      <c r="K6" s="38">
        <f t="shared" si="3"/>
        <v>33304360</v>
      </c>
      <c r="L6" s="38">
        <f t="shared" si="4"/>
        <v>35302621.600000001</v>
      </c>
      <c r="M6" s="39">
        <f t="shared" si="0"/>
        <v>73500</v>
      </c>
      <c r="N6" s="40">
        <f t="shared" si="5"/>
        <v>4009280.0000000005</v>
      </c>
      <c r="O6" s="41" t="s">
        <v>39</v>
      </c>
    </row>
    <row r="7" spans="1:16" ht="16.5" customHeight="1" x14ac:dyDescent="0.25">
      <c r="A7" s="21">
        <v>6</v>
      </c>
      <c r="B7" s="21">
        <v>601</v>
      </c>
      <c r="C7" s="21">
        <v>6</v>
      </c>
      <c r="D7" s="21" t="s">
        <v>22</v>
      </c>
      <c r="E7" s="21">
        <v>1084</v>
      </c>
      <c r="F7" s="21">
        <v>40</v>
      </c>
      <c r="G7" s="21">
        <v>15</v>
      </c>
      <c r="H7" s="21">
        <f t="shared" si="1"/>
        <v>1139</v>
      </c>
      <c r="I7" s="25">
        <f t="shared" si="2"/>
        <v>1252.9000000000001</v>
      </c>
      <c r="J7" s="37">
        <v>29320</v>
      </c>
      <c r="K7" s="38">
        <f t="shared" si="3"/>
        <v>33395480</v>
      </c>
      <c r="L7" s="38">
        <f t="shared" si="4"/>
        <v>35399208.800000004</v>
      </c>
      <c r="M7" s="39">
        <f t="shared" si="0"/>
        <v>73500</v>
      </c>
      <c r="N7" s="40">
        <f t="shared" si="5"/>
        <v>4009280.0000000005</v>
      </c>
      <c r="O7" s="41" t="s">
        <v>39</v>
      </c>
    </row>
    <row r="8" spans="1:16" ht="16.5" customHeight="1" x14ac:dyDescent="0.25">
      <c r="A8" s="21">
        <v>7</v>
      </c>
      <c r="B8" s="21">
        <v>701</v>
      </c>
      <c r="C8" s="21">
        <v>7</v>
      </c>
      <c r="D8" s="21" t="s">
        <v>22</v>
      </c>
      <c r="E8" s="21">
        <v>1084</v>
      </c>
      <c r="F8" s="21">
        <v>40</v>
      </c>
      <c r="G8" s="21">
        <v>15</v>
      </c>
      <c r="H8" s="21">
        <f t="shared" si="1"/>
        <v>1139</v>
      </c>
      <c r="I8" s="25">
        <f t="shared" si="2"/>
        <v>1252.9000000000001</v>
      </c>
      <c r="J8" s="37">
        <v>29400</v>
      </c>
      <c r="K8" s="38">
        <f t="shared" si="3"/>
        <v>33486600</v>
      </c>
      <c r="L8" s="38">
        <f t="shared" si="4"/>
        <v>35495796</v>
      </c>
      <c r="M8" s="39">
        <f t="shared" si="0"/>
        <v>74000</v>
      </c>
      <c r="N8" s="40">
        <f t="shared" si="5"/>
        <v>4009280.0000000005</v>
      </c>
      <c r="O8" s="41" t="s">
        <v>39</v>
      </c>
    </row>
    <row r="9" spans="1:16" ht="16.5" customHeight="1" x14ac:dyDescent="0.25">
      <c r="A9" s="21">
        <v>8</v>
      </c>
      <c r="B9" s="21">
        <v>702</v>
      </c>
      <c r="C9" s="21">
        <v>7</v>
      </c>
      <c r="D9" s="21" t="s">
        <v>22</v>
      </c>
      <c r="E9" s="21">
        <v>931</v>
      </c>
      <c r="F9" s="21">
        <v>61</v>
      </c>
      <c r="G9" s="21">
        <v>16</v>
      </c>
      <c r="H9" s="21">
        <f t="shared" si="1"/>
        <v>1008</v>
      </c>
      <c r="I9" s="25">
        <f t="shared" si="2"/>
        <v>1108.8000000000002</v>
      </c>
      <c r="J9" s="37">
        <v>29400</v>
      </c>
      <c r="K9" s="38">
        <f t="shared" si="3"/>
        <v>29635200</v>
      </c>
      <c r="L9" s="38">
        <f t="shared" si="4"/>
        <v>31413312</v>
      </c>
      <c r="M9" s="39">
        <f t="shared" si="0"/>
        <v>65500</v>
      </c>
      <c r="N9" s="40">
        <f t="shared" si="5"/>
        <v>3548160.0000000005</v>
      </c>
      <c r="O9" s="41" t="s">
        <v>39</v>
      </c>
    </row>
    <row r="10" spans="1:16" ht="16.5" customHeight="1" x14ac:dyDescent="0.25">
      <c r="A10" s="21">
        <v>9</v>
      </c>
      <c r="B10" s="21">
        <v>703</v>
      </c>
      <c r="C10" s="21">
        <v>7</v>
      </c>
      <c r="D10" s="21" t="s">
        <v>21</v>
      </c>
      <c r="E10" s="21">
        <v>614</v>
      </c>
      <c r="F10" s="21">
        <v>0</v>
      </c>
      <c r="G10" s="21">
        <v>17</v>
      </c>
      <c r="H10" s="21">
        <f t="shared" si="1"/>
        <v>631</v>
      </c>
      <c r="I10" s="25">
        <f t="shared" si="2"/>
        <v>694.1</v>
      </c>
      <c r="J10" s="37">
        <v>29400</v>
      </c>
      <c r="K10" s="38">
        <f t="shared" si="3"/>
        <v>18551400</v>
      </c>
      <c r="L10" s="38">
        <f t="shared" si="4"/>
        <v>19664484</v>
      </c>
      <c r="M10" s="39">
        <f t="shared" si="0"/>
        <v>41000</v>
      </c>
      <c r="N10" s="40">
        <f t="shared" si="5"/>
        <v>2221120</v>
      </c>
      <c r="O10" s="41" t="s">
        <v>39</v>
      </c>
    </row>
    <row r="11" spans="1:16" ht="16.5" customHeight="1" x14ac:dyDescent="0.25">
      <c r="A11" s="21">
        <v>10</v>
      </c>
      <c r="B11" s="21">
        <v>801</v>
      </c>
      <c r="C11" s="21">
        <v>8</v>
      </c>
      <c r="D11" s="21" t="s">
        <v>25</v>
      </c>
      <c r="E11" s="21">
        <v>1202</v>
      </c>
      <c r="F11" s="21">
        <v>40</v>
      </c>
      <c r="G11" s="21">
        <v>15</v>
      </c>
      <c r="H11" s="21">
        <f t="shared" si="1"/>
        <v>1257</v>
      </c>
      <c r="I11" s="25">
        <f t="shared" si="2"/>
        <v>1382.7</v>
      </c>
      <c r="J11" s="37">
        <v>29480</v>
      </c>
      <c r="K11" s="38">
        <f t="shared" si="3"/>
        <v>37056360</v>
      </c>
      <c r="L11" s="38">
        <f t="shared" si="4"/>
        <v>39279741.600000001</v>
      </c>
      <c r="M11" s="39">
        <f t="shared" si="0"/>
        <v>82000</v>
      </c>
      <c r="N11" s="40">
        <f t="shared" si="5"/>
        <v>4424640</v>
      </c>
      <c r="O11" s="41" t="s">
        <v>39</v>
      </c>
    </row>
    <row r="12" spans="1:16" ht="16.5" customHeight="1" x14ac:dyDescent="0.25">
      <c r="A12" s="21">
        <v>11</v>
      </c>
      <c r="B12" s="21">
        <v>803</v>
      </c>
      <c r="C12" s="21">
        <v>8</v>
      </c>
      <c r="D12" s="21" t="s">
        <v>21</v>
      </c>
      <c r="E12" s="21">
        <v>646</v>
      </c>
      <c r="F12" s="21">
        <v>0</v>
      </c>
      <c r="G12" s="21">
        <v>17</v>
      </c>
      <c r="H12" s="21">
        <f t="shared" si="1"/>
        <v>663</v>
      </c>
      <c r="I12" s="25">
        <f t="shared" si="2"/>
        <v>729.30000000000007</v>
      </c>
      <c r="J12" s="37">
        <v>29480</v>
      </c>
      <c r="K12" s="38">
        <f t="shared" si="3"/>
        <v>19545240</v>
      </c>
      <c r="L12" s="38">
        <f t="shared" si="4"/>
        <v>20717954.400000002</v>
      </c>
      <c r="M12" s="39">
        <f t="shared" si="0"/>
        <v>43000</v>
      </c>
      <c r="N12" s="40">
        <f t="shared" si="5"/>
        <v>2333760</v>
      </c>
      <c r="O12" s="41" t="s">
        <v>39</v>
      </c>
    </row>
    <row r="13" spans="1:16" ht="16.5" customHeight="1" x14ac:dyDescent="0.25">
      <c r="A13" s="21">
        <v>12</v>
      </c>
      <c r="B13" s="21">
        <v>901</v>
      </c>
      <c r="C13" s="21">
        <v>9</v>
      </c>
      <c r="D13" s="21" t="s">
        <v>22</v>
      </c>
      <c r="E13" s="21">
        <v>1084</v>
      </c>
      <c r="F13" s="21">
        <v>40</v>
      </c>
      <c r="G13" s="21">
        <v>15</v>
      </c>
      <c r="H13" s="21">
        <f t="shared" si="1"/>
        <v>1139</v>
      </c>
      <c r="I13" s="25">
        <f t="shared" si="2"/>
        <v>1252.9000000000001</v>
      </c>
      <c r="J13" s="37">
        <v>29560</v>
      </c>
      <c r="K13" s="38">
        <f t="shared" si="3"/>
        <v>33668840</v>
      </c>
      <c r="L13" s="38">
        <f t="shared" si="4"/>
        <v>35688970.399999999</v>
      </c>
      <c r="M13" s="39">
        <f t="shared" si="0"/>
        <v>74500</v>
      </c>
      <c r="N13" s="40">
        <f t="shared" si="5"/>
        <v>4009280.0000000005</v>
      </c>
      <c r="O13" s="41" t="s">
        <v>39</v>
      </c>
    </row>
    <row r="14" spans="1:16" ht="16.5" customHeight="1" x14ac:dyDescent="0.25">
      <c r="A14" s="21">
        <v>13</v>
      </c>
      <c r="B14" s="21">
        <v>902</v>
      </c>
      <c r="C14" s="21">
        <v>9</v>
      </c>
      <c r="D14" s="21" t="s">
        <v>22</v>
      </c>
      <c r="E14" s="21">
        <v>931</v>
      </c>
      <c r="F14" s="21">
        <v>61</v>
      </c>
      <c r="G14" s="21">
        <v>16</v>
      </c>
      <c r="H14" s="21">
        <f t="shared" si="1"/>
        <v>1008</v>
      </c>
      <c r="I14" s="25">
        <f t="shared" si="2"/>
        <v>1108.8000000000002</v>
      </c>
      <c r="J14" s="37">
        <v>29560</v>
      </c>
      <c r="K14" s="38">
        <f t="shared" si="3"/>
        <v>29796480</v>
      </c>
      <c r="L14" s="38">
        <f t="shared" si="4"/>
        <v>31584268.800000001</v>
      </c>
      <c r="M14" s="39">
        <f t="shared" si="0"/>
        <v>66000</v>
      </c>
      <c r="N14" s="40">
        <f t="shared" si="5"/>
        <v>3548160.0000000005</v>
      </c>
      <c r="O14" s="41" t="s">
        <v>39</v>
      </c>
    </row>
    <row r="15" spans="1:16" ht="16.5" customHeight="1" x14ac:dyDescent="0.25">
      <c r="A15" s="21">
        <v>14</v>
      </c>
      <c r="B15" s="21">
        <v>903</v>
      </c>
      <c r="C15" s="21">
        <v>9</v>
      </c>
      <c r="D15" s="21" t="s">
        <v>21</v>
      </c>
      <c r="E15" s="21">
        <v>614</v>
      </c>
      <c r="F15" s="21">
        <v>0</v>
      </c>
      <c r="G15" s="21">
        <v>17</v>
      </c>
      <c r="H15" s="21">
        <f t="shared" si="1"/>
        <v>631</v>
      </c>
      <c r="I15" s="25">
        <f t="shared" si="2"/>
        <v>694.1</v>
      </c>
      <c r="J15" s="37">
        <v>29560</v>
      </c>
      <c r="K15" s="38">
        <f t="shared" si="3"/>
        <v>18652360</v>
      </c>
      <c r="L15" s="38">
        <f t="shared" si="4"/>
        <v>19771501.600000001</v>
      </c>
      <c r="M15" s="39">
        <f t="shared" si="0"/>
        <v>41000</v>
      </c>
      <c r="N15" s="40">
        <f t="shared" si="5"/>
        <v>2221120</v>
      </c>
      <c r="O15" s="41" t="s">
        <v>39</v>
      </c>
    </row>
    <row r="16" spans="1:16" ht="16.5" customHeight="1" x14ac:dyDescent="0.25">
      <c r="A16" s="21">
        <v>15</v>
      </c>
      <c r="B16" s="21">
        <v>1001</v>
      </c>
      <c r="C16" s="21">
        <v>10</v>
      </c>
      <c r="D16" s="21" t="s">
        <v>22</v>
      </c>
      <c r="E16" s="21">
        <v>1084</v>
      </c>
      <c r="F16" s="21">
        <v>40</v>
      </c>
      <c r="G16" s="21">
        <v>15</v>
      </c>
      <c r="H16" s="21">
        <f t="shared" si="1"/>
        <v>1139</v>
      </c>
      <c r="I16" s="25">
        <f t="shared" si="2"/>
        <v>1252.9000000000001</v>
      </c>
      <c r="J16" s="37">
        <v>29640</v>
      </c>
      <c r="K16" s="38">
        <f t="shared" si="3"/>
        <v>33759960</v>
      </c>
      <c r="L16" s="38">
        <f t="shared" si="4"/>
        <v>35785557.600000001</v>
      </c>
      <c r="M16" s="39">
        <f t="shared" si="0"/>
        <v>74500</v>
      </c>
      <c r="N16" s="40">
        <f t="shared" si="5"/>
        <v>4009280.0000000005</v>
      </c>
      <c r="O16" s="41" t="s">
        <v>39</v>
      </c>
    </row>
    <row r="17" spans="1:15" ht="16.5" customHeight="1" x14ac:dyDescent="0.25">
      <c r="A17" s="21">
        <v>16</v>
      </c>
      <c r="B17" s="21">
        <v>1002</v>
      </c>
      <c r="C17" s="21">
        <v>10</v>
      </c>
      <c r="D17" s="21" t="s">
        <v>22</v>
      </c>
      <c r="E17" s="21">
        <v>931</v>
      </c>
      <c r="F17" s="21">
        <v>61</v>
      </c>
      <c r="G17" s="21">
        <v>16</v>
      </c>
      <c r="H17" s="21">
        <f t="shared" si="1"/>
        <v>1008</v>
      </c>
      <c r="I17" s="25">
        <f t="shared" si="2"/>
        <v>1108.8000000000002</v>
      </c>
      <c r="J17" s="37">
        <v>29640</v>
      </c>
      <c r="K17" s="38">
        <f t="shared" si="3"/>
        <v>29877120</v>
      </c>
      <c r="L17" s="38">
        <f t="shared" si="4"/>
        <v>31669747.200000003</v>
      </c>
      <c r="M17" s="39">
        <f t="shared" si="0"/>
        <v>66000</v>
      </c>
      <c r="N17" s="40">
        <f t="shared" si="5"/>
        <v>3548160.0000000005</v>
      </c>
      <c r="O17" s="41" t="s">
        <v>39</v>
      </c>
    </row>
    <row r="18" spans="1:15" ht="16.5" customHeight="1" x14ac:dyDescent="0.25">
      <c r="A18" s="21">
        <v>17</v>
      </c>
      <c r="B18" s="21">
        <v>1003</v>
      </c>
      <c r="C18" s="21">
        <v>10</v>
      </c>
      <c r="D18" s="21" t="s">
        <v>21</v>
      </c>
      <c r="E18" s="21">
        <v>614</v>
      </c>
      <c r="F18" s="21">
        <v>0</v>
      </c>
      <c r="G18" s="21">
        <v>17</v>
      </c>
      <c r="H18" s="21">
        <f t="shared" si="1"/>
        <v>631</v>
      </c>
      <c r="I18" s="25">
        <f t="shared" si="2"/>
        <v>694.1</v>
      </c>
      <c r="J18" s="37">
        <v>29640</v>
      </c>
      <c r="K18" s="38">
        <f t="shared" si="3"/>
        <v>18702840</v>
      </c>
      <c r="L18" s="38">
        <f t="shared" si="4"/>
        <v>19825010.400000002</v>
      </c>
      <c r="M18" s="39">
        <f t="shared" si="0"/>
        <v>41500</v>
      </c>
      <c r="N18" s="40">
        <f t="shared" si="5"/>
        <v>2221120</v>
      </c>
      <c r="O18" s="41" t="s">
        <v>39</v>
      </c>
    </row>
    <row r="19" spans="1:15" ht="16.5" customHeight="1" x14ac:dyDescent="0.25">
      <c r="A19" s="21">
        <v>18</v>
      </c>
      <c r="B19" s="21">
        <v>1101</v>
      </c>
      <c r="C19" s="21">
        <v>11</v>
      </c>
      <c r="D19" s="21" t="s">
        <v>22</v>
      </c>
      <c r="E19" s="21">
        <v>1084</v>
      </c>
      <c r="F19" s="21">
        <v>40</v>
      </c>
      <c r="G19" s="21">
        <v>15</v>
      </c>
      <c r="H19" s="21">
        <f t="shared" si="1"/>
        <v>1139</v>
      </c>
      <c r="I19" s="25">
        <f t="shared" si="2"/>
        <v>1252.9000000000001</v>
      </c>
      <c r="J19" s="37">
        <v>29720</v>
      </c>
      <c r="K19" s="38">
        <f t="shared" si="3"/>
        <v>33851080</v>
      </c>
      <c r="L19" s="38">
        <f t="shared" si="4"/>
        <v>35882144.800000004</v>
      </c>
      <c r="M19" s="39">
        <f t="shared" si="0"/>
        <v>75000</v>
      </c>
      <c r="N19" s="40">
        <f t="shared" si="5"/>
        <v>4009280.0000000005</v>
      </c>
      <c r="O19" s="41" t="s">
        <v>39</v>
      </c>
    </row>
    <row r="20" spans="1:15" ht="16.5" customHeight="1" x14ac:dyDescent="0.25">
      <c r="A20" s="21">
        <v>19</v>
      </c>
      <c r="B20" s="21">
        <v>1102</v>
      </c>
      <c r="C20" s="21">
        <v>11</v>
      </c>
      <c r="D20" s="21" t="s">
        <v>22</v>
      </c>
      <c r="E20" s="21">
        <v>931</v>
      </c>
      <c r="F20" s="21">
        <v>61</v>
      </c>
      <c r="G20" s="21">
        <v>16</v>
      </c>
      <c r="H20" s="21">
        <f t="shared" si="1"/>
        <v>1008</v>
      </c>
      <c r="I20" s="25">
        <f t="shared" si="2"/>
        <v>1108.8000000000002</v>
      </c>
      <c r="J20" s="37">
        <v>29720</v>
      </c>
      <c r="K20" s="38">
        <f t="shared" si="3"/>
        <v>29957760</v>
      </c>
      <c r="L20" s="38">
        <f t="shared" si="4"/>
        <v>31755225.600000001</v>
      </c>
      <c r="M20" s="39">
        <f t="shared" si="0"/>
        <v>66000</v>
      </c>
      <c r="N20" s="40">
        <f t="shared" si="5"/>
        <v>3548160.0000000005</v>
      </c>
      <c r="O20" s="41" t="s">
        <v>39</v>
      </c>
    </row>
    <row r="21" spans="1:15" x14ac:dyDescent="0.25">
      <c r="A21" s="21">
        <v>20</v>
      </c>
      <c r="B21" s="21">
        <v>1103</v>
      </c>
      <c r="C21" s="21">
        <v>11</v>
      </c>
      <c r="D21" s="21" t="s">
        <v>21</v>
      </c>
      <c r="E21" s="21">
        <v>614</v>
      </c>
      <c r="F21" s="21">
        <v>0</v>
      </c>
      <c r="G21" s="21">
        <v>17</v>
      </c>
      <c r="H21" s="21">
        <f t="shared" si="1"/>
        <v>631</v>
      </c>
      <c r="I21" s="25">
        <f t="shared" si="2"/>
        <v>694.1</v>
      </c>
      <c r="J21" s="37">
        <v>29720</v>
      </c>
      <c r="K21" s="38">
        <f t="shared" si="3"/>
        <v>18753320</v>
      </c>
      <c r="L21" s="38">
        <f t="shared" si="4"/>
        <v>19878519.199999999</v>
      </c>
      <c r="M21" s="39">
        <f t="shared" si="0"/>
        <v>41500</v>
      </c>
      <c r="N21" s="40">
        <f t="shared" si="5"/>
        <v>2221120</v>
      </c>
      <c r="O21" s="41" t="s">
        <v>39</v>
      </c>
    </row>
    <row r="22" spans="1:15" x14ac:dyDescent="0.25">
      <c r="A22" s="21">
        <v>21</v>
      </c>
      <c r="B22" s="21">
        <v>1201</v>
      </c>
      <c r="C22" s="21">
        <v>12</v>
      </c>
      <c r="D22" s="21" t="s">
        <v>22</v>
      </c>
      <c r="E22" s="21">
        <v>1084</v>
      </c>
      <c r="F22" s="21">
        <v>40</v>
      </c>
      <c r="G22" s="21">
        <v>15</v>
      </c>
      <c r="H22" s="21">
        <f t="shared" si="1"/>
        <v>1139</v>
      </c>
      <c r="I22" s="25">
        <f t="shared" si="2"/>
        <v>1252.9000000000001</v>
      </c>
      <c r="J22" s="37">
        <v>29800</v>
      </c>
      <c r="K22" s="38">
        <f t="shared" si="3"/>
        <v>33942200</v>
      </c>
      <c r="L22" s="38">
        <f t="shared" si="4"/>
        <v>35978732</v>
      </c>
      <c r="M22" s="39">
        <f t="shared" si="0"/>
        <v>75000</v>
      </c>
      <c r="N22" s="40">
        <f t="shared" si="5"/>
        <v>4009280.0000000005</v>
      </c>
      <c r="O22" s="41" t="s">
        <v>39</v>
      </c>
    </row>
    <row r="23" spans="1:15" x14ac:dyDescent="0.25">
      <c r="A23" s="21">
        <v>22</v>
      </c>
      <c r="B23" s="21">
        <v>1202</v>
      </c>
      <c r="C23" s="21">
        <v>12</v>
      </c>
      <c r="D23" s="21" t="s">
        <v>22</v>
      </c>
      <c r="E23" s="21">
        <v>931</v>
      </c>
      <c r="F23" s="21">
        <v>61</v>
      </c>
      <c r="G23" s="21">
        <v>16</v>
      </c>
      <c r="H23" s="21">
        <f t="shared" si="1"/>
        <v>1008</v>
      </c>
      <c r="I23" s="25">
        <f t="shared" si="2"/>
        <v>1108.8000000000002</v>
      </c>
      <c r="J23" s="37">
        <v>29800</v>
      </c>
      <c r="K23" s="38">
        <f t="shared" si="3"/>
        <v>30038400</v>
      </c>
      <c r="L23" s="38">
        <f t="shared" si="4"/>
        <v>31840704</v>
      </c>
      <c r="M23" s="39">
        <f t="shared" si="0"/>
        <v>66500</v>
      </c>
      <c r="N23" s="40">
        <f t="shared" si="5"/>
        <v>3548160.0000000005</v>
      </c>
      <c r="O23" s="41" t="s">
        <v>39</v>
      </c>
    </row>
    <row r="24" spans="1:15" x14ac:dyDescent="0.25">
      <c r="A24" s="21">
        <v>23</v>
      </c>
      <c r="B24" s="21">
        <v>1203</v>
      </c>
      <c r="C24" s="21">
        <v>12</v>
      </c>
      <c r="D24" s="21" t="s">
        <v>21</v>
      </c>
      <c r="E24" s="21">
        <v>614</v>
      </c>
      <c r="F24" s="21">
        <v>0</v>
      </c>
      <c r="G24" s="21">
        <v>17</v>
      </c>
      <c r="H24" s="21">
        <f t="shared" si="1"/>
        <v>631</v>
      </c>
      <c r="I24" s="25">
        <f t="shared" si="2"/>
        <v>694.1</v>
      </c>
      <c r="J24" s="37">
        <v>29800</v>
      </c>
      <c r="K24" s="38">
        <f t="shared" si="3"/>
        <v>18803800</v>
      </c>
      <c r="L24" s="38">
        <f t="shared" si="4"/>
        <v>19932028</v>
      </c>
      <c r="M24" s="39">
        <f t="shared" si="0"/>
        <v>41500</v>
      </c>
      <c r="N24" s="40">
        <f t="shared" si="5"/>
        <v>2221120</v>
      </c>
      <c r="O24" s="41" t="s">
        <v>39</v>
      </c>
    </row>
    <row r="25" spans="1:15" x14ac:dyDescent="0.25">
      <c r="A25" s="21">
        <v>24</v>
      </c>
      <c r="B25" s="21">
        <v>1301</v>
      </c>
      <c r="C25" s="21">
        <v>13</v>
      </c>
      <c r="D25" s="21" t="s">
        <v>22</v>
      </c>
      <c r="E25" s="21">
        <v>1084</v>
      </c>
      <c r="F25" s="21">
        <v>40</v>
      </c>
      <c r="G25" s="21">
        <v>15</v>
      </c>
      <c r="H25" s="21">
        <f t="shared" si="1"/>
        <v>1139</v>
      </c>
      <c r="I25" s="25">
        <f t="shared" si="2"/>
        <v>1252.9000000000001</v>
      </c>
      <c r="J25" s="37">
        <v>29880</v>
      </c>
      <c r="K25" s="38">
        <f t="shared" si="3"/>
        <v>34033320</v>
      </c>
      <c r="L25" s="38">
        <f t="shared" si="4"/>
        <v>36075319.200000003</v>
      </c>
      <c r="M25" s="39">
        <f t="shared" si="0"/>
        <v>75000</v>
      </c>
      <c r="N25" s="40">
        <f t="shared" si="5"/>
        <v>4009280.0000000005</v>
      </c>
      <c r="O25" s="41" t="s">
        <v>39</v>
      </c>
    </row>
    <row r="26" spans="1:15" ht="16.5" customHeight="1" x14ac:dyDescent="0.25">
      <c r="A26" s="21">
        <v>25</v>
      </c>
      <c r="B26" s="21">
        <v>1302</v>
      </c>
      <c r="C26" s="21">
        <v>13</v>
      </c>
      <c r="D26" s="21" t="s">
        <v>22</v>
      </c>
      <c r="E26" s="21">
        <v>931</v>
      </c>
      <c r="F26" s="21">
        <v>61</v>
      </c>
      <c r="G26" s="21">
        <v>16</v>
      </c>
      <c r="H26" s="21">
        <f t="shared" si="1"/>
        <v>1008</v>
      </c>
      <c r="I26" s="25">
        <f t="shared" si="2"/>
        <v>1108.8000000000002</v>
      </c>
      <c r="J26" s="37">
        <v>29880</v>
      </c>
      <c r="K26" s="38">
        <f t="shared" si="3"/>
        <v>30119040</v>
      </c>
      <c r="L26" s="38">
        <f t="shared" si="4"/>
        <v>31926182.400000002</v>
      </c>
      <c r="M26" s="39">
        <f t="shared" si="0"/>
        <v>66500</v>
      </c>
      <c r="N26" s="40">
        <f t="shared" si="5"/>
        <v>3548160.0000000005</v>
      </c>
      <c r="O26" s="41" t="s">
        <v>39</v>
      </c>
    </row>
    <row r="27" spans="1:15" ht="16.5" customHeight="1" x14ac:dyDescent="0.25">
      <c r="A27" s="21">
        <v>26</v>
      </c>
      <c r="B27" s="21">
        <v>1303</v>
      </c>
      <c r="C27" s="21">
        <v>13</v>
      </c>
      <c r="D27" s="21" t="s">
        <v>21</v>
      </c>
      <c r="E27" s="21">
        <v>614</v>
      </c>
      <c r="F27" s="21">
        <v>0</v>
      </c>
      <c r="G27" s="21">
        <v>17</v>
      </c>
      <c r="H27" s="21">
        <f t="shared" si="1"/>
        <v>631</v>
      </c>
      <c r="I27" s="25">
        <f t="shared" si="2"/>
        <v>694.1</v>
      </c>
      <c r="J27" s="37">
        <v>29880</v>
      </c>
      <c r="K27" s="38">
        <f t="shared" si="3"/>
        <v>18854280</v>
      </c>
      <c r="L27" s="38">
        <f t="shared" si="4"/>
        <v>19985536.800000001</v>
      </c>
      <c r="M27" s="39">
        <f t="shared" si="0"/>
        <v>41500</v>
      </c>
      <c r="N27" s="40">
        <f t="shared" si="5"/>
        <v>2221120</v>
      </c>
      <c r="O27" s="41" t="s">
        <v>39</v>
      </c>
    </row>
    <row r="28" spans="1:15" ht="16.5" customHeight="1" x14ac:dyDescent="0.25">
      <c r="A28" s="21">
        <v>27</v>
      </c>
      <c r="B28" s="21">
        <v>1401</v>
      </c>
      <c r="C28" s="21">
        <v>14</v>
      </c>
      <c r="D28" s="21" t="s">
        <v>22</v>
      </c>
      <c r="E28" s="21">
        <v>1084</v>
      </c>
      <c r="F28" s="21">
        <v>40</v>
      </c>
      <c r="G28" s="21">
        <v>15</v>
      </c>
      <c r="H28" s="21">
        <f t="shared" si="1"/>
        <v>1139</v>
      </c>
      <c r="I28" s="25">
        <f t="shared" si="2"/>
        <v>1252.9000000000001</v>
      </c>
      <c r="J28" s="37">
        <v>29960</v>
      </c>
      <c r="K28" s="38">
        <f t="shared" si="3"/>
        <v>34124440</v>
      </c>
      <c r="L28" s="38">
        <f t="shared" si="4"/>
        <v>36171906.399999999</v>
      </c>
      <c r="M28" s="39">
        <f t="shared" si="0"/>
        <v>75500</v>
      </c>
      <c r="N28" s="40">
        <f t="shared" si="5"/>
        <v>4009280.0000000005</v>
      </c>
      <c r="O28" s="41" t="s">
        <v>39</v>
      </c>
    </row>
    <row r="29" spans="1:15" ht="16.5" customHeight="1" x14ac:dyDescent="0.25">
      <c r="A29" s="21">
        <v>28</v>
      </c>
      <c r="B29" s="21">
        <v>1402</v>
      </c>
      <c r="C29" s="21">
        <v>14</v>
      </c>
      <c r="D29" s="21" t="s">
        <v>22</v>
      </c>
      <c r="E29" s="21">
        <v>931</v>
      </c>
      <c r="F29" s="21">
        <v>61</v>
      </c>
      <c r="G29" s="21">
        <v>16</v>
      </c>
      <c r="H29" s="21">
        <f t="shared" si="1"/>
        <v>1008</v>
      </c>
      <c r="I29" s="25">
        <f t="shared" si="2"/>
        <v>1108.8000000000002</v>
      </c>
      <c r="J29" s="37">
        <v>29960</v>
      </c>
      <c r="K29" s="38">
        <f t="shared" si="3"/>
        <v>30199680</v>
      </c>
      <c r="L29" s="38">
        <f t="shared" si="4"/>
        <v>32011660.800000001</v>
      </c>
      <c r="M29" s="39">
        <f t="shared" si="0"/>
        <v>66500</v>
      </c>
      <c r="N29" s="40">
        <f t="shared" si="5"/>
        <v>3548160.0000000005</v>
      </c>
      <c r="O29" s="41" t="s">
        <v>39</v>
      </c>
    </row>
    <row r="30" spans="1:15" x14ac:dyDescent="0.25">
      <c r="A30" s="21">
        <v>29</v>
      </c>
      <c r="B30" s="21">
        <v>1403</v>
      </c>
      <c r="C30" s="21">
        <v>14</v>
      </c>
      <c r="D30" s="21" t="s">
        <v>21</v>
      </c>
      <c r="E30" s="21">
        <v>614</v>
      </c>
      <c r="F30" s="21">
        <v>0</v>
      </c>
      <c r="G30" s="21">
        <v>17</v>
      </c>
      <c r="H30" s="21">
        <f t="shared" si="1"/>
        <v>631</v>
      </c>
      <c r="I30" s="25">
        <f t="shared" si="2"/>
        <v>694.1</v>
      </c>
      <c r="J30" s="37">
        <v>29960</v>
      </c>
      <c r="K30" s="38">
        <f t="shared" si="3"/>
        <v>18904760</v>
      </c>
      <c r="L30" s="38">
        <f t="shared" si="4"/>
        <v>20039045.600000001</v>
      </c>
      <c r="M30" s="39">
        <f t="shared" si="0"/>
        <v>41500</v>
      </c>
      <c r="N30" s="40">
        <f t="shared" si="5"/>
        <v>2221120</v>
      </c>
      <c r="O30" s="41" t="s">
        <v>39</v>
      </c>
    </row>
    <row r="31" spans="1:15" ht="16.5" customHeight="1" x14ac:dyDescent="0.25">
      <c r="A31" s="21">
        <v>30</v>
      </c>
      <c r="B31" s="21">
        <v>1502</v>
      </c>
      <c r="C31" s="21">
        <v>15</v>
      </c>
      <c r="D31" s="21" t="s">
        <v>21</v>
      </c>
      <c r="E31" s="21">
        <v>792</v>
      </c>
      <c r="F31" s="21">
        <v>40</v>
      </c>
      <c r="G31" s="21">
        <v>16</v>
      </c>
      <c r="H31" s="21">
        <f t="shared" si="1"/>
        <v>848</v>
      </c>
      <c r="I31" s="25">
        <f t="shared" si="2"/>
        <v>932.80000000000007</v>
      </c>
      <c r="J31" s="37">
        <v>30040</v>
      </c>
      <c r="K31" s="38">
        <f t="shared" si="3"/>
        <v>25473920</v>
      </c>
      <c r="L31" s="38">
        <f t="shared" si="4"/>
        <v>27002355.200000003</v>
      </c>
      <c r="M31" s="39">
        <f t="shared" si="0"/>
        <v>56500</v>
      </c>
      <c r="N31" s="40">
        <f t="shared" si="5"/>
        <v>2984960</v>
      </c>
      <c r="O31" s="41" t="s">
        <v>39</v>
      </c>
    </row>
    <row r="32" spans="1:15" ht="16.5" customHeight="1" x14ac:dyDescent="0.25">
      <c r="A32" s="21">
        <v>31</v>
      </c>
      <c r="B32" s="21">
        <v>1503</v>
      </c>
      <c r="C32" s="21">
        <v>15</v>
      </c>
      <c r="D32" s="21" t="s">
        <v>21</v>
      </c>
      <c r="E32" s="21">
        <v>614</v>
      </c>
      <c r="F32" s="21">
        <v>0</v>
      </c>
      <c r="G32" s="21">
        <v>17</v>
      </c>
      <c r="H32" s="21">
        <f t="shared" si="1"/>
        <v>631</v>
      </c>
      <c r="I32" s="25">
        <f t="shared" si="2"/>
        <v>694.1</v>
      </c>
      <c r="J32" s="37">
        <v>30040</v>
      </c>
      <c r="K32" s="38">
        <f t="shared" si="3"/>
        <v>18955240</v>
      </c>
      <c r="L32" s="38">
        <f t="shared" si="4"/>
        <v>20092554.400000002</v>
      </c>
      <c r="M32" s="39">
        <f t="shared" si="0"/>
        <v>42000</v>
      </c>
      <c r="N32" s="40">
        <f t="shared" si="5"/>
        <v>2221120</v>
      </c>
      <c r="O32" s="41" t="s">
        <v>39</v>
      </c>
    </row>
    <row r="33" spans="1:15" ht="16.5" customHeight="1" x14ac:dyDescent="0.25">
      <c r="A33" s="21">
        <v>32</v>
      </c>
      <c r="B33" s="21">
        <v>1601</v>
      </c>
      <c r="C33" s="21">
        <v>16</v>
      </c>
      <c r="D33" s="21" t="s">
        <v>22</v>
      </c>
      <c r="E33" s="21">
        <v>1084</v>
      </c>
      <c r="F33" s="21">
        <v>40</v>
      </c>
      <c r="G33" s="21">
        <v>15</v>
      </c>
      <c r="H33" s="21">
        <f t="shared" si="1"/>
        <v>1139</v>
      </c>
      <c r="I33" s="25">
        <f t="shared" si="2"/>
        <v>1252.9000000000001</v>
      </c>
      <c r="J33" s="37">
        <v>30120</v>
      </c>
      <c r="K33" s="38">
        <f t="shared" si="3"/>
        <v>34306680</v>
      </c>
      <c r="L33" s="38">
        <f t="shared" si="4"/>
        <v>36365080.800000004</v>
      </c>
      <c r="M33" s="39">
        <f t="shared" si="0"/>
        <v>76000</v>
      </c>
      <c r="N33" s="40">
        <f t="shared" si="5"/>
        <v>4009280.0000000005</v>
      </c>
      <c r="O33" s="41" t="s">
        <v>39</v>
      </c>
    </row>
    <row r="34" spans="1:15" ht="16.5" customHeight="1" x14ac:dyDescent="0.25">
      <c r="A34" s="21">
        <v>33</v>
      </c>
      <c r="B34" s="21">
        <v>1602</v>
      </c>
      <c r="C34" s="21">
        <v>16</v>
      </c>
      <c r="D34" s="21" t="s">
        <v>22</v>
      </c>
      <c r="E34" s="21">
        <v>931</v>
      </c>
      <c r="F34" s="21">
        <v>61</v>
      </c>
      <c r="G34" s="21">
        <v>16</v>
      </c>
      <c r="H34" s="21">
        <f t="shared" si="1"/>
        <v>1008</v>
      </c>
      <c r="I34" s="25">
        <f t="shared" si="2"/>
        <v>1108.8000000000002</v>
      </c>
      <c r="J34" s="37">
        <v>30120</v>
      </c>
      <c r="K34" s="38">
        <f t="shared" si="3"/>
        <v>30360960</v>
      </c>
      <c r="L34" s="38">
        <f t="shared" si="4"/>
        <v>32182617.600000001</v>
      </c>
      <c r="M34" s="39">
        <f t="shared" si="0"/>
        <v>67000</v>
      </c>
      <c r="N34" s="40">
        <f t="shared" si="5"/>
        <v>3548160.0000000005</v>
      </c>
      <c r="O34" s="41" t="s">
        <v>39</v>
      </c>
    </row>
    <row r="35" spans="1:15" x14ac:dyDescent="0.25">
      <c r="A35" s="21">
        <v>34</v>
      </c>
      <c r="B35" s="21">
        <v>1603</v>
      </c>
      <c r="C35" s="21">
        <v>16</v>
      </c>
      <c r="D35" s="21" t="s">
        <v>21</v>
      </c>
      <c r="E35" s="21">
        <v>614</v>
      </c>
      <c r="F35" s="21">
        <v>0</v>
      </c>
      <c r="G35" s="21">
        <v>17</v>
      </c>
      <c r="H35" s="21">
        <f t="shared" si="1"/>
        <v>631</v>
      </c>
      <c r="I35" s="25">
        <f t="shared" si="2"/>
        <v>694.1</v>
      </c>
      <c r="J35" s="37">
        <v>30120</v>
      </c>
      <c r="K35" s="38">
        <f t="shared" si="3"/>
        <v>19005720</v>
      </c>
      <c r="L35" s="38">
        <f t="shared" si="4"/>
        <v>20146063.199999999</v>
      </c>
      <c r="M35" s="39">
        <f t="shared" si="0"/>
        <v>42000</v>
      </c>
      <c r="N35" s="40">
        <f t="shared" si="5"/>
        <v>2221120</v>
      </c>
      <c r="O35" s="41" t="s">
        <v>39</v>
      </c>
    </row>
    <row r="36" spans="1:15" x14ac:dyDescent="0.25">
      <c r="A36" s="21">
        <v>35</v>
      </c>
      <c r="B36" s="21">
        <v>1701</v>
      </c>
      <c r="C36" s="21">
        <v>17</v>
      </c>
      <c r="D36" s="21" t="s">
        <v>22</v>
      </c>
      <c r="E36" s="21">
        <v>1084</v>
      </c>
      <c r="F36" s="21">
        <v>40</v>
      </c>
      <c r="G36" s="21">
        <v>15</v>
      </c>
      <c r="H36" s="21">
        <f t="shared" si="1"/>
        <v>1139</v>
      </c>
      <c r="I36" s="25">
        <f t="shared" si="2"/>
        <v>1252.9000000000001</v>
      </c>
      <c r="J36" s="37">
        <v>30200</v>
      </c>
      <c r="K36" s="38">
        <f t="shared" si="3"/>
        <v>34397800</v>
      </c>
      <c r="L36" s="38">
        <f t="shared" si="4"/>
        <v>36461668</v>
      </c>
      <c r="M36" s="39">
        <f t="shared" si="0"/>
        <v>76000</v>
      </c>
      <c r="N36" s="40">
        <f t="shared" si="5"/>
        <v>4009280.0000000005</v>
      </c>
      <c r="O36" s="41" t="s">
        <v>39</v>
      </c>
    </row>
    <row r="37" spans="1:15" x14ac:dyDescent="0.25">
      <c r="A37" s="21">
        <v>36</v>
      </c>
      <c r="B37" s="21">
        <v>1702</v>
      </c>
      <c r="C37" s="21">
        <v>17</v>
      </c>
      <c r="D37" s="21" t="s">
        <v>22</v>
      </c>
      <c r="E37" s="21">
        <v>931</v>
      </c>
      <c r="F37" s="21">
        <v>61</v>
      </c>
      <c r="G37" s="21">
        <v>16</v>
      </c>
      <c r="H37" s="21">
        <f t="shared" si="1"/>
        <v>1008</v>
      </c>
      <c r="I37" s="25">
        <f t="shared" si="2"/>
        <v>1108.8000000000002</v>
      </c>
      <c r="J37" s="37">
        <v>30200</v>
      </c>
      <c r="K37" s="38">
        <f t="shared" si="3"/>
        <v>30441600</v>
      </c>
      <c r="L37" s="38">
        <f t="shared" si="4"/>
        <v>32268096</v>
      </c>
      <c r="M37" s="39">
        <f t="shared" si="0"/>
        <v>67000</v>
      </c>
      <c r="N37" s="40">
        <f t="shared" si="5"/>
        <v>3548160.0000000005</v>
      </c>
      <c r="O37" s="41" t="s">
        <v>39</v>
      </c>
    </row>
    <row r="38" spans="1:15" x14ac:dyDescent="0.25">
      <c r="A38" s="21">
        <v>37</v>
      </c>
      <c r="B38" s="21">
        <v>1703</v>
      </c>
      <c r="C38" s="21">
        <v>17</v>
      </c>
      <c r="D38" s="21" t="s">
        <v>21</v>
      </c>
      <c r="E38" s="21">
        <v>614</v>
      </c>
      <c r="F38" s="21">
        <v>0</v>
      </c>
      <c r="G38" s="21">
        <v>17</v>
      </c>
      <c r="H38" s="21">
        <f t="shared" si="1"/>
        <v>631</v>
      </c>
      <c r="I38" s="25">
        <f t="shared" si="2"/>
        <v>694.1</v>
      </c>
      <c r="J38" s="37">
        <v>30200</v>
      </c>
      <c r="K38" s="38">
        <f t="shared" si="3"/>
        <v>19056200</v>
      </c>
      <c r="L38" s="38">
        <f t="shared" si="4"/>
        <v>20199572</v>
      </c>
      <c r="M38" s="39">
        <f t="shared" si="0"/>
        <v>42000</v>
      </c>
      <c r="N38" s="40">
        <f t="shared" si="5"/>
        <v>2221120</v>
      </c>
      <c r="O38" s="41" t="s">
        <v>39</v>
      </c>
    </row>
    <row r="39" spans="1:15" x14ac:dyDescent="0.25">
      <c r="A39" s="21">
        <v>38</v>
      </c>
      <c r="B39" s="21">
        <v>1801</v>
      </c>
      <c r="C39" s="21">
        <v>18</v>
      </c>
      <c r="D39" s="21" t="s">
        <v>22</v>
      </c>
      <c r="E39" s="21">
        <v>1084</v>
      </c>
      <c r="F39" s="21">
        <v>40</v>
      </c>
      <c r="G39" s="21">
        <v>15</v>
      </c>
      <c r="H39" s="21">
        <f t="shared" si="1"/>
        <v>1139</v>
      </c>
      <c r="I39" s="25">
        <f t="shared" si="2"/>
        <v>1252.9000000000001</v>
      </c>
      <c r="J39" s="37">
        <v>30280</v>
      </c>
      <c r="K39" s="38">
        <f t="shared" si="3"/>
        <v>34488920</v>
      </c>
      <c r="L39" s="38">
        <f t="shared" si="4"/>
        <v>36558255.200000003</v>
      </c>
      <c r="M39" s="39">
        <f t="shared" si="0"/>
        <v>76000</v>
      </c>
      <c r="N39" s="40">
        <f t="shared" si="5"/>
        <v>4009280.0000000005</v>
      </c>
      <c r="O39" s="41" t="s">
        <v>39</v>
      </c>
    </row>
    <row r="40" spans="1:15" x14ac:dyDescent="0.25">
      <c r="A40" s="21">
        <v>39</v>
      </c>
      <c r="B40" s="21">
        <v>1802</v>
      </c>
      <c r="C40" s="21">
        <v>18</v>
      </c>
      <c r="D40" s="21" t="s">
        <v>22</v>
      </c>
      <c r="E40" s="21">
        <v>931</v>
      </c>
      <c r="F40" s="21">
        <v>61</v>
      </c>
      <c r="G40" s="21">
        <v>16</v>
      </c>
      <c r="H40" s="21">
        <f t="shared" si="1"/>
        <v>1008</v>
      </c>
      <c r="I40" s="25">
        <f t="shared" si="2"/>
        <v>1108.8000000000002</v>
      </c>
      <c r="J40" s="37">
        <v>30280</v>
      </c>
      <c r="K40" s="38">
        <f t="shared" si="3"/>
        <v>30522240</v>
      </c>
      <c r="L40" s="38">
        <f t="shared" si="4"/>
        <v>32353574.400000002</v>
      </c>
      <c r="M40" s="39">
        <f t="shared" si="0"/>
        <v>67500</v>
      </c>
      <c r="N40" s="40">
        <f t="shared" si="5"/>
        <v>3548160.0000000005</v>
      </c>
      <c r="O40" s="41" t="s">
        <v>39</v>
      </c>
    </row>
    <row r="41" spans="1:15" x14ac:dyDescent="0.25">
      <c r="A41" s="21">
        <v>40</v>
      </c>
      <c r="B41" s="21">
        <v>1803</v>
      </c>
      <c r="C41" s="21">
        <v>18</v>
      </c>
      <c r="D41" s="21" t="s">
        <v>21</v>
      </c>
      <c r="E41" s="21">
        <v>614</v>
      </c>
      <c r="F41" s="21">
        <v>0</v>
      </c>
      <c r="G41" s="21">
        <v>17</v>
      </c>
      <c r="H41" s="21">
        <f t="shared" si="1"/>
        <v>631</v>
      </c>
      <c r="I41" s="25">
        <f t="shared" si="2"/>
        <v>694.1</v>
      </c>
      <c r="J41" s="37">
        <v>30280</v>
      </c>
      <c r="K41" s="38">
        <f t="shared" si="3"/>
        <v>19106680</v>
      </c>
      <c r="L41" s="38">
        <f t="shared" si="4"/>
        <v>20253080.800000001</v>
      </c>
      <c r="M41" s="39">
        <f t="shared" si="0"/>
        <v>42000</v>
      </c>
      <c r="N41" s="40">
        <f t="shared" si="5"/>
        <v>2221120</v>
      </c>
      <c r="O41" s="41" t="s">
        <v>39</v>
      </c>
    </row>
    <row r="42" spans="1:15" x14ac:dyDescent="0.25">
      <c r="A42" s="21">
        <v>41</v>
      </c>
      <c r="B42" s="21">
        <v>1901</v>
      </c>
      <c r="C42" s="21">
        <v>19</v>
      </c>
      <c r="D42" s="21" t="s">
        <v>22</v>
      </c>
      <c r="E42" s="21">
        <v>1084</v>
      </c>
      <c r="F42" s="21">
        <v>40</v>
      </c>
      <c r="G42" s="21">
        <v>15</v>
      </c>
      <c r="H42" s="21">
        <f t="shared" si="1"/>
        <v>1139</v>
      </c>
      <c r="I42" s="25">
        <f t="shared" si="2"/>
        <v>1252.9000000000001</v>
      </c>
      <c r="J42" s="37">
        <v>30360</v>
      </c>
      <c r="K42" s="38">
        <f t="shared" si="3"/>
        <v>34580040</v>
      </c>
      <c r="L42" s="38">
        <f t="shared" si="4"/>
        <v>36654842.399999999</v>
      </c>
      <c r="M42" s="39">
        <f t="shared" si="0"/>
        <v>76500</v>
      </c>
      <c r="N42" s="40">
        <f t="shared" si="5"/>
        <v>4009280.0000000005</v>
      </c>
      <c r="O42" s="41" t="s">
        <v>39</v>
      </c>
    </row>
    <row r="43" spans="1:15" x14ac:dyDescent="0.25">
      <c r="A43" s="21">
        <v>42</v>
      </c>
      <c r="B43" s="21">
        <v>1902</v>
      </c>
      <c r="C43" s="21">
        <v>19</v>
      </c>
      <c r="D43" s="21" t="s">
        <v>22</v>
      </c>
      <c r="E43" s="21">
        <v>931</v>
      </c>
      <c r="F43" s="21">
        <v>61</v>
      </c>
      <c r="G43" s="21">
        <v>16</v>
      </c>
      <c r="H43" s="21">
        <f t="shared" si="1"/>
        <v>1008</v>
      </c>
      <c r="I43" s="25">
        <f t="shared" si="2"/>
        <v>1108.8000000000002</v>
      </c>
      <c r="J43" s="37">
        <v>30360</v>
      </c>
      <c r="K43" s="38">
        <f t="shared" si="3"/>
        <v>30602880</v>
      </c>
      <c r="L43" s="38">
        <f t="shared" si="4"/>
        <v>32439052.800000001</v>
      </c>
      <c r="M43" s="39">
        <f t="shared" si="0"/>
        <v>67500</v>
      </c>
      <c r="N43" s="40">
        <f t="shared" si="5"/>
        <v>3548160.0000000005</v>
      </c>
      <c r="O43" s="41" t="s">
        <v>39</v>
      </c>
    </row>
    <row r="44" spans="1:15" x14ac:dyDescent="0.25">
      <c r="A44" s="21">
        <v>43</v>
      </c>
      <c r="B44" s="21">
        <v>1903</v>
      </c>
      <c r="C44" s="21">
        <v>19</v>
      </c>
      <c r="D44" s="21" t="s">
        <v>21</v>
      </c>
      <c r="E44" s="21">
        <v>614</v>
      </c>
      <c r="F44" s="21">
        <v>0</v>
      </c>
      <c r="G44" s="21">
        <v>17</v>
      </c>
      <c r="H44" s="21">
        <f t="shared" si="1"/>
        <v>631</v>
      </c>
      <c r="I44" s="25">
        <f t="shared" si="2"/>
        <v>694.1</v>
      </c>
      <c r="J44" s="37">
        <v>30360</v>
      </c>
      <c r="K44" s="38">
        <f t="shared" si="3"/>
        <v>19157160</v>
      </c>
      <c r="L44" s="38">
        <f t="shared" si="4"/>
        <v>20306589.600000001</v>
      </c>
      <c r="M44" s="39">
        <f t="shared" si="0"/>
        <v>42500</v>
      </c>
      <c r="N44" s="40">
        <f t="shared" si="5"/>
        <v>2221120</v>
      </c>
      <c r="O44" s="41" t="s">
        <v>39</v>
      </c>
    </row>
    <row r="45" spans="1:15" x14ac:dyDescent="0.25">
      <c r="A45" s="21">
        <v>44</v>
      </c>
      <c r="B45" s="21">
        <v>2001</v>
      </c>
      <c r="C45" s="21">
        <v>20</v>
      </c>
      <c r="D45" s="21" t="s">
        <v>22</v>
      </c>
      <c r="E45" s="21">
        <v>1084</v>
      </c>
      <c r="F45" s="21">
        <v>40</v>
      </c>
      <c r="G45" s="21">
        <v>15</v>
      </c>
      <c r="H45" s="21">
        <f t="shared" si="1"/>
        <v>1139</v>
      </c>
      <c r="I45" s="25">
        <f t="shared" si="2"/>
        <v>1252.9000000000001</v>
      </c>
      <c r="J45" s="37">
        <v>30440</v>
      </c>
      <c r="K45" s="38">
        <f t="shared" si="3"/>
        <v>34671160</v>
      </c>
      <c r="L45" s="38">
        <f t="shared" si="4"/>
        <v>36751429.600000001</v>
      </c>
      <c r="M45" s="39">
        <f t="shared" si="0"/>
        <v>76500</v>
      </c>
      <c r="N45" s="40">
        <f t="shared" si="5"/>
        <v>4009280.0000000005</v>
      </c>
      <c r="O45" s="41" t="s">
        <v>39</v>
      </c>
    </row>
    <row r="46" spans="1:15" x14ac:dyDescent="0.25">
      <c r="A46" s="21">
        <v>45</v>
      </c>
      <c r="B46" s="21">
        <v>2002</v>
      </c>
      <c r="C46" s="21">
        <v>20</v>
      </c>
      <c r="D46" s="21" t="s">
        <v>22</v>
      </c>
      <c r="E46" s="21">
        <v>931</v>
      </c>
      <c r="F46" s="21">
        <v>61</v>
      </c>
      <c r="G46" s="21">
        <v>16</v>
      </c>
      <c r="H46" s="21">
        <f t="shared" si="1"/>
        <v>1008</v>
      </c>
      <c r="I46" s="25">
        <f t="shared" si="2"/>
        <v>1108.8000000000002</v>
      </c>
      <c r="J46" s="37">
        <v>30440</v>
      </c>
      <c r="K46" s="38">
        <f t="shared" si="3"/>
        <v>30683520</v>
      </c>
      <c r="L46" s="38">
        <f t="shared" si="4"/>
        <v>32524531.200000003</v>
      </c>
      <c r="M46" s="39">
        <f t="shared" si="0"/>
        <v>68000</v>
      </c>
      <c r="N46" s="40">
        <f t="shared" si="5"/>
        <v>3548160.0000000005</v>
      </c>
      <c r="O46" s="41" t="s">
        <v>39</v>
      </c>
    </row>
    <row r="47" spans="1:15" x14ac:dyDescent="0.25">
      <c r="A47" s="21">
        <v>46</v>
      </c>
      <c r="B47" s="21">
        <v>2003</v>
      </c>
      <c r="C47" s="21">
        <v>20</v>
      </c>
      <c r="D47" s="21" t="s">
        <v>21</v>
      </c>
      <c r="E47" s="21">
        <v>614</v>
      </c>
      <c r="F47" s="21">
        <v>0</v>
      </c>
      <c r="G47" s="21">
        <v>17</v>
      </c>
      <c r="H47" s="21">
        <f t="shared" si="1"/>
        <v>631</v>
      </c>
      <c r="I47" s="25">
        <f t="shared" si="2"/>
        <v>694.1</v>
      </c>
      <c r="J47" s="37">
        <v>30440</v>
      </c>
      <c r="K47" s="38">
        <f t="shared" si="3"/>
        <v>19207640</v>
      </c>
      <c r="L47" s="38">
        <f t="shared" si="4"/>
        <v>20360098.400000002</v>
      </c>
      <c r="M47" s="39">
        <f t="shared" si="0"/>
        <v>42500</v>
      </c>
      <c r="N47" s="40">
        <f t="shared" si="5"/>
        <v>2221120</v>
      </c>
      <c r="O47" s="41" t="s">
        <v>39</v>
      </c>
    </row>
    <row r="48" spans="1:15" x14ac:dyDescent="0.25">
      <c r="A48" s="21">
        <v>47</v>
      </c>
      <c r="B48" s="21">
        <v>2101</v>
      </c>
      <c r="C48" s="21">
        <v>21</v>
      </c>
      <c r="D48" s="21" t="s">
        <v>22</v>
      </c>
      <c r="E48" s="21">
        <v>1084</v>
      </c>
      <c r="F48" s="21">
        <v>40</v>
      </c>
      <c r="G48" s="21">
        <v>15</v>
      </c>
      <c r="H48" s="21">
        <f t="shared" si="1"/>
        <v>1139</v>
      </c>
      <c r="I48" s="25">
        <f t="shared" si="2"/>
        <v>1252.9000000000001</v>
      </c>
      <c r="J48" s="37">
        <v>30520</v>
      </c>
      <c r="K48" s="38">
        <f t="shared" si="3"/>
        <v>34762280</v>
      </c>
      <c r="L48" s="38">
        <f t="shared" si="4"/>
        <v>36848016.800000004</v>
      </c>
      <c r="M48" s="39">
        <f t="shared" si="0"/>
        <v>77000</v>
      </c>
      <c r="N48" s="40">
        <f t="shared" si="5"/>
        <v>4009280.0000000005</v>
      </c>
      <c r="O48" s="41" t="s">
        <v>39</v>
      </c>
    </row>
    <row r="49" spans="1:15" x14ac:dyDescent="0.25">
      <c r="A49" s="21">
        <v>48</v>
      </c>
      <c r="B49" s="21">
        <v>2102</v>
      </c>
      <c r="C49" s="21">
        <v>21</v>
      </c>
      <c r="D49" s="21" t="s">
        <v>22</v>
      </c>
      <c r="E49" s="21">
        <v>931</v>
      </c>
      <c r="F49" s="21">
        <v>61</v>
      </c>
      <c r="G49" s="21">
        <v>16</v>
      </c>
      <c r="H49" s="21">
        <f t="shared" si="1"/>
        <v>1008</v>
      </c>
      <c r="I49" s="25">
        <f t="shared" si="2"/>
        <v>1108.8000000000002</v>
      </c>
      <c r="J49" s="37">
        <v>30520</v>
      </c>
      <c r="K49" s="38">
        <f t="shared" si="3"/>
        <v>30764160</v>
      </c>
      <c r="L49" s="38">
        <f t="shared" si="4"/>
        <v>32610009.600000001</v>
      </c>
      <c r="M49" s="39">
        <f t="shared" si="0"/>
        <v>68000</v>
      </c>
      <c r="N49" s="40">
        <f t="shared" si="5"/>
        <v>3548160.0000000005</v>
      </c>
      <c r="O49" s="41" t="s">
        <v>39</v>
      </c>
    </row>
    <row r="50" spans="1:15" x14ac:dyDescent="0.25">
      <c r="A50" s="21">
        <v>49</v>
      </c>
      <c r="B50" s="21">
        <v>2103</v>
      </c>
      <c r="C50" s="21">
        <v>21</v>
      </c>
      <c r="D50" s="21" t="s">
        <v>21</v>
      </c>
      <c r="E50" s="21">
        <v>614</v>
      </c>
      <c r="F50" s="21">
        <v>0</v>
      </c>
      <c r="G50" s="21">
        <v>17</v>
      </c>
      <c r="H50" s="21">
        <f t="shared" si="1"/>
        <v>631</v>
      </c>
      <c r="I50" s="25">
        <f t="shared" si="2"/>
        <v>694.1</v>
      </c>
      <c r="J50" s="37">
        <v>30520</v>
      </c>
      <c r="K50" s="38">
        <f t="shared" si="3"/>
        <v>19258120</v>
      </c>
      <c r="L50" s="38">
        <f t="shared" si="4"/>
        <v>20413607.199999999</v>
      </c>
      <c r="M50" s="39">
        <f t="shared" si="0"/>
        <v>42500</v>
      </c>
      <c r="N50" s="40">
        <f t="shared" si="5"/>
        <v>2221120</v>
      </c>
      <c r="O50" s="41" t="s">
        <v>39</v>
      </c>
    </row>
    <row r="51" spans="1:15" x14ac:dyDescent="0.25">
      <c r="A51" s="21">
        <v>50</v>
      </c>
      <c r="B51" s="21">
        <v>2201</v>
      </c>
      <c r="C51" s="21">
        <v>22</v>
      </c>
      <c r="D51" s="21" t="s">
        <v>22</v>
      </c>
      <c r="E51" s="21">
        <v>1084</v>
      </c>
      <c r="F51" s="21">
        <v>40</v>
      </c>
      <c r="G51" s="21">
        <v>15</v>
      </c>
      <c r="H51" s="21">
        <f t="shared" si="1"/>
        <v>1139</v>
      </c>
      <c r="I51" s="25">
        <f t="shared" si="2"/>
        <v>1252.9000000000001</v>
      </c>
      <c r="J51" s="37">
        <v>30600</v>
      </c>
      <c r="K51" s="38">
        <f t="shared" si="3"/>
        <v>34853400</v>
      </c>
      <c r="L51" s="38">
        <f t="shared" si="4"/>
        <v>36944604</v>
      </c>
      <c r="M51" s="39">
        <f t="shared" si="0"/>
        <v>77000</v>
      </c>
      <c r="N51" s="40">
        <f t="shared" si="5"/>
        <v>4009280.0000000005</v>
      </c>
      <c r="O51" s="41" t="s">
        <v>39</v>
      </c>
    </row>
    <row r="52" spans="1:15" x14ac:dyDescent="0.25">
      <c r="A52" s="21">
        <v>51</v>
      </c>
      <c r="B52" s="21">
        <v>2202</v>
      </c>
      <c r="C52" s="21">
        <v>22</v>
      </c>
      <c r="D52" s="21" t="s">
        <v>22</v>
      </c>
      <c r="E52" s="21">
        <v>931</v>
      </c>
      <c r="F52" s="21">
        <v>61</v>
      </c>
      <c r="G52" s="21">
        <v>16</v>
      </c>
      <c r="H52" s="21">
        <f t="shared" si="1"/>
        <v>1008</v>
      </c>
      <c r="I52" s="25">
        <f t="shared" si="2"/>
        <v>1108.8000000000002</v>
      </c>
      <c r="J52" s="37">
        <v>30600</v>
      </c>
      <c r="K52" s="38">
        <f t="shared" si="3"/>
        <v>30844800</v>
      </c>
      <c r="L52" s="38">
        <f t="shared" si="4"/>
        <v>32695488</v>
      </c>
      <c r="M52" s="39">
        <f t="shared" si="0"/>
        <v>68000</v>
      </c>
      <c r="N52" s="40">
        <f t="shared" si="5"/>
        <v>3548160.0000000005</v>
      </c>
      <c r="O52" s="41" t="s">
        <v>39</v>
      </c>
    </row>
    <row r="53" spans="1:15" x14ac:dyDescent="0.25">
      <c r="A53" s="21">
        <v>52</v>
      </c>
      <c r="B53" s="21">
        <v>2203</v>
      </c>
      <c r="C53" s="21">
        <v>22</v>
      </c>
      <c r="D53" s="21" t="s">
        <v>21</v>
      </c>
      <c r="E53" s="21">
        <v>614</v>
      </c>
      <c r="F53" s="21">
        <v>0</v>
      </c>
      <c r="G53" s="21">
        <v>17</v>
      </c>
      <c r="H53" s="21">
        <f t="shared" si="1"/>
        <v>631</v>
      </c>
      <c r="I53" s="25">
        <f t="shared" si="2"/>
        <v>694.1</v>
      </c>
      <c r="J53" s="37">
        <v>30600</v>
      </c>
      <c r="K53" s="38">
        <f t="shared" si="3"/>
        <v>19308600</v>
      </c>
      <c r="L53" s="38">
        <f t="shared" si="4"/>
        <v>20467116</v>
      </c>
      <c r="M53" s="39">
        <f t="shared" si="0"/>
        <v>42500</v>
      </c>
      <c r="N53" s="40">
        <f t="shared" si="5"/>
        <v>2221120</v>
      </c>
      <c r="O53" s="41" t="s">
        <v>39</v>
      </c>
    </row>
    <row r="54" spans="1:15" x14ac:dyDescent="0.25">
      <c r="A54" s="21">
        <v>53</v>
      </c>
      <c r="B54" s="21">
        <v>2301</v>
      </c>
      <c r="C54" s="21">
        <v>23</v>
      </c>
      <c r="D54" s="21" t="s">
        <v>22</v>
      </c>
      <c r="E54" s="21">
        <v>1084</v>
      </c>
      <c r="F54" s="21">
        <v>40</v>
      </c>
      <c r="G54" s="21">
        <v>15</v>
      </c>
      <c r="H54" s="21">
        <f t="shared" si="1"/>
        <v>1139</v>
      </c>
      <c r="I54" s="25">
        <f t="shared" si="2"/>
        <v>1252.9000000000001</v>
      </c>
      <c r="J54" s="37">
        <v>30680</v>
      </c>
      <c r="K54" s="38">
        <f t="shared" si="3"/>
        <v>34944520</v>
      </c>
      <c r="L54" s="38">
        <f t="shared" si="4"/>
        <v>37041191.200000003</v>
      </c>
      <c r="M54" s="39">
        <f t="shared" si="0"/>
        <v>77000</v>
      </c>
      <c r="N54" s="40">
        <f t="shared" si="5"/>
        <v>4009280.0000000005</v>
      </c>
      <c r="O54" s="41" t="s">
        <v>39</v>
      </c>
    </row>
    <row r="55" spans="1:15" x14ac:dyDescent="0.25">
      <c r="A55" s="21">
        <v>54</v>
      </c>
      <c r="B55" s="21">
        <v>2302</v>
      </c>
      <c r="C55" s="21">
        <v>23</v>
      </c>
      <c r="D55" s="21" t="s">
        <v>22</v>
      </c>
      <c r="E55" s="21">
        <v>931</v>
      </c>
      <c r="F55" s="21">
        <v>61</v>
      </c>
      <c r="G55" s="21">
        <v>16</v>
      </c>
      <c r="H55" s="21">
        <f t="shared" si="1"/>
        <v>1008</v>
      </c>
      <c r="I55" s="25">
        <f t="shared" si="2"/>
        <v>1108.8000000000002</v>
      </c>
      <c r="J55" s="37">
        <v>30680</v>
      </c>
      <c r="K55" s="38">
        <f t="shared" si="3"/>
        <v>30925440</v>
      </c>
      <c r="L55" s="38">
        <f t="shared" si="4"/>
        <v>32780966.400000002</v>
      </c>
      <c r="M55" s="39">
        <f t="shared" si="0"/>
        <v>68500</v>
      </c>
      <c r="N55" s="40">
        <f t="shared" si="5"/>
        <v>3548160.0000000005</v>
      </c>
      <c r="O55" s="41" t="s">
        <v>39</v>
      </c>
    </row>
    <row r="56" spans="1:15" x14ac:dyDescent="0.25">
      <c r="A56" s="21">
        <v>55</v>
      </c>
      <c r="B56" s="21">
        <v>2303</v>
      </c>
      <c r="C56" s="21">
        <v>23</v>
      </c>
      <c r="D56" s="21" t="s">
        <v>21</v>
      </c>
      <c r="E56" s="21">
        <v>614</v>
      </c>
      <c r="F56" s="21">
        <v>0</v>
      </c>
      <c r="G56" s="21">
        <v>17</v>
      </c>
      <c r="H56" s="21">
        <f t="shared" si="1"/>
        <v>631</v>
      </c>
      <c r="I56" s="25">
        <f t="shared" si="2"/>
        <v>694.1</v>
      </c>
      <c r="J56" s="37">
        <v>30680</v>
      </c>
      <c r="K56" s="38">
        <f t="shared" si="3"/>
        <v>19359080</v>
      </c>
      <c r="L56" s="38">
        <f t="shared" si="4"/>
        <v>20520624.800000001</v>
      </c>
      <c r="M56" s="39">
        <f t="shared" si="0"/>
        <v>43000</v>
      </c>
      <c r="N56" s="40">
        <f t="shared" si="5"/>
        <v>2221120</v>
      </c>
      <c r="O56" s="41" t="s">
        <v>39</v>
      </c>
    </row>
    <row r="57" spans="1:15" x14ac:dyDescent="0.25">
      <c r="A57" s="114" t="s">
        <v>4</v>
      </c>
      <c r="B57" s="115"/>
      <c r="C57" s="115"/>
      <c r="D57" s="116"/>
      <c r="E57" s="24">
        <f>SUM(E2:E56)</f>
        <v>49193</v>
      </c>
      <c r="F57" s="24">
        <f>SUM(F2:F56)</f>
        <v>1835</v>
      </c>
      <c r="G57" s="24">
        <f>SUM(G2:G56)</f>
        <v>875</v>
      </c>
      <c r="H57" s="24">
        <f>SUM(H2:H56)</f>
        <v>51903</v>
      </c>
      <c r="I57" s="24">
        <f>SUM(I2:I56)</f>
        <v>57093.30000000001</v>
      </c>
      <c r="J57" s="42"/>
      <c r="K57" s="43">
        <f>SUM(K2:K56)</f>
        <v>1553450440</v>
      </c>
      <c r="L57" s="43">
        <f>SUM(L2:L56)</f>
        <v>1646657466.4000001</v>
      </c>
      <c r="M57" s="39"/>
      <c r="N57" s="44">
        <f>SUM(N2:N56)</f>
        <v>182698560</v>
      </c>
      <c r="O57" s="9"/>
    </row>
    <row r="60" spans="1:15" x14ac:dyDescent="0.25">
      <c r="O60" s="9" t="s">
        <v>41</v>
      </c>
    </row>
  </sheetData>
  <mergeCells count="1">
    <mergeCell ref="A57:D5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052A-DFDA-42EA-92FC-04501829153D}">
  <dimension ref="A1:O15"/>
  <sheetViews>
    <sheetView zoomScale="160" zoomScaleNormal="160" workbookViewId="0">
      <selection activeCell="A2" sqref="A2:A11"/>
    </sheetView>
  </sheetViews>
  <sheetFormatPr defaultRowHeight="15" x14ac:dyDescent="0.25"/>
  <cols>
    <col min="1" max="1" width="3.7109375" customWidth="1"/>
    <col min="2" max="2" width="4.85546875" customWidth="1"/>
    <col min="3" max="3" width="5.28515625" customWidth="1"/>
    <col min="4" max="4" width="7.140625" customWidth="1"/>
    <col min="5" max="8" width="7.28515625" customWidth="1"/>
    <col min="9" max="9" width="6.140625" customWidth="1"/>
    <col min="10" max="10" width="8" style="7" customWidth="1"/>
    <col min="11" max="11" width="12.5703125" style="7" customWidth="1"/>
    <col min="12" max="12" width="12.85546875" style="7" customWidth="1"/>
    <col min="13" max="13" width="6.140625" style="7" customWidth="1"/>
    <col min="14" max="14" width="10.85546875" style="7" customWidth="1"/>
    <col min="15" max="15" width="11.28515625" style="7" customWidth="1"/>
    <col min="16" max="16" width="10.28515625" bestFit="1" customWidth="1"/>
  </cols>
  <sheetData>
    <row r="1" spans="1:15" s="112" customFormat="1" ht="8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5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931</v>
      </c>
      <c r="F2" s="21">
        <v>61</v>
      </c>
      <c r="G2" s="21">
        <v>16</v>
      </c>
      <c r="H2" s="21">
        <f t="shared" ref="H2:H11" si="0">E2+F2+G2</f>
        <v>1008</v>
      </c>
      <c r="I2" s="25">
        <f t="shared" ref="I2:I11" si="1">H2*1.1</f>
        <v>1108.8000000000002</v>
      </c>
      <c r="J2" s="37" t="e">
        <f>#REF!</f>
        <v>#REF!</v>
      </c>
      <c r="K2" s="38">
        <v>0</v>
      </c>
      <c r="L2" s="38">
        <f t="shared" ref="L2:L11" si="2">K2*1.1</f>
        <v>0</v>
      </c>
      <c r="M2" s="39">
        <f t="shared" ref="M2:M11" si="3">MROUND((L2*0.025/12),500)</f>
        <v>0</v>
      </c>
      <c r="N2" s="40">
        <f t="shared" ref="N2:N11" si="4">I2*3200</f>
        <v>3548160.0000000005</v>
      </c>
      <c r="O2" s="41" t="s">
        <v>40</v>
      </c>
    </row>
    <row r="3" spans="1:15" ht="16.5" customHeight="1" x14ac:dyDescent="0.25">
      <c r="A3" s="21">
        <v>2</v>
      </c>
      <c r="B3" s="21">
        <v>202</v>
      </c>
      <c r="C3" s="21">
        <v>2</v>
      </c>
      <c r="D3" s="21" t="s">
        <v>22</v>
      </c>
      <c r="E3" s="21">
        <v>931</v>
      </c>
      <c r="F3" s="21">
        <v>61</v>
      </c>
      <c r="G3" s="21">
        <v>16</v>
      </c>
      <c r="H3" s="21">
        <f t="shared" si="0"/>
        <v>1008</v>
      </c>
      <c r="I3" s="25">
        <f t="shared" si="1"/>
        <v>1108.8000000000002</v>
      </c>
      <c r="J3" s="37" t="e">
        <f>#REF!</f>
        <v>#REF!</v>
      </c>
      <c r="K3" s="38">
        <v>0</v>
      </c>
      <c r="L3" s="38">
        <f t="shared" si="2"/>
        <v>0</v>
      </c>
      <c r="M3" s="39">
        <f t="shared" si="3"/>
        <v>0</v>
      </c>
      <c r="N3" s="40">
        <f t="shared" si="4"/>
        <v>3548160.0000000005</v>
      </c>
      <c r="O3" s="41" t="s">
        <v>40</v>
      </c>
    </row>
    <row r="4" spans="1:15" ht="16.5" customHeight="1" x14ac:dyDescent="0.25">
      <c r="A4" s="21">
        <v>3</v>
      </c>
      <c r="B4" s="21">
        <v>302</v>
      </c>
      <c r="C4" s="21">
        <v>3</v>
      </c>
      <c r="D4" s="21" t="s">
        <v>22</v>
      </c>
      <c r="E4" s="21">
        <v>931</v>
      </c>
      <c r="F4" s="21">
        <v>61</v>
      </c>
      <c r="G4" s="21">
        <v>16</v>
      </c>
      <c r="H4" s="21">
        <f t="shared" si="0"/>
        <v>1008</v>
      </c>
      <c r="I4" s="25">
        <f t="shared" si="1"/>
        <v>1108.8000000000002</v>
      </c>
      <c r="J4" s="37" t="e">
        <f>#REF!</f>
        <v>#REF!</v>
      </c>
      <c r="K4" s="38">
        <v>0</v>
      </c>
      <c r="L4" s="38">
        <f t="shared" si="2"/>
        <v>0</v>
      </c>
      <c r="M4" s="39">
        <f t="shared" si="3"/>
        <v>0</v>
      </c>
      <c r="N4" s="40">
        <f t="shared" si="4"/>
        <v>3548160.0000000005</v>
      </c>
      <c r="O4" s="41" t="s">
        <v>40</v>
      </c>
    </row>
    <row r="5" spans="1:15" ht="16.5" customHeight="1" x14ac:dyDescent="0.25">
      <c r="A5" s="21">
        <v>4</v>
      </c>
      <c r="B5" s="21">
        <v>303</v>
      </c>
      <c r="C5" s="21">
        <v>3</v>
      </c>
      <c r="D5" s="21" t="s">
        <v>21</v>
      </c>
      <c r="E5" s="21">
        <v>614</v>
      </c>
      <c r="F5" s="21">
        <v>0</v>
      </c>
      <c r="G5" s="21">
        <v>17</v>
      </c>
      <c r="H5" s="21">
        <f t="shared" si="0"/>
        <v>631</v>
      </c>
      <c r="I5" s="25">
        <f t="shared" si="1"/>
        <v>694.1</v>
      </c>
      <c r="J5" s="37" t="e">
        <f>J4</f>
        <v>#REF!</v>
      </c>
      <c r="K5" s="38">
        <v>0</v>
      </c>
      <c r="L5" s="38">
        <f t="shared" si="2"/>
        <v>0</v>
      </c>
      <c r="M5" s="39">
        <f t="shared" si="3"/>
        <v>0</v>
      </c>
      <c r="N5" s="40">
        <f t="shared" si="4"/>
        <v>2221120</v>
      </c>
      <c r="O5" s="41" t="s">
        <v>40</v>
      </c>
    </row>
    <row r="6" spans="1:15" ht="16.5" customHeight="1" x14ac:dyDescent="0.25">
      <c r="A6" s="21">
        <v>5</v>
      </c>
      <c r="B6" s="21">
        <v>402</v>
      </c>
      <c r="C6" s="21">
        <v>4</v>
      </c>
      <c r="D6" s="21" t="s">
        <v>22</v>
      </c>
      <c r="E6" s="21">
        <v>931</v>
      </c>
      <c r="F6" s="21">
        <v>61</v>
      </c>
      <c r="G6" s="21">
        <v>16</v>
      </c>
      <c r="H6" s="21">
        <f t="shared" si="0"/>
        <v>1008</v>
      </c>
      <c r="I6" s="25">
        <f t="shared" si="1"/>
        <v>1108.8000000000002</v>
      </c>
      <c r="J6" s="37" t="e">
        <f>#REF!</f>
        <v>#REF!</v>
      </c>
      <c r="K6" s="38">
        <v>0</v>
      </c>
      <c r="L6" s="38">
        <f t="shared" si="2"/>
        <v>0</v>
      </c>
      <c r="M6" s="39">
        <f t="shared" si="3"/>
        <v>0</v>
      </c>
      <c r="N6" s="40">
        <f t="shared" si="4"/>
        <v>3548160.0000000005</v>
      </c>
      <c r="O6" s="41" t="s">
        <v>40</v>
      </c>
    </row>
    <row r="7" spans="1:15" ht="16.5" customHeight="1" x14ac:dyDescent="0.25">
      <c r="A7" s="21">
        <v>6</v>
      </c>
      <c r="B7" s="21">
        <v>403</v>
      </c>
      <c r="C7" s="21">
        <v>4</v>
      </c>
      <c r="D7" s="21" t="s">
        <v>21</v>
      </c>
      <c r="E7" s="21">
        <v>614</v>
      </c>
      <c r="F7" s="21">
        <v>0</v>
      </c>
      <c r="G7" s="21">
        <v>17</v>
      </c>
      <c r="H7" s="21">
        <f t="shared" si="0"/>
        <v>631</v>
      </c>
      <c r="I7" s="25">
        <f t="shared" si="1"/>
        <v>694.1</v>
      </c>
      <c r="J7" s="37" t="e">
        <f>J6</f>
        <v>#REF!</v>
      </c>
      <c r="K7" s="38">
        <v>0</v>
      </c>
      <c r="L7" s="38">
        <f t="shared" si="2"/>
        <v>0</v>
      </c>
      <c r="M7" s="39">
        <f t="shared" si="3"/>
        <v>0</v>
      </c>
      <c r="N7" s="40">
        <f t="shared" si="4"/>
        <v>2221120</v>
      </c>
      <c r="O7" s="41" t="s">
        <v>40</v>
      </c>
    </row>
    <row r="8" spans="1:15" ht="16.5" customHeight="1" x14ac:dyDescent="0.25">
      <c r="A8" s="21">
        <v>7</v>
      </c>
      <c r="B8" s="21">
        <v>502</v>
      </c>
      <c r="C8" s="21">
        <v>5</v>
      </c>
      <c r="D8" s="21" t="s">
        <v>22</v>
      </c>
      <c r="E8" s="21">
        <v>931</v>
      </c>
      <c r="F8" s="21">
        <v>61</v>
      </c>
      <c r="G8" s="21">
        <v>16</v>
      </c>
      <c r="H8" s="21">
        <f t="shared" si="0"/>
        <v>1008</v>
      </c>
      <c r="I8" s="25">
        <f t="shared" si="1"/>
        <v>1108.8000000000002</v>
      </c>
      <c r="J8" s="37" t="e">
        <f>#REF!</f>
        <v>#REF!</v>
      </c>
      <c r="K8" s="38">
        <v>0</v>
      </c>
      <c r="L8" s="38">
        <f t="shared" si="2"/>
        <v>0</v>
      </c>
      <c r="M8" s="39">
        <f t="shared" si="3"/>
        <v>0</v>
      </c>
      <c r="N8" s="40">
        <f t="shared" si="4"/>
        <v>3548160.0000000005</v>
      </c>
      <c r="O8" s="41" t="s">
        <v>40</v>
      </c>
    </row>
    <row r="9" spans="1:15" ht="16.5" customHeight="1" x14ac:dyDescent="0.25">
      <c r="A9" s="21">
        <v>8</v>
      </c>
      <c r="B9" s="21">
        <v>503</v>
      </c>
      <c r="C9" s="21">
        <v>5</v>
      </c>
      <c r="D9" s="21" t="s">
        <v>21</v>
      </c>
      <c r="E9" s="21">
        <v>614</v>
      </c>
      <c r="F9" s="21">
        <v>0</v>
      </c>
      <c r="G9" s="21">
        <v>17</v>
      </c>
      <c r="H9" s="21">
        <f t="shared" si="0"/>
        <v>631</v>
      </c>
      <c r="I9" s="25">
        <f t="shared" si="1"/>
        <v>694.1</v>
      </c>
      <c r="J9" s="37" t="e">
        <f>J8</f>
        <v>#REF!</v>
      </c>
      <c r="K9" s="38">
        <v>0</v>
      </c>
      <c r="L9" s="38">
        <f t="shared" si="2"/>
        <v>0</v>
      </c>
      <c r="M9" s="39">
        <f t="shared" si="3"/>
        <v>0</v>
      </c>
      <c r="N9" s="40">
        <f t="shared" si="4"/>
        <v>2221120</v>
      </c>
      <c r="O9" s="41" t="s">
        <v>40</v>
      </c>
    </row>
    <row r="10" spans="1:15" ht="16.5" customHeight="1" x14ac:dyDescent="0.25">
      <c r="A10" s="21">
        <v>9</v>
      </c>
      <c r="B10" s="21">
        <v>602</v>
      </c>
      <c r="C10" s="21">
        <v>6</v>
      </c>
      <c r="D10" s="21" t="s">
        <v>22</v>
      </c>
      <c r="E10" s="21">
        <v>931</v>
      </c>
      <c r="F10" s="21">
        <v>61</v>
      </c>
      <c r="G10" s="21">
        <v>16</v>
      </c>
      <c r="H10" s="21">
        <f t="shared" si="0"/>
        <v>1008</v>
      </c>
      <c r="I10" s="25">
        <f t="shared" si="1"/>
        <v>1108.8000000000002</v>
      </c>
      <c r="J10" s="37" t="e">
        <f>#REF!</f>
        <v>#REF!</v>
      </c>
      <c r="K10" s="38">
        <v>0</v>
      </c>
      <c r="L10" s="38">
        <f t="shared" si="2"/>
        <v>0</v>
      </c>
      <c r="M10" s="39">
        <f t="shared" si="3"/>
        <v>0</v>
      </c>
      <c r="N10" s="40">
        <f t="shared" si="4"/>
        <v>3548160.0000000005</v>
      </c>
      <c r="O10" s="41" t="s">
        <v>40</v>
      </c>
    </row>
    <row r="11" spans="1:15" ht="16.5" customHeight="1" x14ac:dyDescent="0.25">
      <c r="A11" s="21">
        <v>10</v>
      </c>
      <c r="B11" s="21">
        <v>603</v>
      </c>
      <c r="C11" s="21">
        <v>6</v>
      </c>
      <c r="D11" s="21" t="s">
        <v>21</v>
      </c>
      <c r="E11" s="21">
        <v>614</v>
      </c>
      <c r="F11" s="21">
        <v>0</v>
      </c>
      <c r="G11" s="21">
        <v>17</v>
      </c>
      <c r="H11" s="21">
        <f t="shared" si="0"/>
        <v>631</v>
      </c>
      <c r="I11" s="25">
        <f t="shared" si="1"/>
        <v>694.1</v>
      </c>
      <c r="J11" s="37" t="e">
        <f>J10</f>
        <v>#REF!</v>
      </c>
      <c r="K11" s="38">
        <v>0</v>
      </c>
      <c r="L11" s="38">
        <f t="shared" si="2"/>
        <v>0</v>
      </c>
      <c r="M11" s="39">
        <f t="shared" si="3"/>
        <v>0</v>
      </c>
      <c r="N11" s="40">
        <f t="shared" si="4"/>
        <v>2221120</v>
      </c>
      <c r="O11" s="41" t="s">
        <v>40</v>
      </c>
    </row>
    <row r="12" spans="1:15" x14ac:dyDescent="0.25">
      <c r="A12" s="114" t="s">
        <v>4</v>
      </c>
      <c r="B12" s="115"/>
      <c r="C12" s="115"/>
      <c r="D12" s="116"/>
      <c r="E12" s="24">
        <f>SUM(E2:E11)</f>
        <v>8042</v>
      </c>
      <c r="F12" s="24">
        <f>SUM(F2:F11)</f>
        <v>366</v>
      </c>
      <c r="G12" s="24">
        <f>SUM(G2:G11)</f>
        <v>164</v>
      </c>
      <c r="H12" s="24">
        <f>SUM(H2:H11)</f>
        <v>8572</v>
      </c>
      <c r="I12" s="24">
        <f>SUM(I2:I11)</f>
        <v>9429.2000000000025</v>
      </c>
      <c r="J12" s="42"/>
      <c r="K12" s="43">
        <f>SUM(K2:K11)</f>
        <v>0</v>
      </c>
      <c r="L12" s="43">
        <f>SUM(L2:L11)</f>
        <v>0</v>
      </c>
      <c r="M12" s="39"/>
      <c r="N12" s="44">
        <f>SUM(N2:N11)</f>
        <v>30173440</v>
      </c>
      <c r="O12" s="9"/>
    </row>
    <row r="15" spans="1:15" x14ac:dyDescent="0.25">
      <c r="O15" s="9" t="s">
        <v>41</v>
      </c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24B6-3A5F-4A10-9ABD-75B6029BB2EC}">
  <dimension ref="A1:Q88"/>
  <sheetViews>
    <sheetView topLeftCell="A70" zoomScale="190" zoomScaleNormal="190" workbookViewId="0">
      <selection activeCell="K41" sqref="K41"/>
    </sheetView>
  </sheetViews>
  <sheetFormatPr defaultRowHeight="15" x14ac:dyDescent="0.25"/>
  <cols>
    <col min="1" max="1" width="3.28515625" customWidth="1"/>
    <col min="2" max="2" width="4.85546875" customWidth="1"/>
    <col min="3" max="3" width="4.5703125" customWidth="1"/>
    <col min="4" max="4" width="6" customWidth="1"/>
    <col min="5" max="5" width="6.140625" customWidth="1"/>
    <col min="6" max="6" width="5.28515625" customWidth="1"/>
    <col min="7" max="7" width="5.140625" customWidth="1"/>
    <col min="8" max="8" width="7.28515625" customWidth="1"/>
    <col min="9" max="9" width="6.140625" customWidth="1"/>
    <col min="10" max="10" width="5.42578125" style="7" customWidth="1"/>
    <col min="11" max="11" width="11.85546875" style="7" customWidth="1"/>
    <col min="12" max="12" width="12" style="7" customWidth="1"/>
    <col min="13" max="13" width="7.140625" style="7" customWidth="1"/>
    <col min="14" max="14" width="10.28515625" style="7" customWidth="1"/>
    <col min="15" max="15" width="6.85546875" style="7" customWidth="1"/>
    <col min="16" max="16" width="10.28515625" bestFit="1" customWidth="1"/>
  </cols>
  <sheetData>
    <row r="1" spans="1:17" ht="50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7" ht="16.5" customHeight="1" x14ac:dyDescent="0.25">
      <c r="A2" s="21">
        <v>1</v>
      </c>
      <c r="B2" s="21">
        <v>102</v>
      </c>
      <c r="C2" s="21">
        <v>1</v>
      </c>
      <c r="D2" s="21" t="s">
        <v>21</v>
      </c>
      <c r="E2" s="21">
        <v>671</v>
      </c>
      <c r="F2" s="21">
        <v>29</v>
      </c>
      <c r="G2" s="21">
        <v>15</v>
      </c>
      <c r="H2" s="21">
        <f>E2+F2+G2</f>
        <v>715</v>
      </c>
      <c r="I2" s="25">
        <f>H2*1.1</f>
        <v>786.50000000000011</v>
      </c>
      <c r="J2" s="37">
        <v>29000</v>
      </c>
      <c r="K2" s="38">
        <f>H2*J2</f>
        <v>20735000</v>
      </c>
      <c r="L2" s="38">
        <f>K2*1.06</f>
        <v>21979100</v>
      </c>
      <c r="M2" s="39">
        <f t="shared" ref="M2:M65" si="0">MROUND((L2*0.025/12),500)</f>
        <v>46000</v>
      </c>
      <c r="N2" s="40">
        <f>I2*3200</f>
        <v>2516800.0000000005</v>
      </c>
      <c r="O2" s="41" t="s">
        <v>39</v>
      </c>
      <c r="P2" s="1"/>
      <c r="Q2" s="34"/>
    </row>
    <row r="3" spans="1:17" ht="16.5" customHeight="1" x14ac:dyDescent="0.25">
      <c r="A3" s="21">
        <v>2</v>
      </c>
      <c r="B3" s="21">
        <v>103</v>
      </c>
      <c r="C3" s="21">
        <v>1</v>
      </c>
      <c r="D3" s="21" t="s">
        <v>22</v>
      </c>
      <c r="E3" s="21">
        <v>920</v>
      </c>
      <c r="F3" s="21">
        <v>0</v>
      </c>
      <c r="G3" s="21">
        <v>0</v>
      </c>
      <c r="H3" s="21">
        <f t="shared" ref="H3:H66" si="1">E3+F3+G3</f>
        <v>920</v>
      </c>
      <c r="I3" s="25">
        <f t="shared" ref="I3:I66" si="2">H3*1.1</f>
        <v>1012.0000000000001</v>
      </c>
      <c r="J3" s="37">
        <f>J2</f>
        <v>29000</v>
      </c>
      <c r="K3" s="38">
        <v>0</v>
      </c>
      <c r="L3" s="38">
        <f t="shared" ref="L3:L66" si="3">K3*1.06</f>
        <v>0</v>
      </c>
      <c r="M3" s="39">
        <f t="shared" si="0"/>
        <v>0</v>
      </c>
      <c r="N3" s="40">
        <f t="shared" ref="N3:N66" si="4">I3*3200</f>
        <v>3238400.0000000005</v>
      </c>
      <c r="O3" s="41" t="s">
        <v>40</v>
      </c>
    </row>
    <row r="4" spans="1:17" ht="16.5" customHeight="1" x14ac:dyDescent="0.25">
      <c r="A4" s="21">
        <v>3</v>
      </c>
      <c r="B4" s="21">
        <v>202</v>
      </c>
      <c r="C4" s="21">
        <v>2</v>
      </c>
      <c r="D4" s="21" t="s">
        <v>21</v>
      </c>
      <c r="E4" s="21">
        <v>671</v>
      </c>
      <c r="F4" s="21">
        <v>29</v>
      </c>
      <c r="G4" s="21">
        <v>15</v>
      </c>
      <c r="H4" s="21">
        <f t="shared" si="1"/>
        <v>715</v>
      </c>
      <c r="I4" s="25">
        <f t="shared" si="2"/>
        <v>786.50000000000011</v>
      </c>
      <c r="J4" s="37">
        <f>J3</f>
        <v>29000</v>
      </c>
      <c r="K4" s="38">
        <f t="shared" ref="K4:K66" si="5">H4*J4</f>
        <v>20735000</v>
      </c>
      <c r="L4" s="38">
        <f t="shared" si="3"/>
        <v>21979100</v>
      </c>
      <c r="M4" s="39">
        <f t="shared" si="0"/>
        <v>46000</v>
      </c>
      <c r="N4" s="40">
        <f t="shared" si="4"/>
        <v>2516800.0000000005</v>
      </c>
      <c r="O4" s="41" t="s">
        <v>39</v>
      </c>
    </row>
    <row r="5" spans="1:17" ht="16.5" customHeight="1" x14ac:dyDescent="0.25">
      <c r="A5" s="21">
        <v>4</v>
      </c>
      <c r="B5" s="21">
        <v>203</v>
      </c>
      <c r="C5" s="21">
        <v>2</v>
      </c>
      <c r="D5" s="21" t="s">
        <v>22</v>
      </c>
      <c r="E5" s="21">
        <v>920</v>
      </c>
      <c r="F5" s="21">
        <v>0</v>
      </c>
      <c r="G5" s="21">
        <v>0</v>
      </c>
      <c r="H5" s="21">
        <f t="shared" si="1"/>
        <v>920</v>
      </c>
      <c r="I5" s="25">
        <f t="shared" si="2"/>
        <v>1012.0000000000001</v>
      </c>
      <c r="J5" s="37">
        <f>J4</f>
        <v>29000</v>
      </c>
      <c r="K5" s="38">
        <v>0</v>
      </c>
      <c r="L5" s="38">
        <f t="shared" si="3"/>
        <v>0</v>
      </c>
      <c r="M5" s="39">
        <f t="shared" si="0"/>
        <v>0</v>
      </c>
      <c r="N5" s="40">
        <f t="shared" si="4"/>
        <v>3238400.0000000005</v>
      </c>
      <c r="O5" s="41" t="s">
        <v>40</v>
      </c>
    </row>
    <row r="6" spans="1:17" ht="16.5" customHeight="1" x14ac:dyDescent="0.25">
      <c r="A6" s="21">
        <v>5</v>
      </c>
      <c r="B6" s="21">
        <v>301</v>
      </c>
      <c r="C6" s="21">
        <v>3</v>
      </c>
      <c r="D6" s="21" t="s">
        <v>21</v>
      </c>
      <c r="E6" s="21">
        <v>670</v>
      </c>
      <c r="F6" s="21">
        <v>25</v>
      </c>
      <c r="G6" s="21">
        <v>17</v>
      </c>
      <c r="H6" s="21">
        <f t="shared" si="1"/>
        <v>712</v>
      </c>
      <c r="I6" s="25">
        <f t="shared" si="2"/>
        <v>783.2</v>
      </c>
      <c r="J6" s="37">
        <f>J5+80</f>
        <v>29080</v>
      </c>
      <c r="K6" s="38">
        <f t="shared" si="5"/>
        <v>20704960</v>
      </c>
      <c r="L6" s="38">
        <f t="shared" si="3"/>
        <v>21947257.600000001</v>
      </c>
      <c r="M6" s="39">
        <f t="shared" si="0"/>
        <v>45500</v>
      </c>
      <c r="N6" s="40">
        <f t="shared" si="4"/>
        <v>2506240</v>
      </c>
      <c r="O6" s="41" t="s">
        <v>39</v>
      </c>
    </row>
    <row r="7" spans="1:17" ht="16.5" customHeight="1" x14ac:dyDescent="0.25">
      <c r="A7" s="21">
        <v>6</v>
      </c>
      <c r="B7" s="21">
        <v>302</v>
      </c>
      <c r="C7" s="21">
        <v>3</v>
      </c>
      <c r="D7" s="21" t="s">
        <v>21</v>
      </c>
      <c r="E7" s="21">
        <v>671</v>
      </c>
      <c r="F7" s="21">
        <v>29</v>
      </c>
      <c r="G7" s="21">
        <v>15</v>
      </c>
      <c r="H7" s="21">
        <f t="shared" si="1"/>
        <v>715</v>
      </c>
      <c r="I7" s="25">
        <f t="shared" si="2"/>
        <v>786.50000000000011</v>
      </c>
      <c r="J7" s="37">
        <f>J6</f>
        <v>29080</v>
      </c>
      <c r="K7" s="38">
        <f t="shared" si="5"/>
        <v>20792200</v>
      </c>
      <c r="L7" s="38">
        <f t="shared" si="3"/>
        <v>22039732</v>
      </c>
      <c r="M7" s="39">
        <f t="shared" si="0"/>
        <v>46000</v>
      </c>
      <c r="N7" s="40">
        <f t="shared" si="4"/>
        <v>2516800.0000000005</v>
      </c>
      <c r="O7" s="41" t="s">
        <v>39</v>
      </c>
    </row>
    <row r="8" spans="1:17" ht="16.5" customHeight="1" x14ac:dyDescent="0.25">
      <c r="A8" s="21">
        <v>7</v>
      </c>
      <c r="B8" s="21">
        <v>303</v>
      </c>
      <c r="C8" s="21">
        <v>3</v>
      </c>
      <c r="D8" s="21" t="s">
        <v>22</v>
      </c>
      <c r="E8" s="21">
        <v>920</v>
      </c>
      <c r="F8" s="21">
        <v>0</v>
      </c>
      <c r="G8" s="21">
        <v>0</v>
      </c>
      <c r="H8" s="21">
        <f t="shared" si="1"/>
        <v>920</v>
      </c>
      <c r="I8" s="25">
        <f t="shared" si="2"/>
        <v>1012.0000000000001</v>
      </c>
      <c r="J8" s="37">
        <f>J7</f>
        <v>29080</v>
      </c>
      <c r="K8" s="38">
        <v>0</v>
      </c>
      <c r="L8" s="38">
        <f t="shared" si="3"/>
        <v>0</v>
      </c>
      <c r="M8" s="39">
        <f t="shared" si="0"/>
        <v>0</v>
      </c>
      <c r="N8" s="40">
        <f t="shared" si="4"/>
        <v>3238400.0000000005</v>
      </c>
      <c r="O8" s="41" t="s">
        <v>40</v>
      </c>
    </row>
    <row r="9" spans="1:17" ht="16.5" customHeight="1" x14ac:dyDescent="0.25">
      <c r="A9" s="21">
        <v>8</v>
      </c>
      <c r="B9" s="21">
        <v>304</v>
      </c>
      <c r="C9" s="21">
        <v>3</v>
      </c>
      <c r="D9" s="21" t="s">
        <v>21</v>
      </c>
      <c r="E9" s="21">
        <v>687</v>
      </c>
      <c r="F9" s="21">
        <v>0</v>
      </c>
      <c r="G9" s="21">
        <v>10</v>
      </c>
      <c r="H9" s="21">
        <f t="shared" si="1"/>
        <v>697</v>
      </c>
      <c r="I9" s="25">
        <f t="shared" si="2"/>
        <v>766.7</v>
      </c>
      <c r="J9" s="37">
        <f>J8</f>
        <v>29080</v>
      </c>
      <c r="K9" s="38">
        <f t="shared" si="5"/>
        <v>20268760</v>
      </c>
      <c r="L9" s="38">
        <f t="shared" si="3"/>
        <v>21484885.600000001</v>
      </c>
      <c r="M9" s="39">
        <f t="shared" si="0"/>
        <v>45000</v>
      </c>
      <c r="N9" s="40">
        <f t="shared" si="4"/>
        <v>2453440</v>
      </c>
      <c r="O9" s="41" t="s">
        <v>39</v>
      </c>
    </row>
    <row r="10" spans="1:17" ht="16.5" customHeight="1" x14ac:dyDescent="0.25">
      <c r="A10" s="21">
        <v>9</v>
      </c>
      <c r="B10" s="21">
        <v>401</v>
      </c>
      <c r="C10" s="21">
        <v>4</v>
      </c>
      <c r="D10" s="21" t="s">
        <v>21</v>
      </c>
      <c r="E10" s="21">
        <v>670</v>
      </c>
      <c r="F10" s="21">
        <v>25</v>
      </c>
      <c r="G10" s="21">
        <v>17</v>
      </c>
      <c r="H10" s="21">
        <f t="shared" si="1"/>
        <v>712</v>
      </c>
      <c r="I10" s="25">
        <f t="shared" si="2"/>
        <v>783.2</v>
      </c>
      <c r="J10" s="37">
        <f>J9+80</f>
        <v>29160</v>
      </c>
      <c r="K10" s="38">
        <f t="shared" si="5"/>
        <v>20761920</v>
      </c>
      <c r="L10" s="38">
        <f t="shared" si="3"/>
        <v>22007635.199999999</v>
      </c>
      <c r="M10" s="39">
        <f t="shared" si="0"/>
        <v>46000</v>
      </c>
      <c r="N10" s="40">
        <f t="shared" si="4"/>
        <v>2506240</v>
      </c>
      <c r="O10" s="41" t="s">
        <v>39</v>
      </c>
    </row>
    <row r="11" spans="1:17" ht="16.5" customHeight="1" x14ac:dyDescent="0.25">
      <c r="A11" s="21">
        <v>10</v>
      </c>
      <c r="B11" s="21">
        <v>402</v>
      </c>
      <c r="C11" s="21">
        <v>4</v>
      </c>
      <c r="D11" s="21" t="s">
        <v>21</v>
      </c>
      <c r="E11" s="21">
        <v>671</v>
      </c>
      <c r="F11" s="21">
        <v>29</v>
      </c>
      <c r="G11" s="21">
        <v>15</v>
      </c>
      <c r="H11" s="21">
        <f t="shared" si="1"/>
        <v>715</v>
      </c>
      <c r="I11" s="25">
        <f t="shared" si="2"/>
        <v>786.50000000000011</v>
      </c>
      <c r="J11" s="37">
        <f>J10</f>
        <v>29160</v>
      </c>
      <c r="K11" s="38">
        <f t="shared" si="5"/>
        <v>20849400</v>
      </c>
      <c r="L11" s="38">
        <f t="shared" si="3"/>
        <v>22100364</v>
      </c>
      <c r="M11" s="39">
        <f t="shared" si="0"/>
        <v>46000</v>
      </c>
      <c r="N11" s="40">
        <f t="shared" si="4"/>
        <v>2516800.0000000005</v>
      </c>
      <c r="O11" s="41" t="s">
        <v>39</v>
      </c>
    </row>
    <row r="12" spans="1:17" x14ac:dyDescent="0.25">
      <c r="A12" s="21">
        <v>11</v>
      </c>
      <c r="B12" s="21">
        <v>403</v>
      </c>
      <c r="C12" s="21">
        <v>4</v>
      </c>
      <c r="D12" s="21" t="s">
        <v>22</v>
      </c>
      <c r="E12" s="21">
        <v>920</v>
      </c>
      <c r="F12" s="21">
        <v>0</v>
      </c>
      <c r="G12" s="21">
        <v>0</v>
      </c>
      <c r="H12" s="21">
        <f t="shared" si="1"/>
        <v>920</v>
      </c>
      <c r="I12" s="25">
        <f t="shared" si="2"/>
        <v>1012.0000000000001</v>
      </c>
      <c r="J12" s="37">
        <f>J11</f>
        <v>29160</v>
      </c>
      <c r="K12" s="38">
        <v>0</v>
      </c>
      <c r="L12" s="38">
        <f t="shared" si="3"/>
        <v>0</v>
      </c>
      <c r="M12" s="39">
        <f t="shared" si="0"/>
        <v>0</v>
      </c>
      <c r="N12" s="40">
        <f t="shared" si="4"/>
        <v>3238400.0000000005</v>
      </c>
      <c r="O12" s="41" t="s">
        <v>40</v>
      </c>
    </row>
    <row r="13" spans="1:17" ht="16.5" customHeight="1" x14ac:dyDescent="0.25">
      <c r="A13" s="21">
        <v>12</v>
      </c>
      <c r="B13" s="21">
        <v>404</v>
      </c>
      <c r="C13" s="21">
        <v>4</v>
      </c>
      <c r="D13" s="21" t="s">
        <v>21</v>
      </c>
      <c r="E13" s="21">
        <v>687</v>
      </c>
      <c r="F13" s="21">
        <v>0</v>
      </c>
      <c r="G13" s="21">
        <v>10</v>
      </c>
      <c r="H13" s="21">
        <f t="shared" si="1"/>
        <v>697</v>
      </c>
      <c r="I13" s="25">
        <f t="shared" si="2"/>
        <v>766.7</v>
      </c>
      <c r="J13" s="37">
        <f>J12</f>
        <v>29160</v>
      </c>
      <c r="K13" s="38">
        <f t="shared" si="5"/>
        <v>20324520</v>
      </c>
      <c r="L13" s="38">
        <f t="shared" si="3"/>
        <v>21543991.199999999</v>
      </c>
      <c r="M13" s="39">
        <f t="shared" si="0"/>
        <v>45000</v>
      </c>
      <c r="N13" s="40">
        <f t="shared" si="4"/>
        <v>2453440</v>
      </c>
      <c r="O13" s="41" t="s">
        <v>39</v>
      </c>
    </row>
    <row r="14" spans="1:17" ht="16.5" customHeight="1" x14ac:dyDescent="0.25">
      <c r="A14" s="21">
        <v>13</v>
      </c>
      <c r="B14" s="21">
        <v>501</v>
      </c>
      <c r="C14" s="21">
        <v>5</v>
      </c>
      <c r="D14" s="21" t="s">
        <v>21</v>
      </c>
      <c r="E14" s="21">
        <v>670</v>
      </c>
      <c r="F14" s="21">
        <v>25</v>
      </c>
      <c r="G14" s="21">
        <v>17</v>
      </c>
      <c r="H14" s="21">
        <f t="shared" si="1"/>
        <v>712</v>
      </c>
      <c r="I14" s="25">
        <f t="shared" si="2"/>
        <v>783.2</v>
      </c>
      <c r="J14" s="37">
        <f>J13+80</f>
        <v>29240</v>
      </c>
      <c r="K14" s="38">
        <f t="shared" si="5"/>
        <v>20818880</v>
      </c>
      <c r="L14" s="38">
        <f t="shared" si="3"/>
        <v>22068012.800000001</v>
      </c>
      <c r="M14" s="39">
        <f t="shared" si="0"/>
        <v>46000</v>
      </c>
      <c r="N14" s="40">
        <f t="shared" si="4"/>
        <v>2506240</v>
      </c>
      <c r="O14" s="41" t="s">
        <v>39</v>
      </c>
    </row>
    <row r="15" spans="1:17" ht="16.5" customHeight="1" x14ac:dyDescent="0.25">
      <c r="A15" s="21">
        <v>14</v>
      </c>
      <c r="B15" s="21">
        <v>502</v>
      </c>
      <c r="C15" s="21">
        <v>5</v>
      </c>
      <c r="D15" s="21" t="s">
        <v>21</v>
      </c>
      <c r="E15" s="21">
        <v>671</v>
      </c>
      <c r="F15" s="21">
        <v>29</v>
      </c>
      <c r="G15" s="21">
        <v>15</v>
      </c>
      <c r="H15" s="21">
        <f t="shared" si="1"/>
        <v>715</v>
      </c>
      <c r="I15" s="25">
        <f t="shared" si="2"/>
        <v>786.50000000000011</v>
      </c>
      <c r="J15" s="37">
        <f>J14</f>
        <v>29240</v>
      </c>
      <c r="K15" s="38">
        <f t="shared" si="5"/>
        <v>20906600</v>
      </c>
      <c r="L15" s="38">
        <f t="shared" si="3"/>
        <v>22160996</v>
      </c>
      <c r="M15" s="39">
        <f t="shared" si="0"/>
        <v>46000</v>
      </c>
      <c r="N15" s="40">
        <f t="shared" si="4"/>
        <v>2516800.0000000005</v>
      </c>
      <c r="O15" s="41" t="s">
        <v>39</v>
      </c>
    </row>
    <row r="16" spans="1:17" ht="16.5" customHeight="1" x14ac:dyDescent="0.25">
      <c r="A16" s="21">
        <v>15</v>
      </c>
      <c r="B16" s="21">
        <v>503</v>
      </c>
      <c r="C16" s="21">
        <v>5</v>
      </c>
      <c r="D16" s="21" t="s">
        <v>22</v>
      </c>
      <c r="E16" s="21">
        <v>920</v>
      </c>
      <c r="F16" s="21">
        <v>0</v>
      </c>
      <c r="G16" s="21">
        <v>0</v>
      </c>
      <c r="H16" s="21">
        <f t="shared" si="1"/>
        <v>920</v>
      </c>
      <c r="I16" s="25">
        <f t="shared" si="2"/>
        <v>1012.0000000000001</v>
      </c>
      <c r="J16" s="37">
        <f>J15</f>
        <v>29240</v>
      </c>
      <c r="K16" s="38">
        <v>0</v>
      </c>
      <c r="L16" s="38">
        <f t="shared" si="3"/>
        <v>0</v>
      </c>
      <c r="M16" s="39">
        <f t="shared" si="0"/>
        <v>0</v>
      </c>
      <c r="N16" s="40">
        <f t="shared" si="4"/>
        <v>3238400.0000000005</v>
      </c>
      <c r="O16" s="41" t="s">
        <v>40</v>
      </c>
    </row>
    <row r="17" spans="1:15" ht="16.5" customHeight="1" x14ac:dyDescent="0.25">
      <c r="A17" s="21">
        <v>16</v>
      </c>
      <c r="B17" s="21">
        <v>504</v>
      </c>
      <c r="C17" s="21">
        <v>5</v>
      </c>
      <c r="D17" s="21" t="s">
        <v>21</v>
      </c>
      <c r="E17" s="21">
        <v>687</v>
      </c>
      <c r="F17" s="21">
        <v>0</v>
      </c>
      <c r="G17" s="21">
        <v>10</v>
      </c>
      <c r="H17" s="21">
        <f t="shared" si="1"/>
        <v>697</v>
      </c>
      <c r="I17" s="25">
        <f t="shared" si="2"/>
        <v>766.7</v>
      </c>
      <c r="J17" s="37">
        <f>J16</f>
        <v>29240</v>
      </c>
      <c r="K17" s="38">
        <f t="shared" si="5"/>
        <v>20380280</v>
      </c>
      <c r="L17" s="38">
        <f t="shared" si="3"/>
        <v>21603096.800000001</v>
      </c>
      <c r="M17" s="39">
        <f t="shared" si="0"/>
        <v>45000</v>
      </c>
      <c r="N17" s="40">
        <f t="shared" si="4"/>
        <v>2453440</v>
      </c>
      <c r="O17" s="41" t="s">
        <v>39</v>
      </c>
    </row>
    <row r="18" spans="1:15" ht="16.5" customHeight="1" x14ac:dyDescent="0.25">
      <c r="A18" s="21">
        <v>17</v>
      </c>
      <c r="B18" s="21">
        <v>601</v>
      </c>
      <c r="C18" s="21">
        <v>6</v>
      </c>
      <c r="D18" s="21" t="s">
        <v>22</v>
      </c>
      <c r="E18" s="21">
        <v>1353</v>
      </c>
      <c r="F18" s="21">
        <v>55</v>
      </c>
      <c r="G18" s="21">
        <v>32</v>
      </c>
      <c r="H18" s="21">
        <f t="shared" si="1"/>
        <v>1440</v>
      </c>
      <c r="I18" s="25">
        <f t="shared" si="2"/>
        <v>1584.0000000000002</v>
      </c>
      <c r="J18" s="37">
        <f>J17+80</f>
        <v>29320</v>
      </c>
      <c r="K18" s="38">
        <v>0</v>
      </c>
      <c r="L18" s="38">
        <f t="shared" si="3"/>
        <v>0</v>
      </c>
      <c r="M18" s="39">
        <f t="shared" si="0"/>
        <v>0</v>
      </c>
      <c r="N18" s="40">
        <f t="shared" si="4"/>
        <v>5068800.0000000009</v>
      </c>
      <c r="O18" s="41" t="s">
        <v>40</v>
      </c>
    </row>
    <row r="19" spans="1:15" ht="16.5" customHeight="1" x14ac:dyDescent="0.25">
      <c r="A19" s="21">
        <v>18</v>
      </c>
      <c r="B19" s="21">
        <v>603</v>
      </c>
      <c r="C19" s="21">
        <v>6</v>
      </c>
      <c r="D19" s="21" t="s">
        <v>22</v>
      </c>
      <c r="E19" s="21">
        <v>920</v>
      </c>
      <c r="F19" s="21">
        <v>0</v>
      </c>
      <c r="G19" s="21">
        <v>0</v>
      </c>
      <c r="H19" s="21">
        <f t="shared" si="1"/>
        <v>920</v>
      </c>
      <c r="I19" s="25">
        <f t="shared" si="2"/>
        <v>1012.0000000000001</v>
      </c>
      <c r="J19" s="37">
        <f>J18</f>
        <v>29320</v>
      </c>
      <c r="K19" s="38">
        <v>0</v>
      </c>
      <c r="L19" s="38">
        <f t="shared" si="3"/>
        <v>0</v>
      </c>
      <c r="M19" s="39">
        <f t="shared" si="0"/>
        <v>0</v>
      </c>
      <c r="N19" s="40">
        <f t="shared" si="4"/>
        <v>3238400.0000000005</v>
      </c>
      <c r="O19" s="41" t="s">
        <v>40</v>
      </c>
    </row>
    <row r="20" spans="1:15" ht="16.5" customHeight="1" x14ac:dyDescent="0.25">
      <c r="A20" s="21">
        <v>19</v>
      </c>
      <c r="B20" s="21">
        <v>604</v>
      </c>
      <c r="C20" s="21">
        <v>7</v>
      </c>
      <c r="D20" s="21" t="s">
        <v>21</v>
      </c>
      <c r="E20" s="21">
        <v>687</v>
      </c>
      <c r="F20" s="21">
        <v>0</v>
      </c>
      <c r="G20" s="21">
        <v>10</v>
      </c>
      <c r="H20" s="21">
        <f t="shared" si="1"/>
        <v>697</v>
      </c>
      <c r="I20" s="25">
        <f t="shared" si="2"/>
        <v>766.7</v>
      </c>
      <c r="J20" s="37">
        <f>J19</f>
        <v>29320</v>
      </c>
      <c r="K20" s="38">
        <f t="shared" si="5"/>
        <v>20436040</v>
      </c>
      <c r="L20" s="38">
        <f t="shared" si="3"/>
        <v>21662202.400000002</v>
      </c>
      <c r="M20" s="39">
        <f t="shared" si="0"/>
        <v>45000</v>
      </c>
      <c r="N20" s="40">
        <f t="shared" si="4"/>
        <v>2453440</v>
      </c>
      <c r="O20" s="41" t="s">
        <v>39</v>
      </c>
    </row>
    <row r="21" spans="1:15" ht="16.5" customHeight="1" x14ac:dyDescent="0.25">
      <c r="A21" s="21">
        <v>20</v>
      </c>
      <c r="B21" s="21">
        <v>701</v>
      </c>
      <c r="C21" s="21">
        <v>7</v>
      </c>
      <c r="D21" s="21" t="s">
        <v>21</v>
      </c>
      <c r="E21" s="21">
        <v>670</v>
      </c>
      <c r="F21" s="21">
        <v>25</v>
      </c>
      <c r="G21" s="21">
        <v>17</v>
      </c>
      <c r="H21" s="21">
        <f t="shared" si="1"/>
        <v>712</v>
      </c>
      <c r="I21" s="25">
        <f t="shared" si="2"/>
        <v>783.2</v>
      </c>
      <c r="J21" s="37">
        <f>J20+80</f>
        <v>29400</v>
      </c>
      <c r="K21" s="38">
        <v>0</v>
      </c>
      <c r="L21" s="38">
        <f t="shared" si="3"/>
        <v>0</v>
      </c>
      <c r="M21" s="39">
        <f t="shared" si="0"/>
        <v>0</v>
      </c>
      <c r="N21" s="40">
        <f t="shared" si="4"/>
        <v>2506240</v>
      </c>
      <c r="O21" s="41" t="s">
        <v>40</v>
      </c>
    </row>
    <row r="22" spans="1:15" ht="16.5" customHeight="1" x14ac:dyDescent="0.25">
      <c r="A22" s="21">
        <v>21</v>
      </c>
      <c r="B22" s="21">
        <v>702</v>
      </c>
      <c r="C22" s="21">
        <v>7</v>
      </c>
      <c r="D22" s="21" t="s">
        <v>21</v>
      </c>
      <c r="E22" s="21">
        <v>671</v>
      </c>
      <c r="F22" s="21">
        <v>29</v>
      </c>
      <c r="G22" s="21">
        <v>15</v>
      </c>
      <c r="H22" s="21">
        <f t="shared" si="1"/>
        <v>715</v>
      </c>
      <c r="I22" s="25">
        <f t="shared" si="2"/>
        <v>786.50000000000011</v>
      </c>
      <c r="J22" s="37">
        <f>J21</f>
        <v>29400</v>
      </c>
      <c r="K22" s="38">
        <v>0</v>
      </c>
      <c r="L22" s="38">
        <f t="shared" si="3"/>
        <v>0</v>
      </c>
      <c r="M22" s="39">
        <f t="shared" si="0"/>
        <v>0</v>
      </c>
      <c r="N22" s="40">
        <f t="shared" si="4"/>
        <v>2516800.0000000005</v>
      </c>
      <c r="O22" s="41" t="s">
        <v>40</v>
      </c>
    </row>
    <row r="23" spans="1:15" ht="16.5" customHeight="1" x14ac:dyDescent="0.25">
      <c r="A23" s="21">
        <v>22</v>
      </c>
      <c r="B23" s="21">
        <v>703</v>
      </c>
      <c r="C23" s="21">
        <v>7</v>
      </c>
      <c r="D23" s="21" t="s">
        <v>22</v>
      </c>
      <c r="E23" s="21">
        <v>920</v>
      </c>
      <c r="F23" s="21">
        <v>0</v>
      </c>
      <c r="G23" s="21">
        <v>0</v>
      </c>
      <c r="H23" s="21">
        <f t="shared" si="1"/>
        <v>920</v>
      </c>
      <c r="I23" s="25">
        <f t="shared" si="2"/>
        <v>1012.0000000000001</v>
      </c>
      <c r="J23" s="37">
        <f>J22</f>
        <v>29400</v>
      </c>
      <c r="K23" s="38">
        <v>0</v>
      </c>
      <c r="L23" s="38">
        <f t="shared" si="3"/>
        <v>0</v>
      </c>
      <c r="M23" s="39">
        <f t="shared" si="0"/>
        <v>0</v>
      </c>
      <c r="N23" s="40">
        <f t="shared" si="4"/>
        <v>3238400.0000000005</v>
      </c>
      <c r="O23" s="41" t="s">
        <v>40</v>
      </c>
    </row>
    <row r="24" spans="1:15" ht="16.5" customHeight="1" x14ac:dyDescent="0.25">
      <c r="A24" s="21">
        <v>23</v>
      </c>
      <c r="B24" s="21">
        <v>704</v>
      </c>
      <c r="C24" s="21">
        <v>7</v>
      </c>
      <c r="D24" s="21" t="s">
        <v>21</v>
      </c>
      <c r="E24" s="21">
        <v>687</v>
      </c>
      <c r="F24" s="21">
        <v>0</v>
      </c>
      <c r="G24" s="21">
        <v>10</v>
      </c>
      <c r="H24" s="21">
        <f t="shared" si="1"/>
        <v>697</v>
      </c>
      <c r="I24" s="25">
        <f t="shared" si="2"/>
        <v>766.7</v>
      </c>
      <c r="J24" s="37">
        <f>J23</f>
        <v>29400</v>
      </c>
      <c r="K24" s="38">
        <f t="shared" si="5"/>
        <v>20491800</v>
      </c>
      <c r="L24" s="38">
        <f t="shared" si="3"/>
        <v>21721308</v>
      </c>
      <c r="M24" s="39">
        <f t="shared" si="0"/>
        <v>45500</v>
      </c>
      <c r="N24" s="40">
        <f t="shared" si="4"/>
        <v>2453440</v>
      </c>
      <c r="O24" s="41" t="s">
        <v>39</v>
      </c>
    </row>
    <row r="25" spans="1:15" ht="16.5" customHeight="1" x14ac:dyDescent="0.25">
      <c r="A25" s="21">
        <v>24</v>
      </c>
      <c r="B25" s="21">
        <v>801</v>
      </c>
      <c r="C25" s="21">
        <v>8</v>
      </c>
      <c r="D25" s="21" t="s">
        <v>21</v>
      </c>
      <c r="E25" s="21">
        <v>670</v>
      </c>
      <c r="F25" s="21">
        <v>25</v>
      </c>
      <c r="G25" s="21">
        <v>17</v>
      </c>
      <c r="H25" s="21">
        <f t="shared" si="1"/>
        <v>712</v>
      </c>
      <c r="I25" s="25">
        <f t="shared" si="2"/>
        <v>783.2</v>
      </c>
      <c r="J25" s="37">
        <f>J24+80</f>
        <v>29480</v>
      </c>
      <c r="K25" s="38">
        <f t="shared" si="5"/>
        <v>20989760</v>
      </c>
      <c r="L25" s="38">
        <f t="shared" si="3"/>
        <v>22249145.600000001</v>
      </c>
      <c r="M25" s="39">
        <f t="shared" si="0"/>
        <v>46500</v>
      </c>
      <c r="N25" s="40">
        <f t="shared" si="4"/>
        <v>2506240</v>
      </c>
      <c r="O25" s="41" t="s">
        <v>39</v>
      </c>
    </row>
    <row r="26" spans="1:15" ht="16.5" customHeight="1" x14ac:dyDescent="0.25">
      <c r="A26" s="21">
        <v>25</v>
      </c>
      <c r="B26" s="21">
        <v>802</v>
      </c>
      <c r="C26" s="21">
        <v>8</v>
      </c>
      <c r="D26" s="21" t="s">
        <v>42</v>
      </c>
      <c r="E26" s="21">
        <v>821</v>
      </c>
      <c r="F26" s="21">
        <v>29</v>
      </c>
      <c r="G26" s="21">
        <v>15</v>
      </c>
      <c r="H26" s="21">
        <f t="shared" si="1"/>
        <v>865</v>
      </c>
      <c r="I26" s="25">
        <f t="shared" si="2"/>
        <v>951.50000000000011</v>
      </c>
      <c r="J26" s="37">
        <f>J25</f>
        <v>29480</v>
      </c>
      <c r="K26" s="38">
        <f t="shared" si="5"/>
        <v>25500200</v>
      </c>
      <c r="L26" s="38">
        <f t="shared" si="3"/>
        <v>27030212</v>
      </c>
      <c r="M26" s="39">
        <f t="shared" si="0"/>
        <v>56500</v>
      </c>
      <c r="N26" s="40">
        <f t="shared" si="4"/>
        <v>3044800.0000000005</v>
      </c>
      <c r="O26" s="41" t="s">
        <v>39</v>
      </c>
    </row>
    <row r="27" spans="1:15" ht="16.5" customHeight="1" x14ac:dyDescent="0.25">
      <c r="A27" s="21">
        <v>26</v>
      </c>
      <c r="B27" s="21">
        <v>804</v>
      </c>
      <c r="C27" s="21">
        <v>8</v>
      </c>
      <c r="D27" s="21" t="s">
        <v>21</v>
      </c>
      <c r="E27" s="21">
        <v>687</v>
      </c>
      <c r="F27" s="21">
        <v>0</v>
      </c>
      <c r="G27" s="21">
        <v>10</v>
      </c>
      <c r="H27" s="21">
        <f t="shared" si="1"/>
        <v>697</v>
      </c>
      <c r="I27" s="25">
        <f t="shared" si="2"/>
        <v>766.7</v>
      </c>
      <c r="J27" s="37">
        <f>J26</f>
        <v>29480</v>
      </c>
      <c r="K27" s="38">
        <f t="shared" si="5"/>
        <v>20547560</v>
      </c>
      <c r="L27" s="38">
        <f t="shared" si="3"/>
        <v>21780413.600000001</v>
      </c>
      <c r="M27" s="39">
        <f t="shared" si="0"/>
        <v>45500</v>
      </c>
      <c r="N27" s="40">
        <f t="shared" si="4"/>
        <v>2453440</v>
      </c>
      <c r="O27" s="41" t="s">
        <v>39</v>
      </c>
    </row>
    <row r="28" spans="1:15" ht="16.5" customHeight="1" x14ac:dyDescent="0.25">
      <c r="A28" s="21">
        <v>27</v>
      </c>
      <c r="B28" s="21">
        <v>901</v>
      </c>
      <c r="C28" s="21">
        <v>9</v>
      </c>
      <c r="D28" s="21" t="s">
        <v>21</v>
      </c>
      <c r="E28" s="21">
        <v>670</v>
      </c>
      <c r="F28" s="21">
        <v>25</v>
      </c>
      <c r="G28" s="21">
        <v>17</v>
      </c>
      <c r="H28" s="21">
        <f t="shared" si="1"/>
        <v>712</v>
      </c>
      <c r="I28" s="25">
        <f t="shared" si="2"/>
        <v>783.2</v>
      </c>
      <c r="J28" s="37">
        <f>J27+80</f>
        <v>29560</v>
      </c>
      <c r="K28" s="38">
        <f t="shared" si="5"/>
        <v>21046720</v>
      </c>
      <c r="L28" s="38">
        <f t="shared" si="3"/>
        <v>22309523.200000003</v>
      </c>
      <c r="M28" s="39">
        <f t="shared" si="0"/>
        <v>46500</v>
      </c>
      <c r="N28" s="40">
        <f t="shared" si="4"/>
        <v>2506240</v>
      </c>
      <c r="O28" s="41" t="s">
        <v>39</v>
      </c>
    </row>
    <row r="29" spans="1:15" x14ac:dyDescent="0.25">
      <c r="A29" s="21">
        <v>28</v>
      </c>
      <c r="B29" s="21">
        <v>902</v>
      </c>
      <c r="C29" s="21">
        <v>9</v>
      </c>
      <c r="D29" s="21" t="s">
        <v>21</v>
      </c>
      <c r="E29" s="21">
        <v>671</v>
      </c>
      <c r="F29" s="21">
        <v>29</v>
      </c>
      <c r="G29" s="21">
        <v>15</v>
      </c>
      <c r="H29" s="21">
        <f t="shared" si="1"/>
        <v>715</v>
      </c>
      <c r="I29" s="25">
        <f t="shared" si="2"/>
        <v>786.50000000000011</v>
      </c>
      <c r="J29" s="37">
        <f>J28</f>
        <v>29560</v>
      </c>
      <c r="K29" s="38">
        <f t="shared" si="5"/>
        <v>21135400</v>
      </c>
      <c r="L29" s="38">
        <f t="shared" si="3"/>
        <v>22403524</v>
      </c>
      <c r="M29" s="39">
        <f t="shared" si="0"/>
        <v>46500</v>
      </c>
      <c r="N29" s="40">
        <f t="shared" si="4"/>
        <v>2516800.0000000005</v>
      </c>
      <c r="O29" s="41" t="s">
        <v>39</v>
      </c>
    </row>
    <row r="30" spans="1:15" x14ac:dyDescent="0.25">
      <c r="A30" s="21">
        <v>29</v>
      </c>
      <c r="B30" s="21">
        <v>903</v>
      </c>
      <c r="C30" s="21">
        <v>9</v>
      </c>
      <c r="D30" s="21" t="s">
        <v>22</v>
      </c>
      <c r="E30" s="21">
        <v>920</v>
      </c>
      <c r="F30" s="21">
        <v>0</v>
      </c>
      <c r="G30" s="21">
        <v>0</v>
      </c>
      <c r="H30" s="21">
        <f t="shared" si="1"/>
        <v>920</v>
      </c>
      <c r="I30" s="25">
        <f t="shared" si="2"/>
        <v>1012.0000000000001</v>
      </c>
      <c r="J30" s="37">
        <f>J29</f>
        <v>29560</v>
      </c>
      <c r="K30" s="38">
        <v>0</v>
      </c>
      <c r="L30" s="38">
        <f t="shared" si="3"/>
        <v>0</v>
      </c>
      <c r="M30" s="39">
        <f t="shared" si="0"/>
        <v>0</v>
      </c>
      <c r="N30" s="40">
        <f t="shared" si="4"/>
        <v>3238400.0000000005</v>
      </c>
      <c r="O30" s="41" t="s">
        <v>40</v>
      </c>
    </row>
    <row r="31" spans="1:15" x14ac:dyDescent="0.25">
      <c r="A31" s="21">
        <v>30</v>
      </c>
      <c r="B31" s="21">
        <v>904</v>
      </c>
      <c r="C31" s="21">
        <v>9</v>
      </c>
      <c r="D31" s="21" t="s">
        <v>21</v>
      </c>
      <c r="E31" s="21">
        <v>687</v>
      </c>
      <c r="F31" s="21">
        <v>0</v>
      </c>
      <c r="G31" s="21">
        <v>10</v>
      </c>
      <c r="H31" s="21">
        <f t="shared" si="1"/>
        <v>697</v>
      </c>
      <c r="I31" s="25">
        <f t="shared" si="2"/>
        <v>766.7</v>
      </c>
      <c r="J31" s="37">
        <f>J30</f>
        <v>29560</v>
      </c>
      <c r="K31" s="38">
        <f t="shared" si="5"/>
        <v>20603320</v>
      </c>
      <c r="L31" s="38">
        <f t="shared" si="3"/>
        <v>21839519.199999999</v>
      </c>
      <c r="M31" s="39">
        <f t="shared" si="0"/>
        <v>45500</v>
      </c>
      <c r="N31" s="40">
        <f t="shared" si="4"/>
        <v>2453440</v>
      </c>
      <c r="O31" s="41" t="s">
        <v>39</v>
      </c>
    </row>
    <row r="32" spans="1:15" x14ac:dyDescent="0.25">
      <c r="A32" s="21">
        <v>31</v>
      </c>
      <c r="B32" s="21">
        <v>1001</v>
      </c>
      <c r="C32" s="21">
        <v>10</v>
      </c>
      <c r="D32" s="21" t="s">
        <v>21</v>
      </c>
      <c r="E32" s="21">
        <v>670</v>
      </c>
      <c r="F32" s="21">
        <v>25</v>
      </c>
      <c r="G32" s="21">
        <v>17</v>
      </c>
      <c r="H32" s="21">
        <f t="shared" si="1"/>
        <v>712</v>
      </c>
      <c r="I32" s="25">
        <f t="shared" si="2"/>
        <v>783.2</v>
      </c>
      <c r="J32" s="37">
        <f>J31+80</f>
        <v>29640</v>
      </c>
      <c r="K32" s="38">
        <f t="shared" si="5"/>
        <v>21103680</v>
      </c>
      <c r="L32" s="38">
        <f t="shared" si="3"/>
        <v>22369900.800000001</v>
      </c>
      <c r="M32" s="39">
        <f t="shared" si="0"/>
        <v>46500</v>
      </c>
      <c r="N32" s="40">
        <f t="shared" si="4"/>
        <v>2506240</v>
      </c>
      <c r="O32" s="41" t="s">
        <v>39</v>
      </c>
    </row>
    <row r="33" spans="1:15" x14ac:dyDescent="0.25">
      <c r="A33" s="21">
        <v>32</v>
      </c>
      <c r="B33" s="21">
        <v>1002</v>
      </c>
      <c r="C33" s="21">
        <v>10</v>
      </c>
      <c r="D33" s="21" t="s">
        <v>21</v>
      </c>
      <c r="E33" s="21">
        <v>671</v>
      </c>
      <c r="F33" s="21">
        <v>29</v>
      </c>
      <c r="G33" s="21">
        <v>15</v>
      </c>
      <c r="H33" s="21">
        <f t="shared" si="1"/>
        <v>715</v>
      </c>
      <c r="I33" s="25">
        <f t="shared" si="2"/>
        <v>786.50000000000011</v>
      </c>
      <c r="J33" s="37">
        <f>J32</f>
        <v>29640</v>
      </c>
      <c r="K33" s="38">
        <f t="shared" si="5"/>
        <v>21192600</v>
      </c>
      <c r="L33" s="38">
        <f t="shared" si="3"/>
        <v>22464156</v>
      </c>
      <c r="M33" s="39">
        <f t="shared" si="0"/>
        <v>47000</v>
      </c>
      <c r="N33" s="40">
        <f t="shared" si="4"/>
        <v>2516800.0000000005</v>
      </c>
      <c r="O33" s="41" t="s">
        <v>39</v>
      </c>
    </row>
    <row r="34" spans="1:15" ht="16.5" customHeight="1" x14ac:dyDescent="0.25">
      <c r="A34" s="21">
        <v>33</v>
      </c>
      <c r="B34" s="21">
        <v>1003</v>
      </c>
      <c r="C34" s="21">
        <v>10</v>
      </c>
      <c r="D34" s="21" t="s">
        <v>22</v>
      </c>
      <c r="E34" s="21">
        <v>920</v>
      </c>
      <c r="F34" s="21">
        <v>0</v>
      </c>
      <c r="G34" s="21">
        <v>0</v>
      </c>
      <c r="H34" s="21">
        <f t="shared" si="1"/>
        <v>920</v>
      </c>
      <c r="I34" s="25">
        <f t="shared" si="2"/>
        <v>1012.0000000000001</v>
      </c>
      <c r="J34" s="37">
        <f>J33</f>
        <v>29640</v>
      </c>
      <c r="K34" s="38">
        <v>0</v>
      </c>
      <c r="L34" s="38">
        <f t="shared" si="3"/>
        <v>0</v>
      </c>
      <c r="M34" s="39">
        <f t="shared" si="0"/>
        <v>0</v>
      </c>
      <c r="N34" s="40">
        <f t="shared" si="4"/>
        <v>3238400.0000000005</v>
      </c>
      <c r="O34" s="41" t="s">
        <v>40</v>
      </c>
    </row>
    <row r="35" spans="1:15" ht="16.5" customHeight="1" x14ac:dyDescent="0.25">
      <c r="A35" s="21">
        <v>34</v>
      </c>
      <c r="B35" s="21">
        <v>1004</v>
      </c>
      <c r="C35" s="21">
        <v>10</v>
      </c>
      <c r="D35" s="21" t="s">
        <v>21</v>
      </c>
      <c r="E35" s="21">
        <v>687</v>
      </c>
      <c r="F35" s="21">
        <v>0</v>
      </c>
      <c r="G35" s="21">
        <v>10</v>
      </c>
      <c r="H35" s="21">
        <f t="shared" si="1"/>
        <v>697</v>
      </c>
      <c r="I35" s="25">
        <f t="shared" si="2"/>
        <v>766.7</v>
      </c>
      <c r="J35" s="37">
        <f>J34</f>
        <v>29640</v>
      </c>
      <c r="K35" s="38">
        <f t="shared" si="5"/>
        <v>20659080</v>
      </c>
      <c r="L35" s="38">
        <f t="shared" si="3"/>
        <v>21898624.800000001</v>
      </c>
      <c r="M35" s="39">
        <f t="shared" si="0"/>
        <v>45500</v>
      </c>
      <c r="N35" s="40">
        <f t="shared" si="4"/>
        <v>2453440</v>
      </c>
      <c r="O35" s="41" t="s">
        <v>39</v>
      </c>
    </row>
    <row r="36" spans="1:15" ht="16.5" customHeight="1" x14ac:dyDescent="0.25">
      <c r="A36" s="21">
        <v>35</v>
      </c>
      <c r="B36" s="21">
        <v>1101</v>
      </c>
      <c r="C36" s="21">
        <v>11</v>
      </c>
      <c r="D36" s="21" t="s">
        <v>21</v>
      </c>
      <c r="E36" s="21">
        <v>670</v>
      </c>
      <c r="F36" s="21">
        <v>25</v>
      </c>
      <c r="G36" s="21">
        <v>17</v>
      </c>
      <c r="H36" s="21">
        <f t="shared" si="1"/>
        <v>712</v>
      </c>
      <c r="I36" s="25">
        <f t="shared" si="2"/>
        <v>783.2</v>
      </c>
      <c r="J36" s="37">
        <f>J35+80</f>
        <v>29720</v>
      </c>
      <c r="K36" s="38">
        <f t="shared" si="5"/>
        <v>21160640</v>
      </c>
      <c r="L36" s="38">
        <f t="shared" si="3"/>
        <v>22430278.400000002</v>
      </c>
      <c r="M36" s="39">
        <f t="shared" si="0"/>
        <v>46500</v>
      </c>
      <c r="N36" s="40">
        <f t="shared" si="4"/>
        <v>2506240</v>
      </c>
      <c r="O36" s="41" t="s">
        <v>39</v>
      </c>
    </row>
    <row r="37" spans="1:15" ht="16.5" customHeight="1" x14ac:dyDescent="0.25">
      <c r="A37" s="21">
        <v>36</v>
      </c>
      <c r="B37" s="21">
        <v>1102</v>
      </c>
      <c r="C37" s="21">
        <v>11</v>
      </c>
      <c r="D37" s="21" t="s">
        <v>21</v>
      </c>
      <c r="E37" s="21">
        <v>671</v>
      </c>
      <c r="F37" s="21">
        <v>29</v>
      </c>
      <c r="G37" s="21">
        <v>15</v>
      </c>
      <c r="H37" s="21">
        <f t="shared" si="1"/>
        <v>715</v>
      </c>
      <c r="I37" s="25">
        <f t="shared" si="2"/>
        <v>786.50000000000011</v>
      </c>
      <c r="J37" s="37">
        <f>J36</f>
        <v>29720</v>
      </c>
      <c r="K37" s="38">
        <f t="shared" si="5"/>
        <v>21249800</v>
      </c>
      <c r="L37" s="38">
        <f t="shared" si="3"/>
        <v>22524788</v>
      </c>
      <c r="M37" s="39">
        <f t="shared" si="0"/>
        <v>47000</v>
      </c>
      <c r="N37" s="40">
        <f t="shared" si="4"/>
        <v>2516800.0000000005</v>
      </c>
      <c r="O37" s="41" t="s">
        <v>39</v>
      </c>
    </row>
    <row r="38" spans="1:15" x14ac:dyDescent="0.25">
      <c r="A38" s="21">
        <v>37</v>
      </c>
      <c r="B38" s="21">
        <v>1103</v>
      </c>
      <c r="C38" s="21">
        <v>11</v>
      </c>
      <c r="D38" s="21" t="s">
        <v>22</v>
      </c>
      <c r="E38" s="21">
        <v>920</v>
      </c>
      <c r="F38" s="21">
        <v>0</v>
      </c>
      <c r="G38" s="21">
        <v>0</v>
      </c>
      <c r="H38" s="21">
        <f t="shared" si="1"/>
        <v>920</v>
      </c>
      <c r="I38" s="25">
        <f t="shared" si="2"/>
        <v>1012.0000000000001</v>
      </c>
      <c r="J38" s="37">
        <f>J37</f>
        <v>29720</v>
      </c>
      <c r="K38" s="38">
        <v>0</v>
      </c>
      <c r="L38" s="38">
        <f t="shared" si="3"/>
        <v>0</v>
      </c>
      <c r="M38" s="39">
        <f t="shared" si="0"/>
        <v>0</v>
      </c>
      <c r="N38" s="40">
        <f t="shared" si="4"/>
        <v>3238400.0000000005</v>
      </c>
      <c r="O38" s="41" t="s">
        <v>40</v>
      </c>
    </row>
    <row r="39" spans="1:15" ht="16.5" customHeight="1" x14ac:dyDescent="0.25">
      <c r="A39" s="21">
        <v>38</v>
      </c>
      <c r="B39" s="21">
        <v>1104</v>
      </c>
      <c r="C39" s="21">
        <v>11</v>
      </c>
      <c r="D39" s="21" t="s">
        <v>21</v>
      </c>
      <c r="E39" s="21">
        <v>687</v>
      </c>
      <c r="F39" s="21">
        <v>0</v>
      </c>
      <c r="G39" s="21">
        <v>10</v>
      </c>
      <c r="H39" s="21">
        <f t="shared" si="1"/>
        <v>697</v>
      </c>
      <c r="I39" s="25">
        <f t="shared" si="2"/>
        <v>766.7</v>
      </c>
      <c r="J39" s="37">
        <f>J38</f>
        <v>29720</v>
      </c>
      <c r="K39" s="38">
        <f t="shared" si="5"/>
        <v>20714840</v>
      </c>
      <c r="L39" s="38">
        <f t="shared" si="3"/>
        <v>21957730.400000002</v>
      </c>
      <c r="M39" s="39">
        <f t="shared" si="0"/>
        <v>45500</v>
      </c>
      <c r="N39" s="40">
        <f t="shared" si="4"/>
        <v>2453440</v>
      </c>
      <c r="O39" s="41" t="s">
        <v>39</v>
      </c>
    </row>
    <row r="40" spans="1:15" ht="16.5" customHeight="1" x14ac:dyDescent="0.25">
      <c r="A40" s="21">
        <v>39</v>
      </c>
      <c r="B40" s="21">
        <v>1201</v>
      </c>
      <c r="C40" s="21">
        <v>12</v>
      </c>
      <c r="D40" s="21" t="s">
        <v>21</v>
      </c>
      <c r="E40" s="21">
        <v>670</v>
      </c>
      <c r="F40" s="21">
        <v>25</v>
      </c>
      <c r="G40" s="21">
        <v>17</v>
      </c>
      <c r="H40" s="21">
        <f t="shared" si="1"/>
        <v>712</v>
      </c>
      <c r="I40" s="25">
        <f t="shared" si="2"/>
        <v>783.2</v>
      </c>
      <c r="J40" s="37">
        <f>J39+80</f>
        <v>29800</v>
      </c>
      <c r="K40" s="38">
        <f t="shared" si="5"/>
        <v>21217600</v>
      </c>
      <c r="L40" s="38">
        <f t="shared" si="3"/>
        <v>22490656</v>
      </c>
      <c r="M40" s="39">
        <f t="shared" si="0"/>
        <v>47000</v>
      </c>
      <c r="N40" s="40">
        <f t="shared" si="4"/>
        <v>2506240</v>
      </c>
      <c r="O40" s="41" t="s">
        <v>39</v>
      </c>
    </row>
    <row r="41" spans="1:15" ht="16.5" customHeight="1" x14ac:dyDescent="0.25">
      <c r="A41" s="21">
        <v>40</v>
      </c>
      <c r="B41" s="21">
        <v>1202</v>
      </c>
      <c r="C41" s="21">
        <v>12</v>
      </c>
      <c r="D41" s="21" t="s">
        <v>21</v>
      </c>
      <c r="E41" s="21">
        <v>671</v>
      </c>
      <c r="F41" s="21">
        <v>29</v>
      </c>
      <c r="G41" s="21">
        <v>15</v>
      </c>
      <c r="H41" s="21">
        <f t="shared" si="1"/>
        <v>715</v>
      </c>
      <c r="I41" s="25">
        <f t="shared" si="2"/>
        <v>786.50000000000011</v>
      </c>
      <c r="J41" s="37">
        <f>J40</f>
        <v>29800</v>
      </c>
      <c r="K41" s="38">
        <f t="shared" si="5"/>
        <v>21307000</v>
      </c>
      <c r="L41" s="38">
        <f t="shared" si="3"/>
        <v>22585420</v>
      </c>
      <c r="M41" s="39">
        <f t="shared" si="0"/>
        <v>47000</v>
      </c>
      <c r="N41" s="40">
        <f t="shared" si="4"/>
        <v>2516800.0000000005</v>
      </c>
      <c r="O41" s="41" t="s">
        <v>39</v>
      </c>
    </row>
    <row r="42" spans="1:15" ht="16.5" customHeight="1" x14ac:dyDescent="0.25">
      <c r="A42" s="21">
        <v>41</v>
      </c>
      <c r="B42" s="21">
        <v>1203</v>
      </c>
      <c r="C42" s="21">
        <v>12</v>
      </c>
      <c r="D42" s="21" t="s">
        <v>22</v>
      </c>
      <c r="E42" s="21">
        <v>920</v>
      </c>
      <c r="F42" s="21">
        <v>0</v>
      </c>
      <c r="G42" s="21">
        <v>0</v>
      </c>
      <c r="H42" s="21">
        <f t="shared" si="1"/>
        <v>920</v>
      </c>
      <c r="I42" s="25">
        <f t="shared" si="2"/>
        <v>1012.0000000000001</v>
      </c>
      <c r="J42" s="37">
        <f>J41</f>
        <v>29800</v>
      </c>
      <c r="K42" s="38">
        <v>0</v>
      </c>
      <c r="L42" s="38">
        <f t="shared" si="3"/>
        <v>0</v>
      </c>
      <c r="M42" s="39">
        <f t="shared" si="0"/>
        <v>0</v>
      </c>
      <c r="N42" s="40">
        <f t="shared" si="4"/>
        <v>3238400.0000000005</v>
      </c>
      <c r="O42" s="41" t="s">
        <v>40</v>
      </c>
    </row>
    <row r="43" spans="1:15" ht="16.5" customHeight="1" x14ac:dyDescent="0.25">
      <c r="A43" s="21">
        <v>42</v>
      </c>
      <c r="B43" s="21">
        <v>1204</v>
      </c>
      <c r="C43" s="21">
        <v>12</v>
      </c>
      <c r="D43" s="21" t="s">
        <v>21</v>
      </c>
      <c r="E43" s="21">
        <v>687</v>
      </c>
      <c r="F43" s="21">
        <v>0</v>
      </c>
      <c r="G43" s="21">
        <v>10</v>
      </c>
      <c r="H43" s="21">
        <f t="shared" si="1"/>
        <v>697</v>
      </c>
      <c r="I43" s="25">
        <f t="shared" si="2"/>
        <v>766.7</v>
      </c>
      <c r="J43" s="37">
        <f>J42</f>
        <v>29800</v>
      </c>
      <c r="K43" s="38">
        <f t="shared" si="5"/>
        <v>20770600</v>
      </c>
      <c r="L43" s="38">
        <f t="shared" si="3"/>
        <v>22016836</v>
      </c>
      <c r="M43" s="39">
        <f t="shared" si="0"/>
        <v>46000</v>
      </c>
      <c r="N43" s="40">
        <f t="shared" si="4"/>
        <v>2453440</v>
      </c>
      <c r="O43" s="41" t="s">
        <v>39</v>
      </c>
    </row>
    <row r="44" spans="1:15" x14ac:dyDescent="0.25">
      <c r="A44" s="21">
        <v>43</v>
      </c>
      <c r="B44" s="21">
        <v>1301</v>
      </c>
      <c r="C44" s="21">
        <v>13</v>
      </c>
      <c r="D44" s="21" t="s">
        <v>21</v>
      </c>
      <c r="E44" s="21">
        <v>670</v>
      </c>
      <c r="F44" s="21">
        <v>25</v>
      </c>
      <c r="G44" s="21">
        <v>17</v>
      </c>
      <c r="H44" s="21">
        <f t="shared" si="1"/>
        <v>712</v>
      </c>
      <c r="I44" s="25">
        <f t="shared" si="2"/>
        <v>783.2</v>
      </c>
      <c r="J44" s="37">
        <f>J43+80</f>
        <v>29880</v>
      </c>
      <c r="K44" s="38">
        <f t="shared" si="5"/>
        <v>21274560</v>
      </c>
      <c r="L44" s="38">
        <f t="shared" si="3"/>
        <v>22551033.600000001</v>
      </c>
      <c r="M44" s="39">
        <f t="shared" si="0"/>
        <v>47000</v>
      </c>
      <c r="N44" s="40">
        <f t="shared" si="4"/>
        <v>2506240</v>
      </c>
      <c r="O44" s="41" t="s">
        <v>39</v>
      </c>
    </row>
    <row r="45" spans="1:15" x14ac:dyDescent="0.25">
      <c r="A45" s="21">
        <v>44</v>
      </c>
      <c r="B45" s="21">
        <v>1302</v>
      </c>
      <c r="C45" s="21">
        <v>13</v>
      </c>
      <c r="D45" s="21" t="s">
        <v>21</v>
      </c>
      <c r="E45" s="21">
        <v>671</v>
      </c>
      <c r="F45" s="21">
        <v>29</v>
      </c>
      <c r="G45" s="21">
        <v>15</v>
      </c>
      <c r="H45" s="21">
        <f t="shared" si="1"/>
        <v>715</v>
      </c>
      <c r="I45" s="25">
        <f t="shared" si="2"/>
        <v>786.50000000000011</v>
      </c>
      <c r="J45" s="37">
        <f>J44</f>
        <v>29880</v>
      </c>
      <c r="K45" s="38">
        <f t="shared" si="5"/>
        <v>21364200</v>
      </c>
      <c r="L45" s="38">
        <f t="shared" si="3"/>
        <v>22646052</v>
      </c>
      <c r="M45" s="39">
        <f t="shared" si="0"/>
        <v>47000</v>
      </c>
      <c r="N45" s="40">
        <f t="shared" si="4"/>
        <v>2516800.0000000005</v>
      </c>
      <c r="O45" s="41" t="s">
        <v>39</v>
      </c>
    </row>
    <row r="46" spans="1:15" x14ac:dyDescent="0.25">
      <c r="A46" s="21">
        <v>45</v>
      </c>
      <c r="B46" s="21">
        <v>1303</v>
      </c>
      <c r="C46" s="21">
        <v>13</v>
      </c>
      <c r="D46" s="21" t="s">
        <v>22</v>
      </c>
      <c r="E46" s="21">
        <v>932</v>
      </c>
      <c r="F46" s="21">
        <v>29</v>
      </c>
      <c r="G46" s="21">
        <v>10</v>
      </c>
      <c r="H46" s="21">
        <f t="shared" si="1"/>
        <v>971</v>
      </c>
      <c r="I46" s="25">
        <f t="shared" si="2"/>
        <v>1068.1000000000001</v>
      </c>
      <c r="J46" s="37">
        <f>J45</f>
        <v>29880</v>
      </c>
      <c r="K46" s="38">
        <f t="shared" si="5"/>
        <v>29013480</v>
      </c>
      <c r="L46" s="38">
        <f t="shared" si="3"/>
        <v>30754288.800000001</v>
      </c>
      <c r="M46" s="39">
        <f t="shared" si="0"/>
        <v>64000</v>
      </c>
      <c r="N46" s="40">
        <f t="shared" si="4"/>
        <v>3417920.0000000005</v>
      </c>
      <c r="O46" s="41" t="s">
        <v>39</v>
      </c>
    </row>
    <row r="47" spans="1:15" x14ac:dyDescent="0.25">
      <c r="A47" s="21">
        <v>46</v>
      </c>
      <c r="B47" s="21">
        <v>1304</v>
      </c>
      <c r="C47" s="21">
        <v>13</v>
      </c>
      <c r="D47" s="21" t="s">
        <v>21</v>
      </c>
      <c r="E47" s="21">
        <v>687</v>
      </c>
      <c r="F47" s="21">
        <v>0</v>
      </c>
      <c r="G47" s="21">
        <v>10</v>
      </c>
      <c r="H47" s="21">
        <f t="shared" si="1"/>
        <v>697</v>
      </c>
      <c r="I47" s="25">
        <f t="shared" si="2"/>
        <v>766.7</v>
      </c>
      <c r="J47" s="37">
        <f>J46</f>
        <v>29880</v>
      </c>
      <c r="K47" s="38">
        <f t="shared" si="5"/>
        <v>20826360</v>
      </c>
      <c r="L47" s="38">
        <f t="shared" si="3"/>
        <v>22075941.600000001</v>
      </c>
      <c r="M47" s="39">
        <f t="shared" si="0"/>
        <v>46000</v>
      </c>
      <c r="N47" s="40">
        <f t="shared" si="4"/>
        <v>2453440</v>
      </c>
      <c r="O47" s="41" t="s">
        <v>39</v>
      </c>
    </row>
    <row r="48" spans="1:15" x14ac:dyDescent="0.25">
      <c r="A48" s="21">
        <v>47</v>
      </c>
      <c r="B48" s="21">
        <v>1401</v>
      </c>
      <c r="C48" s="21">
        <v>14</v>
      </c>
      <c r="D48" s="21" t="s">
        <v>21</v>
      </c>
      <c r="E48" s="21">
        <v>670</v>
      </c>
      <c r="F48" s="21">
        <v>25</v>
      </c>
      <c r="G48" s="21">
        <v>17</v>
      </c>
      <c r="H48" s="21">
        <f t="shared" si="1"/>
        <v>712</v>
      </c>
      <c r="I48" s="25">
        <f t="shared" si="2"/>
        <v>783.2</v>
      </c>
      <c r="J48" s="37">
        <f>J47+80</f>
        <v>29960</v>
      </c>
      <c r="K48" s="38">
        <f t="shared" si="5"/>
        <v>21331520</v>
      </c>
      <c r="L48" s="38">
        <f t="shared" si="3"/>
        <v>22611411.200000003</v>
      </c>
      <c r="M48" s="39">
        <f t="shared" si="0"/>
        <v>47000</v>
      </c>
      <c r="N48" s="40">
        <f t="shared" si="4"/>
        <v>2506240</v>
      </c>
      <c r="O48" s="41" t="s">
        <v>39</v>
      </c>
    </row>
    <row r="49" spans="1:15" x14ac:dyDescent="0.25">
      <c r="A49" s="21">
        <v>48</v>
      </c>
      <c r="B49" s="21">
        <v>1402</v>
      </c>
      <c r="C49" s="21">
        <v>14</v>
      </c>
      <c r="D49" s="21" t="s">
        <v>21</v>
      </c>
      <c r="E49" s="21">
        <v>671</v>
      </c>
      <c r="F49" s="21">
        <v>29</v>
      </c>
      <c r="G49" s="21">
        <v>15</v>
      </c>
      <c r="H49" s="21">
        <f t="shared" si="1"/>
        <v>715</v>
      </c>
      <c r="I49" s="25">
        <f t="shared" si="2"/>
        <v>786.50000000000011</v>
      </c>
      <c r="J49" s="37">
        <f>J48</f>
        <v>29960</v>
      </c>
      <c r="K49" s="38">
        <f t="shared" si="5"/>
        <v>21421400</v>
      </c>
      <c r="L49" s="38">
        <f t="shared" si="3"/>
        <v>22706684</v>
      </c>
      <c r="M49" s="39">
        <f t="shared" si="0"/>
        <v>47500</v>
      </c>
      <c r="N49" s="40">
        <f t="shared" si="4"/>
        <v>2516800.0000000005</v>
      </c>
      <c r="O49" s="41" t="s">
        <v>39</v>
      </c>
    </row>
    <row r="50" spans="1:15" x14ac:dyDescent="0.25">
      <c r="A50" s="21">
        <v>49</v>
      </c>
      <c r="B50" s="21">
        <v>1403</v>
      </c>
      <c r="C50" s="21">
        <v>14</v>
      </c>
      <c r="D50" s="21" t="s">
        <v>22</v>
      </c>
      <c r="E50" s="21">
        <v>932</v>
      </c>
      <c r="F50" s="21">
        <v>29</v>
      </c>
      <c r="G50" s="21">
        <v>10</v>
      </c>
      <c r="H50" s="21">
        <f t="shared" si="1"/>
        <v>971</v>
      </c>
      <c r="I50" s="25">
        <f t="shared" si="2"/>
        <v>1068.1000000000001</v>
      </c>
      <c r="J50" s="37">
        <f>J49</f>
        <v>29960</v>
      </c>
      <c r="K50" s="38">
        <f t="shared" si="5"/>
        <v>29091160</v>
      </c>
      <c r="L50" s="38">
        <f t="shared" si="3"/>
        <v>30836629.600000001</v>
      </c>
      <c r="M50" s="39">
        <f t="shared" si="0"/>
        <v>64000</v>
      </c>
      <c r="N50" s="40">
        <f t="shared" si="4"/>
        <v>3417920.0000000005</v>
      </c>
      <c r="O50" s="41" t="s">
        <v>39</v>
      </c>
    </row>
    <row r="51" spans="1:15" x14ac:dyDescent="0.25">
      <c r="A51" s="21">
        <v>50</v>
      </c>
      <c r="B51" s="21">
        <v>1404</v>
      </c>
      <c r="C51" s="21">
        <v>14</v>
      </c>
      <c r="D51" s="21" t="s">
        <v>21</v>
      </c>
      <c r="E51" s="21">
        <v>687</v>
      </c>
      <c r="F51" s="21">
        <v>0</v>
      </c>
      <c r="G51" s="21">
        <v>10</v>
      </c>
      <c r="H51" s="21">
        <f t="shared" si="1"/>
        <v>697</v>
      </c>
      <c r="I51" s="25">
        <f t="shared" si="2"/>
        <v>766.7</v>
      </c>
      <c r="J51" s="37">
        <f>J50</f>
        <v>29960</v>
      </c>
      <c r="K51" s="38">
        <f t="shared" si="5"/>
        <v>20882120</v>
      </c>
      <c r="L51" s="38">
        <f t="shared" si="3"/>
        <v>22135047.199999999</v>
      </c>
      <c r="M51" s="39">
        <f t="shared" si="0"/>
        <v>46000</v>
      </c>
      <c r="N51" s="40">
        <f t="shared" si="4"/>
        <v>2453440</v>
      </c>
      <c r="O51" s="41" t="s">
        <v>39</v>
      </c>
    </row>
    <row r="52" spans="1:15" x14ac:dyDescent="0.25">
      <c r="A52" s="21">
        <v>51</v>
      </c>
      <c r="B52" s="21">
        <v>1501</v>
      </c>
      <c r="C52" s="21">
        <v>15</v>
      </c>
      <c r="D52" s="21" t="s">
        <v>21</v>
      </c>
      <c r="E52" s="21">
        <v>670</v>
      </c>
      <c r="F52" s="21">
        <v>25</v>
      </c>
      <c r="G52" s="21">
        <v>17</v>
      </c>
      <c r="H52" s="21">
        <f t="shared" si="1"/>
        <v>712</v>
      </c>
      <c r="I52" s="25">
        <f t="shared" si="2"/>
        <v>783.2</v>
      </c>
      <c r="J52" s="37">
        <f>J51+80</f>
        <v>30040</v>
      </c>
      <c r="K52" s="38">
        <f t="shared" si="5"/>
        <v>21388480</v>
      </c>
      <c r="L52" s="38">
        <f t="shared" si="3"/>
        <v>22671788.800000001</v>
      </c>
      <c r="M52" s="39">
        <f t="shared" si="0"/>
        <v>47000</v>
      </c>
      <c r="N52" s="40">
        <f t="shared" si="4"/>
        <v>2506240</v>
      </c>
      <c r="O52" s="41" t="s">
        <v>39</v>
      </c>
    </row>
    <row r="53" spans="1:15" x14ac:dyDescent="0.25">
      <c r="A53" s="21">
        <v>52</v>
      </c>
      <c r="B53" s="21">
        <v>1503</v>
      </c>
      <c r="C53" s="21">
        <v>15</v>
      </c>
      <c r="D53" s="21" t="s">
        <v>21</v>
      </c>
      <c r="E53" s="21">
        <v>733</v>
      </c>
      <c r="F53" s="21">
        <v>29</v>
      </c>
      <c r="G53" s="21">
        <v>10</v>
      </c>
      <c r="H53" s="21">
        <f t="shared" si="1"/>
        <v>772</v>
      </c>
      <c r="I53" s="25">
        <f t="shared" si="2"/>
        <v>849.2</v>
      </c>
      <c r="J53" s="37">
        <f>J52</f>
        <v>30040</v>
      </c>
      <c r="K53" s="38">
        <f t="shared" si="5"/>
        <v>23190880</v>
      </c>
      <c r="L53" s="38">
        <f t="shared" si="3"/>
        <v>24582332.800000001</v>
      </c>
      <c r="M53" s="39">
        <f t="shared" si="0"/>
        <v>51000</v>
      </c>
      <c r="N53" s="40">
        <f t="shared" si="4"/>
        <v>2717440</v>
      </c>
      <c r="O53" s="41" t="s">
        <v>39</v>
      </c>
    </row>
    <row r="54" spans="1:15" x14ac:dyDescent="0.25">
      <c r="A54" s="21">
        <v>53</v>
      </c>
      <c r="B54" s="21">
        <v>1504</v>
      </c>
      <c r="C54" s="21">
        <v>15</v>
      </c>
      <c r="D54" s="21" t="s">
        <v>21</v>
      </c>
      <c r="E54" s="21">
        <v>687</v>
      </c>
      <c r="F54" s="21">
        <v>0</v>
      </c>
      <c r="G54" s="21">
        <v>10</v>
      </c>
      <c r="H54" s="21">
        <f t="shared" si="1"/>
        <v>697</v>
      </c>
      <c r="I54" s="25">
        <f t="shared" si="2"/>
        <v>766.7</v>
      </c>
      <c r="J54" s="37">
        <f>J53</f>
        <v>30040</v>
      </c>
      <c r="K54" s="38">
        <f t="shared" si="5"/>
        <v>20937880</v>
      </c>
      <c r="L54" s="38">
        <f t="shared" si="3"/>
        <v>22194152.800000001</v>
      </c>
      <c r="M54" s="39">
        <f t="shared" si="0"/>
        <v>46000</v>
      </c>
      <c r="N54" s="40">
        <f t="shared" si="4"/>
        <v>2453440</v>
      </c>
      <c r="O54" s="41" t="s">
        <v>39</v>
      </c>
    </row>
    <row r="55" spans="1:15" x14ac:dyDescent="0.25">
      <c r="A55" s="21">
        <v>54</v>
      </c>
      <c r="B55" s="21">
        <v>1601</v>
      </c>
      <c r="C55" s="21">
        <v>16</v>
      </c>
      <c r="D55" s="21" t="s">
        <v>21</v>
      </c>
      <c r="E55" s="21">
        <v>670</v>
      </c>
      <c r="F55" s="21">
        <v>25</v>
      </c>
      <c r="G55" s="21">
        <v>17</v>
      </c>
      <c r="H55" s="21">
        <f t="shared" si="1"/>
        <v>712</v>
      </c>
      <c r="I55" s="25">
        <f t="shared" si="2"/>
        <v>783.2</v>
      </c>
      <c r="J55" s="37">
        <f>J54+80</f>
        <v>30120</v>
      </c>
      <c r="K55" s="38">
        <f t="shared" si="5"/>
        <v>21445440</v>
      </c>
      <c r="L55" s="38">
        <f t="shared" si="3"/>
        <v>22732166.400000002</v>
      </c>
      <c r="M55" s="39">
        <f t="shared" si="0"/>
        <v>47500</v>
      </c>
      <c r="N55" s="40">
        <f t="shared" si="4"/>
        <v>2506240</v>
      </c>
      <c r="O55" s="41" t="s">
        <v>39</v>
      </c>
    </row>
    <row r="56" spans="1:15" x14ac:dyDescent="0.25">
      <c r="A56" s="21">
        <v>55</v>
      </c>
      <c r="B56" s="21">
        <v>1602</v>
      </c>
      <c r="C56" s="21">
        <v>16</v>
      </c>
      <c r="D56" s="21" t="s">
        <v>21</v>
      </c>
      <c r="E56" s="21">
        <v>671</v>
      </c>
      <c r="F56" s="21">
        <v>29</v>
      </c>
      <c r="G56" s="21">
        <v>15</v>
      </c>
      <c r="H56" s="21">
        <f t="shared" si="1"/>
        <v>715</v>
      </c>
      <c r="I56" s="25">
        <f t="shared" si="2"/>
        <v>786.50000000000011</v>
      </c>
      <c r="J56" s="37">
        <f>J55</f>
        <v>30120</v>
      </c>
      <c r="K56" s="38">
        <f t="shared" si="5"/>
        <v>21535800</v>
      </c>
      <c r="L56" s="38">
        <f t="shared" si="3"/>
        <v>22827948</v>
      </c>
      <c r="M56" s="39">
        <f t="shared" si="0"/>
        <v>47500</v>
      </c>
      <c r="N56" s="40">
        <f t="shared" si="4"/>
        <v>2516800.0000000005</v>
      </c>
      <c r="O56" s="41" t="s">
        <v>39</v>
      </c>
    </row>
    <row r="57" spans="1:15" x14ac:dyDescent="0.25">
      <c r="A57" s="21">
        <v>56</v>
      </c>
      <c r="B57" s="21">
        <v>1603</v>
      </c>
      <c r="C57" s="21">
        <v>16</v>
      </c>
      <c r="D57" s="21" t="s">
        <v>22</v>
      </c>
      <c r="E57" s="21">
        <v>932</v>
      </c>
      <c r="F57" s="21">
        <v>29</v>
      </c>
      <c r="G57" s="21">
        <v>10</v>
      </c>
      <c r="H57" s="21">
        <f t="shared" si="1"/>
        <v>971</v>
      </c>
      <c r="I57" s="25">
        <f t="shared" si="2"/>
        <v>1068.1000000000001</v>
      </c>
      <c r="J57" s="37">
        <f>J56</f>
        <v>30120</v>
      </c>
      <c r="K57" s="38">
        <f t="shared" si="5"/>
        <v>29246520</v>
      </c>
      <c r="L57" s="38">
        <f t="shared" si="3"/>
        <v>31001311.200000003</v>
      </c>
      <c r="M57" s="39">
        <f t="shared" si="0"/>
        <v>64500</v>
      </c>
      <c r="N57" s="40">
        <f t="shared" si="4"/>
        <v>3417920.0000000005</v>
      </c>
      <c r="O57" s="41" t="s">
        <v>39</v>
      </c>
    </row>
    <row r="58" spans="1:15" x14ac:dyDescent="0.25">
      <c r="A58" s="21">
        <v>57</v>
      </c>
      <c r="B58" s="21">
        <v>1604</v>
      </c>
      <c r="C58" s="21">
        <v>16</v>
      </c>
      <c r="D58" s="21" t="s">
        <v>21</v>
      </c>
      <c r="E58" s="21">
        <v>687</v>
      </c>
      <c r="F58" s="21">
        <v>0</v>
      </c>
      <c r="G58" s="21">
        <v>10</v>
      </c>
      <c r="H58" s="21">
        <f t="shared" si="1"/>
        <v>697</v>
      </c>
      <c r="I58" s="25">
        <f t="shared" si="2"/>
        <v>766.7</v>
      </c>
      <c r="J58" s="37">
        <f>J57</f>
        <v>30120</v>
      </c>
      <c r="K58" s="38">
        <f t="shared" si="5"/>
        <v>20993640</v>
      </c>
      <c r="L58" s="38">
        <f t="shared" si="3"/>
        <v>22253258.400000002</v>
      </c>
      <c r="M58" s="39">
        <f t="shared" si="0"/>
        <v>46500</v>
      </c>
      <c r="N58" s="40">
        <f t="shared" si="4"/>
        <v>2453440</v>
      </c>
      <c r="O58" s="41" t="s">
        <v>39</v>
      </c>
    </row>
    <row r="59" spans="1:15" x14ac:dyDescent="0.25">
      <c r="A59" s="21">
        <v>58</v>
      </c>
      <c r="B59" s="21">
        <v>1701</v>
      </c>
      <c r="C59" s="21">
        <v>17</v>
      </c>
      <c r="D59" s="21" t="s">
        <v>21</v>
      </c>
      <c r="E59" s="21">
        <v>670</v>
      </c>
      <c r="F59" s="21">
        <v>25</v>
      </c>
      <c r="G59" s="21">
        <v>17</v>
      </c>
      <c r="H59" s="21">
        <f t="shared" si="1"/>
        <v>712</v>
      </c>
      <c r="I59" s="25">
        <f t="shared" si="2"/>
        <v>783.2</v>
      </c>
      <c r="J59" s="37">
        <f>J58+80</f>
        <v>30200</v>
      </c>
      <c r="K59" s="38">
        <f t="shared" si="5"/>
        <v>21502400</v>
      </c>
      <c r="L59" s="38">
        <f t="shared" si="3"/>
        <v>22792544</v>
      </c>
      <c r="M59" s="39">
        <f t="shared" si="0"/>
        <v>47500</v>
      </c>
      <c r="N59" s="40">
        <f t="shared" si="4"/>
        <v>2506240</v>
      </c>
      <c r="O59" s="41" t="s">
        <v>39</v>
      </c>
    </row>
    <row r="60" spans="1:15" x14ac:dyDescent="0.25">
      <c r="A60" s="21">
        <v>59</v>
      </c>
      <c r="B60" s="21">
        <v>1702</v>
      </c>
      <c r="C60" s="21">
        <v>17</v>
      </c>
      <c r="D60" s="21" t="s">
        <v>21</v>
      </c>
      <c r="E60" s="21">
        <v>671</v>
      </c>
      <c r="F60" s="21">
        <v>29</v>
      </c>
      <c r="G60" s="21">
        <v>15</v>
      </c>
      <c r="H60" s="21">
        <f t="shared" si="1"/>
        <v>715</v>
      </c>
      <c r="I60" s="25">
        <f t="shared" si="2"/>
        <v>786.50000000000011</v>
      </c>
      <c r="J60" s="37">
        <f>J59</f>
        <v>30200</v>
      </c>
      <c r="K60" s="38">
        <f t="shared" si="5"/>
        <v>21593000</v>
      </c>
      <c r="L60" s="38">
        <f t="shared" si="3"/>
        <v>22888580</v>
      </c>
      <c r="M60" s="39">
        <f t="shared" si="0"/>
        <v>47500</v>
      </c>
      <c r="N60" s="40">
        <f t="shared" si="4"/>
        <v>2516800.0000000005</v>
      </c>
      <c r="O60" s="41" t="s">
        <v>39</v>
      </c>
    </row>
    <row r="61" spans="1:15" x14ac:dyDescent="0.25">
      <c r="A61" s="21">
        <v>60</v>
      </c>
      <c r="B61" s="21">
        <v>1703</v>
      </c>
      <c r="C61" s="21">
        <v>17</v>
      </c>
      <c r="D61" s="21" t="s">
        <v>22</v>
      </c>
      <c r="E61" s="21">
        <v>932</v>
      </c>
      <c r="F61" s="21">
        <v>29</v>
      </c>
      <c r="G61" s="21">
        <v>10</v>
      </c>
      <c r="H61" s="21">
        <f t="shared" si="1"/>
        <v>971</v>
      </c>
      <c r="I61" s="25">
        <f t="shared" si="2"/>
        <v>1068.1000000000001</v>
      </c>
      <c r="J61" s="37">
        <f>J60</f>
        <v>30200</v>
      </c>
      <c r="K61" s="38">
        <f t="shared" si="5"/>
        <v>29324200</v>
      </c>
      <c r="L61" s="38">
        <f t="shared" si="3"/>
        <v>31083652</v>
      </c>
      <c r="M61" s="39">
        <f t="shared" si="0"/>
        <v>65000</v>
      </c>
      <c r="N61" s="40">
        <f t="shared" si="4"/>
        <v>3417920.0000000005</v>
      </c>
      <c r="O61" s="41" t="s">
        <v>39</v>
      </c>
    </row>
    <row r="62" spans="1:15" x14ac:dyDescent="0.25">
      <c r="A62" s="21">
        <v>61</v>
      </c>
      <c r="B62" s="21">
        <v>1704</v>
      </c>
      <c r="C62" s="21">
        <v>17</v>
      </c>
      <c r="D62" s="21" t="s">
        <v>21</v>
      </c>
      <c r="E62" s="21">
        <v>687</v>
      </c>
      <c r="F62" s="21">
        <v>0</v>
      </c>
      <c r="G62" s="21">
        <v>10</v>
      </c>
      <c r="H62" s="21">
        <f t="shared" si="1"/>
        <v>697</v>
      </c>
      <c r="I62" s="25">
        <f t="shared" si="2"/>
        <v>766.7</v>
      </c>
      <c r="J62" s="37">
        <f>J61</f>
        <v>30200</v>
      </c>
      <c r="K62" s="38">
        <f t="shared" si="5"/>
        <v>21049400</v>
      </c>
      <c r="L62" s="38">
        <f t="shared" si="3"/>
        <v>22312364</v>
      </c>
      <c r="M62" s="39">
        <f t="shared" si="0"/>
        <v>46500</v>
      </c>
      <c r="N62" s="40">
        <f t="shared" si="4"/>
        <v>2453440</v>
      </c>
      <c r="O62" s="41" t="s">
        <v>39</v>
      </c>
    </row>
    <row r="63" spans="1:15" x14ac:dyDescent="0.25">
      <c r="A63" s="21">
        <v>62</v>
      </c>
      <c r="B63" s="21">
        <v>1801</v>
      </c>
      <c r="C63" s="21">
        <v>18</v>
      </c>
      <c r="D63" s="21" t="s">
        <v>21</v>
      </c>
      <c r="E63" s="21">
        <v>670</v>
      </c>
      <c r="F63" s="21">
        <v>25</v>
      </c>
      <c r="G63" s="21">
        <v>17</v>
      </c>
      <c r="H63" s="21">
        <f t="shared" si="1"/>
        <v>712</v>
      </c>
      <c r="I63" s="25">
        <f t="shared" si="2"/>
        <v>783.2</v>
      </c>
      <c r="J63" s="37">
        <f>J62+80</f>
        <v>30280</v>
      </c>
      <c r="K63" s="38">
        <f t="shared" si="5"/>
        <v>21559360</v>
      </c>
      <c r="L63" s="38">
        <f t="shared" si="3"/>
        <v>22852921.600000001</v>
      </c>
      <c r="M63" s="39">
        <f t="shared" si="0"/>
        <v>47500</v>
      </c>
      <c r="N63" s="40">
        <f t="shared" si="4"/>
        <v>2506240</v>
      </c>
      <c r="O63" s="41" t="s">
        <v>39</v>
      </c>
    </row>
    <row r="64" spans="1:15" x14ac:dyDescent="0.25">
      <c r="A64" s="21">
        <v>63</v>
      </c>
      <c r="B64" s="21">
        <v>1802</v>
      </c>
      <c r="C64" s="21">
        <v>18</v>
      </c>
      <c r="D64" s="21" t="s">
        <v>21</v>
      </c>
      <c r="E64" s="21">
        <v>671</v>
      </c>
      <c r="F64" s="21">
        <v>29</v>
      </c>
      <c r="G64" s="21">
        <v>15</v>
      </c>
      <c r="H64" s="21">
        <f t="shared" si="1"/>
        <v>715</v>
      </c>
      <c r="I64" s="25">
        <f t="shared" si="2"/>
        <v>786.50000000000011</v>
      </c>
      <c r="J64" s="37">
        <f>J63</f>
        <v>30280</v>
      </c>
      <c r="K64" s="38">
        <f t="shared" si="5"/>
        <v>21650200</v>
      </c>
      <c r="L64" s="38">
        <f t="shared" si="3"/>
        <v>22949212</v>
      </c>
      <c r="M64" s="39">
        <f t="shared" si="0"/>
        <v>48000</v>
      </c>
      <c r="N64" s="40">
        <f t="shared" si="4"/>
        <v>2516800.0000000005</v>
      </c>
      <c r="O64" s="41" t="s">
        <v>39</v>
      </c>
    </row>
    <row r="65" spans="1:15" x14ac:dyDescent="0.25">
      <c r="A65" s="21">
        <v>64</v>
      </c>
      <c r="B65" s="21">
        <v>1803</v>
      </c>
      <c r="C65" s="21">
        <v>18</v>
      </c>
      <c r="D65" s="21" t="s">
        <v>22</v>
      </c>
      <c r="E65" s="21">
        <v>932</v>
      </c>
      <c r="F65" s="21">
        <v>29</v>
      </c>
      <c r="G65" s="21">
        <v>10</v>
      </c>
      <c r="H65" s="21">
        <f t="shared" si="1"/>
        <v>971</v>
      </c>
      <c r="I65" s="25">
        <f t="shared" si="2"/>
        <v>1068.1000000000001</v>
      </c>
      <c r="J65" s="37">
        <f>J64</f>
        <v>30280</v>
      </c>
      <c r="K65" s="38">
        <f t="shared" si="5"/>
        <v>29401880</v>
      </c>
      <c r="L65" s="38">
        <f t="shared" si="3"/>
        <v>31165992.800000001</v>
      </c>
      <c r="M65" s="39">
        <f t="shared" si="0"/>
        <v>65000</v>
      </c>
      <c r="N65" s="40">
        <f t="shared" si="4"/>
        <v>3417920.0000000005</v>
      </c>
      <c r="O65" s="41" t="s">
        <v>39</v>
      </c>
    </row>
    <row r="66" spans="1:15" x14ac:dyDescent="0.25">
      <c r="A66" s="21">
        <v>65</v>
      </c>
      <c r="B66" s="21">
        <v>1804</v>
      </c>
      <c r="C66" s="21">
        <v>18</v>
      </c>
      <c r="D66" s="21" t="s">
        <v>21</v>
      </c>
      <c r="E66" s="21">
        <v>687</v>
      </c>
      <c r="F66" s="21">
        <v>0</v>
      </c>
      <c r="G66" s="21">
        <v>10</v>
      </c>
      <c r="H66" s="21">
        <f t="shared" si="1"/>
        <v>697</v>
      </c>
      <c r="I66" s="25">
        <f t="shared" si="2"/>
        <v>766.7</v>
      </c>
      <c r="J66" s="37">
        <f>J65</f>
        <v>30280</v>
      </c>
      <c r="K66" s="38">
        <f t="shared" si="5"/>
        <v>21105160</v>
      </c>
      <c r="L66" s="38">
        <f t="shared" si="3"/>
        <v>22371469.600000001</v>
      </c>
      <c r="M66" s="39">
        <f t="shared" ref="M66:M84" si="6">MROUND((L66*0.025/12),500)</f>
        <v>46500</v>
      </c>
      <c r="N66" s="40">
        <f t="shared" si="4"/>
        <v>2453440</v>
      </c>
      <c r="O66" s="41" t="s">
        <v>39</v>
      </c>
    </row>
    <row r="67" spans="1:15" x14ac:dyDescent="0.25">
      <c r="A67" s="21">
        <v>66</v>
      </c>
      <c r="B67" s="21">
        <v>1901</v>
      </c>
      <c r="C67" s="21">
        <v>19</v>
      </c>
      <c r="D67" s="21" t="s">
        <v>21</v>
      </c>
      <c r="E67" s="21">
        <v>670</v>
      </c>
      <c r="F67" s="21">
        <v>25</v>
      </c>
      <c r="G67" s="21">
        <v>17</v>
      </c>
      <c r="H67" s="21">
        <f t="shared" ref="H67:H84" si="7">E67+F67+G67</f>
        <v>712</v>
      </c>
      <c r="I67" s="25">
        <f t="shared" ref="I67:I84" si="8">H67*1.1</f>
        <v>783.2</v>
      </c>
      <c r="J67" s="37">
        <f>J66+80</f>
        <v>30360</v>
      </c>
      <c r="K67" s="38">
        <f t="shared" ref="K67:K82" si="9">H67*J67</f>
        <v>21616320</v>
      </c>
      <c r="L67" s="38">
        <f t="shared" ref="L67:L84" si="10">K67*1.06</f>
        <v>22913299.200000003</v>
      </c>
      <c r="M67" s="39">
        <f t="shared" si="6"/>
        <v>47500</v>
      </c>
      <c r="N67" s="40">
        <f t="shared" ref="N67:N84" si="11">I67*3200</f>
        <v>2506240</v>
      </c>
      <c r="O67" s="41" t="s">
        <v>39</v>
      </c>
    </row>
    <row r="68" spans="1:15" x14ac:dyDescent="0.25">
      <c r="A68" s="21">
        <v>67</v>
      </c>
      <c r="B68" s="21">
        <v>1902</v>
      </c>
      <c r="C68" s="21">
        <v>19</v>
      </c>
      <c r="D68" s="21" t="s">
        <v>21</v>
      </c>
      <c r="E68" s="21">
        <v>671</v>
      </c>
      <c r="F68" s="21">
        <v>29</v>
      </c>
      <c r="G68" s="21">
        <v>15</v>
      </c>
      <c r="H68" s="21">
        <f t="shared" si="7"/>
        <v>715</v>
      </c>
      <c r="I68" s="25">
        <f t="shared" si="8"/>
        <v>786.50000000000011</v>
      </c>
      <c r="J68" s="37">
        <f>J67</f>
        <v>30360</v>
      </c>
      <c r="K68" s="38">
        <f t="shared" si="9"/>
        <v>21707400</v>
      </c>
      <c r="L68" s="38">
        <f t="shared" si="10"/>
        <v>23009844</v>
      </c>
      <c r="M68" s="39">
        <f t="shared" si="6"/>
        <v>48000</v>
      </c>
      <c r="N68" s="40">
        <f t="shared" si="11"/>
        <v>2516800.0000000005</v>
      </c>
      <c r="O68" s="41" t="s">
        <v>39</v>
      </c>
    </row>
    <row r="69" spans="1:15" x14ac:dyDescent="0.25">
      <c r="A69" s="21">
        <v>68</v>
      </c>
      <c r="B69" s="21">
        <v>1903</v>
      </c>
      <c r="C69" s="21">
        <v>19</v>
      </c>
      <c r="D69" s="21" t="s">
        <v>22</v>
      </c>
      <c r="E69" s="21">
        <v>932</v>
      </c>
      <c r="F69" s="21">
        <v>29</v>
      </c>
      <c r="G69" s="21">
        <v>10</v>
      </c>
      <c r="H69" s="21">
        <f t="shared" si="7"/>
        <v>971</v>
      </c>
      <c r="I69" s="25">
        <f t="shared" si="8"/>
        <v>1068.1000000000001</v>
      </c>
      <c r="J69" s="37">
        <f>J68</f>
        <v>30360</v>
      </c>
      <c r="K69" s="38">
        <f t="shared" si="9"/>
        <v>29479560</v>
      </c>
      <c r="L69" s="38">
        <f t="shared" si="10"/>
        <v>31248333.600000001</v>
      </c>
      <c r="M69" s="39">
        <f t="shared" si="6"/>
        <v>65000</v>
      </c>
      <c r="N69" s="40">
        <f t="shared" si="11"/>
        <v>3417920.0000000005</v>
      </c>
      <c r="O69" s="41" t="s">
        <v>39</v>
      </c>
    </row>
    <row r="70" spans="1:15" x14ac:dyDescent="0.25">
      <c r="A70" s="21">
        <v>69</v>
      </c>
      <c r="B70" s="21">
        <v>1904</v>
      </c>
      <c r="C70" s="21">
        <v>19</v>
      </c>
      <c r="D70" s="21" t="s">
        <v>21</v>
      </c>
      <c r="E70" s="21">
        <v>687</v>
      </c>
      <c r="F70" s="21">
        <v>0</v>
      </c>
      <c r="G70" s="21">
        <v>10</v>
      </c>
      <c r="H70" s="21">
        <f t="shared" si="7"/>
        <v>697</v>
      </c>
      <c r="I70" s="25">
        <f t="shared" si="8"/>
        <v>766.7</v>
      </c>
      <c r="J70" s="37">
        <f>J69</f>
        <v>30360</v>
      </c>
      <c r="K70" s="38">
        <f t="shared" si="9"/>
        <v>21160920</v>
      </c>
      <c r="L70" s="38">
        <f t="shared" si="10"/>
        <v>22430575.200000003</v>
      </c>
      <c r="M70" s="39">
        <f t="shared" si="6"/>
        <v>46500</v>
      </c>
      <c r="N70" s="40">
        <f t="shared" si="11"/>
        <v>2453440</v>
      </c>
      <c r="O70" s="41" t="s">
        <v>39</v>
      </c>
    </row>
    <row r="71" spans="1:15" x14ac:dyDescent="0.25">
      <c r="A71" s="21">
        <v>70</v>
      </c>
      <c r="B71" s="21">
        <v>2001</v>
      </c>
      <c r="C71" s="21">
        <v>20</v>
      </c>
      <c r="D71" s="21" t="s">
        <v>21</v>
      </c>
      <c r="E71" s="21">
        <v>670</v>
      </c>
      <c r="F71" s="21">
        <v>25</v>
      </c>
      <c r="G71" s="21">
        <v>17</v>
      </c>
      <c r="H71" s="21">
        <f t="shared" si="7"/>
        <v>712</v>
      </c>
      <c r="I71" s="25">
        <f t="shared" si="8"/>
        <v>783.2</v>
      </c>
      <c r="J71" s="37">
        <f>J70+80</f>
        <v>30440</v>
      </c>
      <c r="K71" s="38">
        <f t="shared" si="9"/>
        <v>21673280</v>
      </c>
      <c r="L71" s="38">
        <f t="shared" si="10"/>
        <v>22973676.800000001</v>
      </c>
      <c r="M71" s="39">
        <f t="shared" si="6"/>
        <v>48000</v>
      </c>
      <c r="N71" s="40">
        <f t="shared" si="11"/>
        <v>2506240</v>
      </c>
      <c r="O71" s="41" t="s">
        <v>39</v>
      </c>
    </row>
    <row r="72" spans="1:15" x14ac:dyDescent="0.25">
      <c r="A72" s="21">
        <v>71</v>
      </c>
      <c r="B72" s="21">
        <v>2002</v>
      </c>
      <c r="C72" s="21">
        <v>20</v>
      </c>
      <c r="D72" s="21" t="s">
        <v>21</v>
      </c>
      <c r="E72" s="21">
        <v>671</v>
      </c>
      <c r="F72" s="21">
        <v>29</v>
      </c>
      <c r="G72" s="21">
        <v>15</v>
      </c>
      <c r="H72" s="21">
        <f t="shared" si="7"/>
        <v>715</v>
      </c>
      <c r="I72" s="25">
        <f t="shared" si="8"/>
        <v>786.50000000000011</v>
      </c>
      <c r="J72" s="37">
        <f>J71</f>
        <v>30440</v>
      </c>
      <c r="K72" s="38">
        <f t="shared" si="9"/>
        <v>21764600</v>
      </c>
      <c r="L72" s="38">
        <f t="shared" si="10"/>
        <v>23070476</v>
      </c>
      <c r="M72" s="39">
        <f t="shared" si="6"/>
        <v>48000</v>
      </c>
      <c r="N72" s="40">
        <f t="shared" si="11"/>
        <v>2516800.0000000005</v>
      </c>
      <c r="O72" s="41" t="s">
        <v>39</v>
      </c>
    </row>
    <row r="73" spans="1:15" x14ac:dyDescent="0.25">
      <c r="A73" s="21">
        <v>72</v>
      </c>
      <c r="B73" s="21">
        <v>2003</v>
      </c>
      <c r="C73" s="21">
        <v>20</v>
      </c>
      <c r="D73" s="21" t="s">
        <v>22</v>
      </c>
      <c r="E73" s="21">
        <v>932</v>
      </c>
      <c r="F73" s="21">
        <v>29</v>
      </c>
      <c r="G73" s="21">
        <v>10</v>
      </c>
      <c r="H73" s="21">
        <f t="shared" si="7"/>
        <v>971</v>
      </c>
      <c r="I73" s="25">
        <f t="shared" si="8"/>
        <v>1068.1000000000001</v>
      </c>
      <c r="J73" s="37">
        <f>J72</f>
        <v>30440</v>
      </c>
      <c r="K73" s="38">
        <f t="shared" si="9"/>
        <v>29557240</v>
      </c>
      <c r="L73" s="38">
        <f t="shared" si="10"/>
        <v>31330674.400000002</v>
      </c>
      <c r="M73" s="39">
        <f t="shared" si="6"/>
        <v>65500</v>
      </c>
      <c r="N73" s="40">
        <f t="shared" si="11"/>
        <v>3417920.0000000005</v>
      </c>
      <c r="O73" s="41" t="s">
        <v>39</v>
      </c>
    </row>
    <row r="74" spans="1:15" x14ac:dyDescent="0.25">
      <c r="A74" s="21">
        <v>73</v>
      </c>
      <c r="B74" s="21">
        <v>2004</v>
      </c>
      <c r="C74" s="21">
        <v>20</v>
      </c>
      <c r="D74" s="21" t="s">
        <v>21</v>
      </c>
      <c r="E74" s="21">
        <v>687</v>
      </c>
      <c r="F74" s="21">
        <v>0</v>
      </c>
      <c r="G74" s="21">
        <v>10</v>
      </c>
      <c r="H74" s="21">
        <f t="shared" si="7"/>
        <v>697</v>
      </c>
      <c r="I74" s="25">
        <f t="shared" si="8"/>
        <v>766.7</v>
      </c>
      <c r="J74" s="37">
        <f>J73</f>
        <v>30440</v>
      </c>
      <c r="K74" s="38">
        <f t="shared" si="9"/>
        <v>21216680</v>
      </c>
      <c r="L74" s="38">
        <f t="shared" si="10"/>
        <v>22489680.800000001</v>
      </c>
      <c r="M74" s="39">
        <f t="shared" si="6"/>
        <v>47000</v>
      </c>
      <c r="N74" s="40">
        <f t="shared" si="11"/>
        <v>2453440</v>
      </c>
      <c r="O74" s="41" t="s">
        <v>39</v>
      </c>
    </row>
    <row r="75" spans="1:15" x14ac:dyDescent="0.25">
      <c r="A75" s="21">
        <v>74</v>
      </c>
      <c r="B75" s="21">
        <v>2101</v>
      </c>
      <c r="C75" s="21">
        <v>21</v>
      </c>
      <c r="D75" s="21" t="s">
        <v>21</v>
      </c>
      <c r="E75" s="21">
        <v>670</v>
      </c>
      <c r="F75" s="21">
        <v>25</v>
      </c>
      <c r="G75" s="21">
        <v>17</v>
      </c>
      <c r="H75" s="21">
        <f t="shared" si="7"/>
        <v>712</v>
      </c>
      <c r="I75" s="25">
        <f t="shared" si="8"/>
        <v>783.2</v>
      </c>
      <c r="J75" s="37">
        <f>J74+80</f>
        <v>30520</v>
      </c>
      <c r="K75" s="38">
        <f t="shared" si="9"/>
        <v>21730240</v>
      </c>
      <c r="L75" s="38">
        <f t="shared" si="10"/>
        <v>23034054.400000002</v>
      </c>
      <c r="M75" s="39">
        <f t="shared" si="6"/>
        <v>48000</v>
      </c>
      <c r="N75" s="40">
        <f t="shared" si="11"/>
        <v>2506240</v>
      </c>
      <c r="O75" s="41" t="s">
        <v>39</v>
      </c>
    </row>
    <row r="76" spans="1:15" x14ac:dyDescent="0.25">
      <c r="A76" s="21">
        <v>75</v>
      </c>
      <c r="B76" s="21">
        <v>2102</v>
      </c>
      <c r="C76" s="21">
        <v>21</v>
      </c>
      <c r="D76" s="21" t="s">
        <v>21</v>
      </c>
      <c r="E76" s="21">
        <v>671</v>
      </c>
      <c r="F76" s="21">
        <v>29</v>
      </c>
      <c r="G76" s="21">
        <v>15</v>
      </c>
      <c r="H76" s="21">
        <f t="shared" si="7"/>
        <v>715</v>
      </c>
      <c r="I76" s="25">
        <f t="shared" si="8"/>
        <v>786.50000000000011</v>
      </c>
      <c r="J76" s="37">
        <f>J75</f>
        <v>30520</v>
      </c>
      <c r="K76" s="38">
        <f t="shared" si="9"/>
        <v>21821800</v>
      </c>
      <c r="L76" s="38">
        <f t="shared" si="10"/>
        <v>23131108</v>
      </c>
      <c r="M76" s="39">
        <f t="shared" si="6"/>
        <v>48000</v>
      </c>
      <c r="N76" s="40">
        <f t="shared" si="11"/>
        <v>2516800.0000000005</v>
      </c>
      <c r="O76" s="41" t="s">
        <v>39</v>
      </c>
    </row>
    <row r="77" spans="1:15" x14ac:dyDescent="0.25">
      <c r="A77" s="21">
        <v>76</v>
      </c>
      <c r="B77" s="21">
        <v>2103</v>
      </c>
      <c r="C77" s="21">
        <v>21</v>
      </c>
      <c r="D77" s="21" t="s">
        <v>22</v>
      </c>
      <c r="E77" s="21">
        <v>932</v>
      </c>
      <c r="F77" s="21">
        <v>29</v>
      </c>
      <c r="G77" s="21">
        <v>10</v>
      </c>
      <c r="H77" s="21">
        <f t="shared" si="7"/>
        <v>971</v>
      </c>
      <c r="I77" s="25">
        <f t="shared" si="8"/>
        <v>1068.1000000000001</v>
      </c>
      <c r="J77" s="37">
        <f>J76</f>
        <v>30520</v>
      </c>
      <c r="K77" s="38">
        <f t="shared" si="9"/>
        <v>29634920</v>
      </c>
      <c r="L77" s="38">
        <f t="shared" si="10"/>
        <v>31413015.200000003</v>
      </c>
      <c r="M77" s="39">
        <f t="shared" si="6"/>
        <v>65500</v>
      </c>
      <c r="N77" s="40">
        <f t="shared" si="11"/>
        <v>3417920.0000000005</v>
      </c>
      <c r="O77" s="41" t="s">
        <v>39</v>
      </c>
    </row>
    <row r="78" spans="1:15" x14ac:dyDescent="0.25">
      <c r="A78" s="21">
        <v>77</v>
      </c>
      <c r="B78" s="21">
        <v>2104</v>
      </c>
      <c r="C78" s="21">
        <v>21</v>
      </c>
      <c r="D78" s="21" t="s">
        <v>21</v>
      </c>
      <c r="E78" s="21">
        <v>687</v>
      </c>
      <c r="F78" s="21">
        <v>0</v>
      </c>
      <c r="G78" s="21">
        <v>10</v>
      </c>
      <c r="H78" s="21">
        <f t="shared" si="7"/>
        <v>697</v>
      </c>
      <c r="I78" s="25">
        <f t="shared" si="8"/>
        <v>766.7</v>
      </c>
      <c r="J78" s="37">
        <f>J77</f>
        <v>30520</v>
      </c>
      <c r="K78" s="38">
        <f t="shared" si="9"/>
        <v>21272440</v>
      </c>
      <c r="L78" s="38">
        <f t="shared" si="10"/>
        <v>22548786.400000002</v>
      </c>
      <c r="M78" s="39">
        <f t="shared" si="6"/>
        <v>47000</v>
      </c>
      <c r="N78" s="40">
        <f t="shared" si="11"/>
        <v>2453440</v>
      </c>
      <c r="O78" s="41" t="s">
        <v>39</v>
      </c>
    </row>
    <row r="79" spans="1:15" x14ac:dyDescent="0.25">
      <c r="A79" s="21">
        <v>78</v>
      </c>
      <c r="B79" s="21">
        <v>2201</v>
      </c>
      <c r="C79" s="21">
        <v>22</v>
      </c>
      <c r="D79" s="21" t="s">
        <v>21</v>
      </c>
      <c r="E79" s="21">
        <v>670</v>
      </c>
      <c r="F79" s="21">
        <v>25</v>
      </c>
      <c r="G79" s="21">
        <v>17</v>
      </c>
      <c r="H79" s="21">
        <f t="shared" si="7"/>
        <v>712</v>
      </c>
      <c r="I79" s="25">
        <f t="shared" si="8"/>
        <v>783.2</v>
      </c>
      <c r="J79" s="37">
        <f>J78+80</f>
        <v>30600</v>
      </c>
      <c r="K79" s="38">
        <f t="shared" si="9"/>
        <v>21787200</v>
      </c>
      <c r="L79" s="38">
        <f t="shared" si="10"/>
        <v>23094432</v>
      </c>
      <c r="M79" s="39">
        <f t="shared" si="6"/>
        <v>48000</v>
      </c>
      <c r="N79" s="40">
        <f t="shared" si="11"/>
        <v>2506240</v>
      </c>
      <c r="O79" s="41" t="s">
        <v>39</v>
      </c>
    </row>
    <row r="80" spans="1:15" x14ac:dyDescent="0.25">
      <c r="A80" s="21">
        <v>79</v>
      </c>
      <c r="B80" s="21">
        <v>2202</v>
      </c>
      <c r="C80" s="21">
        <v>22</v>
      </c>
      <c r="D80" s="21" t="s">
        <v>21</v>
      </c>
      <c r="E80" s="21">
        <v>671</v>
      </c>
      <c r="F80" s="21">
        <v>29</v>
      </c>
      <c r="G80" s="21">
        <v>15</v>
      </c>
      <c r="H80" s="21">
        <f t="shared" si="7"/>
        <v>715</v>
      </c>
      <c r="I80" s="25">
        <f t="shared" si="8"/>
        <v>786.50000000000011</v>
      </c>
      <c r="J80" s="37">
        <f>J79</f>
        <v>30600</v>
      </c>
      <c r="K80" s="38">
        <f t="shared" si="9"/>
        <v>21879000</v>
      </c>
      <c r="L80" s="38">
        <f t="shared" si="10"/>
        <v>23191740</v>
      </c>
      <c r="M80" s="39">
        <f t="shared" si="6"/>
        <v>48500</v>
      </c>
      <c r="N80" s="40">
        <f t="shared" si="11"/>
        <v>2516800.0000000005</v>
      </c>
      <c r="O80" s="41" t="s">
        <v>39</v>
      </c>
    </row>
    <row r="81" spans="1:15" x14ac:dyDescent="0.25">
      <c r="A81" s="21">
        <v>80</v>
      </c>
      <c r="B81" s="21">
        <v>2203</v>
      </c>
      <c r="C81" s="21">
        <v>22</v>
      </c>
      <c r="D81" s="21" t="s">
        <v>22</v>
      </c>
      <c r="E81" s="21">
        <v>932</v>
      </c>
      <c r="F81" s="21">
        <v>29</v>
      </c>
      <c r="G81" s="21">
        <v>10</v>
      </c>
      <c r="H81" s="21">
        <f t="shared" si="7"/>
        <v>971</v>
      </c>
      <c r="I81" s="25">
        <f t="shared" si="8"/>
        <v>1068.1000000000001</v>
      </c>
      <c r="J81" s="37">
        <f>J80</f>
        <v>30600</v>
      </c>
      <c r="K81" s="38">
        <f t="shared" si="9"/>
        <v>29712600</v>
      </c>
      <c r="L81" s="38">
        <f t="shared" si="10"/>
        <v>31495356</v>
      </c>
      <c r="M81" s="39">
        <f t="shared" si="6"/>
        <v>65500</v>
      </c>
      <c r="N81" s="40">
        <f t="shared" si="11"/>
        <v>3417920.0000000005</v>
      </c>
      <c r="O81" s="41" t="s">
        <v>39</v>
      </c>
    </row>
    <row r="82" spans="1:15" x14ac:dyDescent="0.25">
      <c r="A82" s="21">
        <v>81</v>
      </c>
      <c r="B82" s="21">
        <v>2204</v>
      </c>
      <c r="C82" s="21">
        <v>22</v>
      </c>
      <c r="D82" s="21" t="s">
        <v>21</v>
      </c>
      <c r="E82" s="21">
        <v>687</v>
      </c>
      <c r="F82" s="21">
        <v>0</v>
      </c>
      <c r="G82" s="21">
        <v>10</v>
      </c>
      <c r="H82" s="21">
        <f t="shared" si="7"/>
        <v>697</v>
      </c>
      <c r="I82" s="25">
        <f t="shared" si="8"/>
        <v>766.7</v>
      </c>
      <c r="J82" s="37">
        <f>J81</f>
        <v>30600</v>
      </c>
      <c r="K82" s="38">
        <f t="shared" si="9"/>
        <v>21328200</v>
      </c>
      <c r="L82" s="38">
        <f t="shared" si="10"/>
        <v>22607892</v>
      </c>
      <c r="M82" s="39">
        <f t="shared" si="6"/>
        <v>47000</v>
      </c>
      <c r="N82" s="40">
        <f t="shared" si="11"/>
        <v>2453440</v>
      </c>
      <c r="O82" s="41" t="s">
        <v>39</v>
      </c>
    </row>
    <row r="83" spans="1:15" s="7" customFormat="1" x14ac:dyDescent="0.25">
      <c r="A83" s="46">
        <v>82</v>
      </c>
      <c r="B83" s="46">
        <v>2302</v>
      </c>
      <c r="C83" s="46">
        <v>23</v>
      </c>
      <c r="D83" s="46" t="s">
        <v>22</v>
      </c>
      <c r="E83" s="46">
        <v>1353</v>
      </c>
      <c r="F83" s="46">
        <v>55</v>
      </c>
      <c r="G83" s="46">
        <v>32</v>
      </c>
      <c r="H83" s="46">
        <f t="shared" si="7"/>
        <v>1440</v>
      </c>
      <c r="I83" s="47">
        <f t="shared" si="8"/>
        <v>1584.0000000000002</v>
      </c>
      <c r="J83" s="37">
        <f>J82+80</f>
        <v>30680</v>
      </c>
      <c r="K83" s="38">
        <v>0</v>
      </c>
      <c r="L83" s="38">
        <f t="shared" si="10"/>
        <v>0</v>
      </c>
      <c r="M83" s="39">
        <f t="shared" si="6"/>
        <v>0</v>
      </c>
      <c r="N83" s="40">
        <f t="shared" si="11"/>
        <v>5068800.0000000009</v>
      </c>
      <c r="O83" s="41" t="s">
        <v>40</v>
      </c>
    </row>
    <row r="84" spans="1:15" x14ac:dyDescent="0.25">
      <c r="A84" s="21">
        <v>83</v>
      </c>
      <c r="B84" s="21">
        <v>2303</v>
      </c>
      <c r="C84" s="21">
        <v>23</v>
      </c>
      <c r="D84" s="21" t="s">
        <v>31</v>
      </c>
      <c r="E84" s="21">
        <v>1634</v>
      </c>
      <c r="F84" s="21">
        <v>29</v>
      </c>
      <c r="G84" s="21">
        <v>20</v>
      </c>
      <c r="H84" s="21">
        <f t="shared" si="7"/>
        <v>1683</v>
      </c>
      <c r="I84" s="25">
        <f t="shared" si="8"/>
        <v>1851.3000000000002</v>
      </c>
      <c r="J84" s="37">
        <f>J83</f>
        <v>30680</v>
      </c>
      <c r="K84" s="38">
        <v>0</v>
      </c>
      <c r="L84" s="38">
        <f t="shared" si="10"/>
        <v>0</v>
      </c>
      <c r="M84" s="39">
        <f t="shared" si="6"/>
        <v>0</v>
      </c>
      <c r="N84" s="40">
        <f t="shared" si="11"/>
        <v>5924160.0000000009</v>
      </c>
      <c r="O84" s="41" t="s">
        <v>40</v>
      </c>
    </row>
    <row r="85" spans="1:15" x14ac:dyDescent="0.25">
      <c r="A85" s="114" t="s">
        <v>4</v>
      </c>
      <c r="B85" s="115"/>
      <c r="C85" s="115"/>
      <c r="D85" s="116"/>
      <c r="E85" s="24">
        <f>SUM(E2:E84)</f>
        <v>63621</v>
      </c>
      <c r="F85" s="24">
        <f>SUM(F2:F84)</f>
        <v>1484</v>
      </c>
      <c r="G85" s="24">
        <f>SUM(G2:G84)</f>
        <v>1007</v>
      </c>
      <c r="H85" s="24">
        <f>SUM(H2:H84)</f>
        <v>66112</v>
      </c>
      <c r="I85" s="24">
        <f>SUM(I2:I84)</f>
        <v>72723.199999999939</v>
      </c>
      <c r="J85" s="42"/>
      <c r="K85" s="43">
        <f>SUM(K2:K84)</f>
        <v>1495875600</v>
      </c>
      <c r="L85" s="43">
        <f>SUM(L2:L84)</f>
        <v>1585628136</v>
      </c>
      <c r="M85" s="39"/>
      <c r="N85" s="44">
        <f>SUM(N2:N84)</f>
        <v>232714240</v>
      </c>
      <c r="O85" s="8"/>
    </row>
    <row r="88" spans="1:15" x14ac:dyDescent="0.25">
      <c r="O88" s="8">
        <f>I85*3000</f>
        <v>218169599.99999982</v>
      </c>
    </row>
  </sheetData>
  <mergeCells count="1">
    <mergeCell ref="A85:D8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1BE3-0D1A-48D4-BA0A-6BFFCC5F6178}">
  <dimension ref="A1:Q72"/>
  <sheetViews>
    <sheetView topLeftCell="A53" zoomScale="190" zoomScaleNormal="190" workbookViewId="0">
      <selection activeCell="L2" sqref="L2:L68"/>
    </sheetView>
  </sheetViews>
  <sheetFormatPr defaultRowHeight="15" x14ac:dyDescent="0.25"/>
  <cols>
    <col min="1" max="1" width="3.28515625" customWidth="1"/>
    <col min="2" max="2" width="4.85546875" customWidth="1"/>
    <col min="3" max="3" width="4.5703125" customWidth="1"/>
    <col min="4" max="4" width="6" customWidth="1"/>
    <col min="5" max="5" width="6.140625" customWidth="1"/>
    <col min="6" max="6" width="5.28515625" customWidth="1"/>
    <col min="7" max="7" width="5.140625" customWidth="1"/>
    <col min="8" max="8" width="7.28515625" customWidth="1"/>
    <col min="9" max="9" width="6.140625" customWidth="1"/>
    <col min="10" max="10" width="5.42578125" style="7" customWidth="1"/>
    <col min="11" max="11" width="11.85546875" style="7" customWidth="1"/>
    <col min="12" max="12" width="12" style="7" customWidth="1"/>
    <col min="13" max="13" width="7.140625" style="7" customWidth="1"/>
    <col min="14" max="14" width="10.28515625" style="7" customWidth="1"/>
    <col min="15" max="15" width="6.85546875" style="7" customWidth="1"/>
    <col min="16" max="16" width="10.28515625" bestFit="1" customWidth="1"/>
  </cols>
  <sheetData>
    <row r="1" spans="1:17" ht="50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7" ht="16.5" customHeight="1" x14ac:dyDescent="0.25">
      <c r="A2" s="21">
        <v>1</v>
      </c>
      <c r="B2" s="21">
        <v>102</v>
      </c>
      <c r="C2" s="21">
        <v>1</v>
      </c>
      <c r="D2" s="21" t="s">
        <v>21</v>
      </c>
      <c r="E2" s="21">
        <v>671</v>
      </c>
      <c r="F2" s="21">
        <v>29</v>
      </c>
      <c r="G2" s="21">
        <v>15</v>
      </c>
      <c r="H2" s="21">
        <f>E2+F2+G2</f>
        <v>715</v>
      </c>
      <c r="I2" s="25">
        <f>H2*1.1</f>
        <v>786.50000000000011</v>
      </c>
      <c r="J2" s="37">
        <v>29000</v>
      </c>
      <c r="K2" s="38">
        <f>H2*J2</f>
        <v>20735000</v>
      </c>
      <c r="L2" s="38">
        <f>K2*1.06</f>
        <v>21979100</v>
      </c>
      <c r="M2" s="39">
        <f t="shared" ref="M2:M51" si="0">MROUND((L2*0.025/12),500)</f>
        <v>46000</v>
      </c>
      <c r="N2" s="40">
        <f>I2*3200</f>
        <v>2516800.0000000005</v>
      </c>
      <c r="O2" s="41" t="s">
        <v>39</v>
      </c>
      <c r="P2" s="1"/>
      <c r="Q2" s="34"/>
    </row>
    <row r="3" spans="1:17" ht="16.5" customHeight="1" x14ac:dyDescent="0.25">
      <c r="A3" s="21">
        <v>2</v>
      </c>
      <c r="B3" s="21">
        <v>202</v>
      </c>
      <c r="C3" s="21">
        <v>2</v>
      </c>
      <c r="D3" s="21" t="s">
        <v>21</v>
      </c>
      <c r="E3" s="21">
        <v>671</v>
      </c>
      <c r="F3" s="21">
        <v>29</v>
      </c>
      <c r="G3" s="21">
        <v>15</v>
      </c>
      <c r="H3" s="21">
        <f t="shared" ref="H3:H52" si="1">E3+F3+G3</f>
        <v>715</v>
      </c>
      <c r="I3" s="25">
        <f t="shared" ref="I3:I52" si="2">H3*1.1</f>
        <v>786.50000000000011</v>
      </c>
      <c r="J3" s="37">
        <v>29000</v>
      </c>
      <c r="K3" s="38">
        <f t="shared" ref="K3:K53" si="3">H3*J3</f>
        <v>20735000</v>
      </c>
      <c r="L3" s="38">
        <f t="shared" ref="L3:L66" si="4">K3*1.06</f>
        <v>21979100</v>
      </c>
      <c r="M3" s="39">
        <f t="shared" si="0"/>
        <v>46000</v>
      </c>
      <c r="N3" s="40">
        <f t="shared" ref="N3:N52" si="5">I3*3200</f>
        <v>2516800.0000000005</v>
      </c>
      <c r="O3" s="41" t="s">
        <v>39</v>
      </c>
    </row>
    <row r="4" spans="1:17" ht="16.5" customHeight="1" x14ac:dyDescent="0.25">
      <c r="A4" s="21">
        <v>3</v>
      </c>
      <c r="B4" s="21">
        <v>301</v>
      </c>
      <c r="C4" s="21">
        <v>3</v>
      </c>
      <c r="D4" s="21" t="s">
        <v>21</v>
      </c>
      <c r="E4" s="21">
        <v>670</v>
      </c>
      <c r="F4" s="21">
        <v>25</v>
      </c>
      <c r="G4" s="21">
        <v>17</v>
      </c>
      <c r="H4" s="21">
        <f t="shared" si="1"/>
        <v>712</v>
      </c>
      <c r="I4" s="25">
        <f t="shared" si="2"/>
        <v>783.2</v>
      </c>
      <c r="J4" s="37">
        <v>29080</v>
      </c>
      <c r="K4" s="38">
        <f t="shared" si="3"/>
        <v>20704960</v>
      </c>
      <c r="L4" s="38">
        <f t="shared" si="4"/>
        <v>21947257.600000001</v>
      </c>
      <c r="M4" s="39">
        <f t="shared" si="0"/>
        <v>45500</v>
      </c>
      <c r="N4" s="40">
        <f t="shared" si="5"/>
        <v>2506240</v>
      </c>
      <c r="O4" s="41" t="s">
        <v>39</v>
      </c>
    </row>
    <row r="5" spans="1:17" ht="16.5" customHeight="1" x14ac:dyDescent="0.25">
      <c r="A5" s="21">
        <v>4</v>
      </c>
      <c r="B5" s="21">
        <v>302</v>
      </c>
      <c r="C5" s="21">
        <v>3</v>
      </c>
      <c r="D5" s="21" t="s">
        <v>21</v>
      </c>
      <c r="E5" s="21">
        <v>671</v>
      </c>
      <c r="F5" s="21">
        <v>29</v>
      </c>
      <c r="G5" s="21">
        <v>15</v>
      </c>
      <c r="H5" s="21">
        <f t="shared" si="1"/>
        <v>715</v>
      </c>
      <c r="I5" s="25">
        <f t="shared" si="2"/>
        <v>786.50000000000011</v>
      </c>
      <c r="J5" s="37">
        <v>29080</v>
      </c>
      <c r="K5" s="38">
        <f t="shared" si="3"/>
        <v>20792200</v>
      </c>
      <c r="L5" s="38">
        <f t="shared" si="4"/>
        <v>22039732</v>
      </c>
      <c r="M5" s="39">
        <f t="shared" si="0"/>
        <v>46000</v>
      </c>
      <c r="N5" s="40">
        <f t="shared" si="5"/>
        <v>2516800.0000000005</v>
      </c>
      <c r="O5" s="41" t="s">
        <v>39</v>
      </c>
    </row>
    <row r="6" spans="1:17" ht="16.5" customHeight="1" x14ac:dyDescent="0.25">
      <c r="A6" s="21">
        <v>5</v>
      </c>
      <c r="B6" s="21">
        <v>304</v>
      </c>
      <c r="C6" s="21">
        <v>3</v>
      </c>
      <c r="D6" s="21" t="s">
        <v>21</v>
      </c>
      <c r="E6" s="21">
        <v>687</v>
      </c>
      <c r="F6" s="21">
        <v>0</v>
      </c>
      <c r="G6" s="21">
        <v>10</v>
      </c>
      <c r="H6" s="21">
        <f t="shared" si="1"/>
        <v>697</v>
      </c>
      <c r="I6" s="25">
        <f t="shared" si="2"/>
        <v>766.7</v>
      </c>
      <c r="J6" s="37">
        <v>29080</v>
      </c>
      <c r="K6" s="38">
        <f t="shared" si="3"/>
        <v>20268760</v>
      </c>
      <c r="L6" s="38">
        <f t="shared" si="4"/>
        <v>21484885.600000001</v>
      </c>
      <c r="M6" s="39">
        <f t="shared" si="0"/>
        <v>45000</v>
      </c>
      <c r="N6" s="40">
        <f t="shared" si="5"/>
        <v>2453440</v>
      </c>
      <c r="O6" s="41" t="s">
        <v>39</v>
      </c>
    </row>
    <row r="7" spans="1:17" ht="16.5" customHeight="1" x14ac:dyDescent="0.25">
      <c r="A7" s="21">
        <v>6</v>
      </c>
      <c r="B7" s="21">
        <v>401</v>
      </c>
      <c r="C7" s="21">
        <v>4</v>
      </c>
      <c r="D7" s="21" t="s">
        <v>21</v>
      </c>
      <c r="E7" s="21">
        <v>670</v>
      </c>
      <c r="F7" s="21">
        <v>25</v>
      </c>
      <c r="G7" s="21">
        <v>17</v>
      </c>
      <c r="H7" s="21">
        <f t="shared" si="1"/>
        <v>712</v>
      </c>
      <c r="I7" s="25">
        <f t="shared" si="2"/>
        <v>783.2</v>
      </c>
      <c r="J7" s="37">
        <v>29160</v>
      </c>
      <c r="K7" s="38">
        <f t="shared" si="3"/>
        <v>20761920</v>
      </c>
      <c r="L7" s="38">
        <f t="shared" si="4"/>
        <v>22007635.199999999</v>
      </c>
      <c r="M7" s="39">
        <f t="shared" si="0"/>
        <v>46000</v>
      </c>
      <c r="N7" s="40">
        <f t="shared" si="5"/>
        <v>2506240</v>
      </c>
      <c r="O7" s="41" t="s">
        <v>39</v>
      </c>
    </row>
    <row r="8" spans="1:17" ht="16.5" customHeight="1" x14ac:dyDescent="0.25">
      <c r="A8" s="21">
        <v>7</v>
      </c>
      <c r="B8" s="21">
        <v>402</v>
      </c>
      <c r="C8" s="21">
        <v>4</v>
      </c>
      <c r="D8" s="21" t="s">
        <v>21</v>
      </c>
      <c r="E8" s="21">
        <v>671</v>
      </c>
      <c r="F8" s="21">
        <v>29</v>
      </c>
      <c r="G8" s="21">
        <v>15</v>
      </c>
      <c r="H8" s="21">
        <f t="shared" si="1"/>
        <v>715</v>
      </c>
      <c r="I8" s="25">
        <f t="shared" si="2"/>
        <v>786.50000000000011</v>
      </c>
      <c r="J8" s="37">
        <v>29160</v>
      </c>
      <c r="K8" s="38">
        <f t="shared" si="3"/>
        <v>20849400</v>
      </c>
      <c r="L8" s="38">
        <f t="shared" si="4"/>
        <v>22100364</v>
      </c>
      <c r="M8" s="39">
        <f t="shared" si="0"/>
        <v>46000</v>
      </c>
      <c r="N8" s="40">
        <f t="shared" si="5"/>
        <v>2516800.0000000005</v>
      </c>
      <c r="O8" s="41" t="s">
        <v>39</v>
      </c>
    </row>
    <row r="9" spans="1:17" ht="16.5" customHeight="1" x14ac:dyDescent="0.25">
      <c r="A9" s="21">
        <v>8</v>
      </c>
      <c r="B9" s="21">
        <v>404</v>
      </c>
      <c r="C9" s="21">
        <v>4</v>
      </c>
      <c r="D9" s="21" t="s">
        <v>21</v>
      </c>
      <c r="E9" s="21">
        <v>687</v>
      </c>
      <c r="F9" s="21">
        <v>0</v>
      </c>
      <c r="G9" s="21">
        <v>10</v>
      </c>
      <c r="H9" s="21">
        <f t="shared" si="1"/>
        <v>697</v>
      </c>
      <c r="I9" s="25">
        <f t="shared" si="2"/>
        <v>766.7</v>
      </c>
      <c r="J9" s="37">
        <v>29160</v>
      </c>
      <c r="K9" s="38">
        <f t="shared" si="3"/>
        <v>20324520</v>
      </c>
      <c r="L9" s="38">
        <f t="shared" si="4"/>
        <v>21543991.199999999</v>
      </c>
      <c r="M9" s="39">
        <f t="shared" si="0"/>
        <v>45000</v>
      </c>
      <c r="N9" s="40">
        <f t="shared" si="5"/>
        <v>2453440</v>
      </c>
      <c r="O9" s="41" t="s">
        <v>39</v>
      </c>
    </row>
    <row r="10" spans="1:17" ht="16.5" customHeight="1" x14ac:dyDescent="0.25">
      <c r="A10" s="21">
        <v>9</v>
      </c>
      <c r="B10" s="21">
        <v>501</v>
      </c>
      <c r="C10" s="21">
        <v>5</v>
      </c>
      <c r="D10" s="21" t="s">
        <v>21</v>
      </c>
      <c r="E10" s="21">
        <v>670</v>
      </c>
      <c r="F10" s="21">
        <v>25</v>
      </c>
      <c r="G10" s="21">
        <v>17</v>
      </c>
      <c r="H10" s="21">
        <f t="shared" si="1"/>
        <v>712</v>
      </c>
      <c r="I10" s="25">
        <f t="shared" si="2"/>
        <v>783.2</v>
      </c>
      <c r="J10" s="37">
        <v>29240</v>
      </c>
      <c r="K10" s="38">
        <f t="shared" si="3"/>
        <v>20818880</v>
      </c>
      <c r="L10" s="38">
        <f t="shared" si="4"/>
        <v>22068012.800000001</v>
      </c>
      <c r="M10" s="39">
        <f t="shared" si="0"/>
        <v>46000</v>
      </c>
      <c r="N10" s="40">
        <f t="shared" si="5"/>
        <v>2506240</v>
      </c>
      <c r="O10" s="41" t="s">
        <v>39</v>
      </c>
    </row>
    <row r="11" spans="1:17" ht="16.5" customHeight="1" x14ac:dyDescent="0.25">
      <c r="A11" s="21">
        <v>10</v>
      </c>
      <c r="B11" s="21">
        <v>502</v>
      </c>
      <c r="C11" s="21">
        <v>5</v>
      </c>
      <c r="D11" s="21" t="s">
        <v>21</v>
      </c>
      <c r="E11" s="21">
        <v>671</v>
      </c>
      <c r="F11" s="21">
        <v>29</v>
      </c>
      <c r="G11" s="21">
        <v>15</v>
      </c>
      <c r="H11" s="21">
        <f t="shared" si="1"/>
        <v>715</v>
      </c>
      <c r="I11" s="25">
        <f t="shared" si="2"/>
        <v>786.50000000000011</v>
      </c>
      <c r="J11" s="37">
        <v>29240</v>
      </c>
      <c r="K11" s="38">
        <f t="shared" si="3"/>
        <v>20906600</v>
      </c>
      <c r="L11" s="38">
        <f t="shared" si="4"/>
        <v>22160996</v>
      </c>
      <c r="M11" s="39">
        <f t="shared" si="0"/>
        <v>46000</v>
      </c>
      <c r="N11" s="40">
        <f t="shared" si="5"/>
        <v>2516800.0000000005</v>
      </c>
      <c r="O11" s="41" t="s">
        <v>39</v>
      </c>
    </row>
    <row r="12" spans="1:17" ht="16.5" customHeight="1" x14ac:dyDescent="0.25">
      <c r="A12" s="21">
        <v>11</v>
      </c>
      <c r="B12" s="21">
        <v>504</v>
      </c>
      <c r="C12" s="21">
        <v>5</v>
      </c>
      <c r="D12" s="21" t="s">
        <v>21</v>
      </c>
      <c r="E12" s="21">
        <v>687</v>
      </c>
      <c r="F12" s="21">
        <v>0</v>
      </c>
      <c r="G12" s="21">
        <v>10</v>
      </c>
      <c r="H12" s="21">
        <f t="shared" si="1"/>
        <v>697</v>
      </c>
      <c r="I12" s="25">
        <f t="shared" si="2"/>
        <v>766.7</v>
      </c>
      <c r="J12" s="37">
        <v>29240</v>
      </c>
      <c r="K12" s="38">
        <f t="shared" si="3"/>
        <v>20380280</v>
      </c>
      <c r="L12" s="38">
        <f t="shared" si="4"/>
        <v>21603096.800000001</v>
      </c>
      <c r="M12" s="39">
        <f t="shared" si="0"/>
        <v>45000</v>
      </c>
      <c r="N12" s="40">
        <f t="shared" si="5"/>
        <v>2453440</v>
      </c>
      <c r="O12" s="41" t="s">
        <v>39</v>
      </c>
    </row>
    <row r="13" spans="1:17" ht="16.5" customHeight="1" x14ac:dyDescent="0.25">
      <c r="A13" s="21">
        <v>12</v>
      </c>
      <c r="B13" s="21">
        <v>604</v>
      </c>
      <c r="C13" s="21">
        <v>7</v>
      </c>
      <c r="D13" s="21" t="s">
        <v>21</v>
      </c>
      <c r="E13" s="21">
        <v>687</v>
      </c>
      <c r="F13" s="21">
        <v>0</v>
      </c>
      <c r="G13" s="21">
        <v>10</v>
      </c>
      <c r="H13" s="21">
        <f t="shared" si="1"/>
        <v>697</v>
      </c>
      <c r="I13" s="25">
        <f t="shared" si="2"/>
        <v>766.7</v>
      </c>
      <c r="J13" s="37">
        <v>29320</v>
      </c>
      <c r="K13" s="38">
        <f t="shared" si="3"/>
        <v>20436040</v>
      </c>
      <c r="L13" s="38">
        <f t="shared" si="4"/>
        <v>21662202.400000002</v>
      </c>
      <c r="M13" s="39">
        <f t="shared" si="0"/>
        <v>45000</v>
      </c>
      <c r="N13" s="40">
        <f t="shared" si="5"/>
        <v>2453440</v>
      </c>
      <c r="O13" s="41" t="s">
        <v>39</v>
      </c>
    </row>
    <row r="14" spans="1:17" ht="16.5" customHeight="1" x14ac:dyDescent="0.25">
      <c r="A14" s="21">
        <v>13</v>
      </c>
      <c r="B14" s="21">
        <v>704</v>
      </c>
      <c r="C14" s="21">
        <v>7</v>
      </c>
      <c r="D14" s="21" t="s">
        <v>21</v>
      </c>
      <c r="E14" s="21">
        <v>687</v>
      </c>
      <c r="F14" s="21">
        <v>0</v>
      </c>
      <c r="G14" s="21">
        <v>10</v>
      </c>
      <c r="H14" s="21">
        <f t="shared" si="1"/>
        <v>697</v>
      </c>
      <c r="I14" s="25">
        <f t="shared" si="2"/>
        <v>766.7</v>
      </c>
      <c r="J14" s="37">
        <v>29400</v>
      </c>
      <c r="K14" s="38">
        <f t="shared" si="3"/>
        <v>20491800</v>
      </c>
      <c r="L14" s="38">
        <f t="shared" si="4"/>
        <v>21721308</v>
      </c>
      <c r="M14" s="39">
        <f t="shared" si="0"/>
        <v>45500</v>
      </c>
      <c r="N14" s="40">
        <f t="shared" si="5"/>
        <v>2453440</v>
      </c>
      <c r="O14" s="41" t="s">
        <v>39</v>
      </c>
    </row>
    <row r="15" spans="1:17" ht="16.5" customHeight="1" x14ac:dyDescent="0.25">
      <c r="A15" s="21">
        <v>14</v>
      </c>
      <c r="B15" s="21">
        <v>801</v>
      </c>
      <c r="C15" s="21">
        <v>8</v>
      </c>
      <c r="D15" s="21" t="s">
        <v>21</v>
      </c>
      <c r="E15" s="21">
        <v>670</v>
      </c>
      <c r="F15" s="21">
        <v>25</v>
      </c>
      <c r="G15" s="21">
        <v>17</v>
      </c>
      <c r="H15" s="21">
        <f t="shared" si="1"/>
        <v>712</v>
      </c>
      <c r="I15" s="25">
        <f t="shared" si="2"/>
        <v>783.2</v>
      </c>
      <c r="J15" s="37">
        <v>29480</v>
      </c>
      <c r="K15" s="38">
        <f t="shared" si="3"/>
        <v>20989760</v>
      </c>
      <c r="L15" s="38">
        <f t="shared" si="4"/>
        <v>22249145.600000001</v>
      </c>
      <c r="M15" s="39">
        <f t="shared" si="0"/>
        <v>46500</v>
      </c>
      <c r="N15" s="40">
        <f t="shared" si="5"/>
        <v>2506240</v>
      </c>
      <c r="O15" s="41" t="s">
        <v>39</v>
      </c>
    </row>
    <row r="16" spans="1:17" ht="16.5" customHeight="1" x14ac:dyDescent="0.25">
      <c r="A16" s="21">
        <v>15</v>
      </c>
      <c r="B16" s="21">
        <v>802</v>
      </c>
      <c r="C16" s="21">
        <v>8</v>
      </c>
      <c r="D16" s="21" t="s">
        <v>42</v>
      </c>
      <c r="E16" s="21">
        <v>821</v>
      </c>
      <c r="F16" s="21">
        <v>29</v>
      </c>
      <c r="G16" s="21">
        <v>15</v>
      </c>
      <c r="H16" s="21">
        <f t="shared" si="1"/>
        <v>865</v>
      </c>
      <c r="I16" s="25">
        <f t="shared" si="2"/>
        <v>951.50000000000011</v>
      </c>
      <c r="J16" s="37">
        <v>29480</v>
      </c>
      <c r="K16" s="38">
        <f t="shared" si="3"/>
        <v>25500200</v>
      </c>
      <c r="L16" s="38">
        <f t="shared" si="4"/>
        <v>27030212</v>
      </c>
      <c r="M16" s="39">
        <f t="shared" si="0"/>
        <v>56500</v>
      </c>
      <c r="N16" s="40">
        <f t="shared" si="5"/>
        <v>3044800.0000000005</v>
      </c>
      <c r="O16" s="41" t="s">
        <v>39</v>
      </c>
    </row>
    <row r="17" spans="1:15" ht="16.5" customHeight="1" x14ac:dyDescent="0.25">
      <c r="A17" s="21">
        <v>16</v>
      </c>
      <c r="B17" s="21">
        <v>804</v>
      </c>
      <c r="C17" s="21">
        <v>8</v>
      </c>
      <c r="D17" s="21" t="s">
        <v>21</v>
      </c>
      <c r="E17" s="21">
        <v>687</v>
      </c>
      <c r="F17" s="21">
        <v>0</v>
      </c>
      <c r="G17" s="21">
        <v>10</v>
      </c>
      <c r="H17" s="21">
        <f t="shared" si="1"/>
        <v>697</v>
      </c>
      <c r="I17" s="25">
        <f t="shared" si="2"/>
        <v>766.7</v>
      </c>
      <c r="J17" s="37">
        <v>29480</v>
      </c>
      <c r="K17" s="38">
        <f t="shared" si="3"/>
        <v>20547560</v>
      </c>
      <c r="L17" s="38">
        <f t="shared" si="4"/>
        <v>21780413.600000001</v>
      </c>
      <c r="M17" s="39">
        <f t="shared" si="0"/>
        <v>45500</v>
      </c>
      <c r="N17" s="40">
        <f t="shared" si="5"/>
        <v>2453440</v>
      </c>
      <c r="O17" s="41" t="s">
        <v>39</v>
      </c>
    </row>
    <row r="18" spans="1:15" ht="16.5" customHeight="1" x14ac:dyDescent="0.25">
      <c r="A18" s="21">
        <v>17</v>
      </c>
      <c r="B18" s="21">
        <v>901</v>
      </c>
      <c r="C18" s="21">
        <v>9</v>
      </c>
      <c r="D18" s="21" t="s">
        <v>21</v>
      </c>
      <c r="E18" s="21">
        <v>670</v>
      </c>
      <c r="F18" s="21">
        <v>25</v>
      </c>
      <c r="G18" s="21">
        <v>17</v>
      </c>
      <c r="H18" s="21">
        <f t="shared" si="1"/>
        <v>712</v>
      </c>
      <c r="I18" s="25">
        <f t="shared" si="2"/>
        <v>783.2</v>
      </c>
      <c r="J18" s="37">
        <v>29560</v>
      </c>
      <c r="K18" s="38">
        <f t="shared" si="3"/>
        <v>21046720</v>
      </c>
      <c r="L18" s="38">
        <f t="shared" si="4"/>
        <v>22309523.200000003</v>
      </c>
      <c r="M18" s="39">
        <f t="shared" si="0"/>
        <v>46500</v>
      </c>
      <c r="N18" s="40">
        <f t="shared" si="5"/>
        <v>2506240</v>
      </c>
      <c r="O18" s="41" t="s">
        <v>39</v>
      </c>
    </row>
    <row r="19" spans="1:15" x14ac:dyDescent="0.25">
      <c r="A19" s="21">
        <v>18</v>
      </c>
      <c r="B19" s="21">
        <v>902</v>
      </c>
      <c r="C19" s="21">
        <v>9</v>
      </c>
      <c r="D19" s="21" t="s">
        <v>21</v>
      </c>
      <c r="E19" s="21">
        <v>671</v>
      </c>
      <c r="F19" s="21">
        <v>29</v>
      </c>
      <c r="G19" s="21">
        <v>15</v>
      </c>
      <c r="H19" s="21">
        <f t="shared" si="1"/>
        <v>715</v>
      </c>
      <c r="I19" s="25">
        <f t="shared" si="2"/>
        <v>786.50000000000011</v>
      </c>
      <c r="J19" s="37">
        <v>29560</v>
      </c>
      <c r="K19" s="38">
        <f t="shared" si="3"/>
        <v>21135400</v>
      </c>
      <c r="L19" s="38">
        <f t="shared" si="4"/>
        <v>22403524</v>
      </c>
      <c r="M19" s="39">
        <f t="shared" si="0"/>
        <v>46500</v>
      </c>
      <c r="N19" s="40">
        <f t="shared" si="5"/>
        <v>2516800.0000000005</v>
      </c>
      <c r="O19" s="41" t="s">
        <v>39</v>
      </c>
    </row>
    <row r="20" spans="1:15" x14ac:dyDescent="0.25">
      <c r="A20" s="21">
        <v>19</v>
      </c>
      <c r="B20" s="21">
        <v>904</v>
      </c>
      <c r="C20" s="21">
        <v>9</v>
      </c>
      <c r="D20" s="21" t="s">
        <v>21</v>
      </c>
      <c r="E20" s="21">
        <v>687</v>
      </c>
      <c r="F20" s="21">
        <v>0</v>
      </c>
      <c r="G20" s="21">
        <v>10</v>
      </c>
      <c r="H20" s="21">
        <f t="shared" si="1"/>
        <v>697</v>
      </c>
      <c r="I20" s="25">
        <f t="shared" si="2"/>
        <v>766.7</v>
      </c>
      <c r="J20" s="37">
        <v>29560</v>
      </c>
      <c r="K20" s="38">
        <f t="shared" si="3"/>
        <v>20603320</v>
      </c>
      <c r="L20" s="38">
        <f t="shared" si="4"/>
        <v>21839519.199999999</v>
      </c>
      <c r="M20" s="39">
        <f t="shared" si="0"/>
        <v>45500</v>
      </c>
      <c r="N20" s="40">
        <f t="shared" si="5"/>
        <v>2453440</v>
      </c>
      <c r="O20" s="41" t="s">
        <v>39</v>
      </c>
    </row>
    <row r="21" spans="1:15" x14ac:dyDescent="0.25">
      <c r="A21" s="21">
        <v>20</v>
      </c>
      <c r="B21" s="21">
        <v>1001</v>
      </c>
      <c r="C21" s="21">
        <v>10</v>
      </c>
      <c r="D21" s="21" t="s">
        <v>21</v>
      </c>
      <c r="E21" s="21">
        <v>670</v>
      </c>
      <c r="F21" s="21">
        <v>25</v>
      </c>
      <c r="G21" s="21">
        <v>17</v>
      </c>
      <c r="H21" s="21">
        <f t="shared" si="1"/>
        <v>712</v>
      </c>
      <c r="I21" s="25">
        <f t="shared" si="2"/>
        <v>783.2</v>
      </c>
      <c r="J21" s="37">
        <v>29640</v>
      </c>
      <c r="K21" s="38">
        <f t="shared" si="3"/>
        <v>21103680</v>
      </c>
      <c r="L21" s="38">
        <f t="shared" si="4"/>
        <v>22369900.800000001</v>
      </c>
      <c r="M21" s="39">
        <f t="shared" si="0"/>
        <v>46500</v>
      </c>
      <c r="N21" s="40">
        <f t="shared" si="5"/>
        <v>2506240</v>
      </c>
      <c r="O21" s="41" t="s">
        <v>39</v>
      </c>
    </row>
    <row r="22" spans="1:15" x14ac:dyDescent="0.25">
      <c r="A22" s="21">
        <v>21</v>
      </c>
      <c r="B22" s="21">
        <v>1002</v>
      </c>
      <c r="C22" s="21">
        <v>10</v>
      </c>
      <c r="D22" s="21" t="s">
        <v>21</v>
      </c>
      <c r="E22" s="21">
        <v>671</v>
      </c>
      <c r="F22" s="21">
        <v>29</v>
      </c>
      <c r="G22" s="21">
        <v>15</v>
      </c>
      <c r="H22" s="21">
        <f t="shared" si="1"/>
        <v>715</v>
      </c>
      <c r="I22" s="25">
        <f t="shared" si="2"/>
        <v>786.50000000000011</v>
      </c>
      <c r="J22" s="37">
        <v>29640</v>
      </c>
      <c r="K22" s="38">
        <f t="shared" si="3"/>
        <v>21192600</v>
      </c>
      <c r="L22" s="38">
        <f t="shared" si="4"/>
        <v>22464156</v>
      </c>
      <c r="M22" s="39">
        <f t="shared" si="0"/>
        <v>47000</v>
      </c>
      <c r="N22" s="40">
        <f t="shared" si="5"/>
        <v>2516800.0000000005</v>
      </c>
      <c r="O22" s="41" t="s">
        <v>39</v>
      </c>
    </row>
    <row r="23" spans="1:15" ht="16.5" customHeight="1" x14ac:dyDescent="0.25">
      <c r="A23" s="21">
        <v>22</v>
      </c>
      <c r="B23" s="21">
        <v>1004</v>
      </c>
      <c r="C23" s="21">
        <v>10</v>
      </c>
      <c r="D23" s="21" t="s">
        <v>21</v>
      </c>
      <c r="E23" s="21">
        <v>687</v>
      </c>
      <c r="F23" s="21">
        <v>0</v>
      </c>
      <c r="G23" s="21">
        <v>10</v>
      </c>
      <c r="H23" s="21">
        <f t="shared" si="1"/>
        <v>697</v>
      </c>
      <c r="I23" s="25">
        <f t="shared" si="2"/>
        <v>766.7</v>
      </c>
      <c r="J23" s="37">
        <v>29640</v>
      </c>
      <c r="K23" s="38">
        <f t="shared" si="3"/>
        <v>20659080</v>
      </c>
      <c r="L23" s="38">
        <f t="shared" si="4"/>
        <v>21898624.800000001</v>
      </c>
      <c r="M23" s="39">
        <f t="shared" si="0"/>
        <v>45500</v>
      </c>
      <c r="N23" s="40">
        <f t="shared" si="5"/>
        <v>2453440</v>
      </c>
      <c r="O23" s="41" t="s">
        <v>39</v>
      </c>
    </row>
    <row r="24" spans="1:15" ht="16.5" customHeight="1" x14ac:dyDescent="0.25">
      <c r="A24" s="21">
        <v>23</v>
      </c>
      <c r="B24" s="21">
        <v>1101</v>
      </c>
      <c r="C24" s="21">
        <v>11</v>
      </c>
      <c r="D24" s="21" t="s">
        <v>21</v>
      </c>
      <c r="E24" s="21">
        <v>670</v>
      </c>
      <c r="F24" s="21">
        <v>25</v>
      </c>
      <c r="G24" s="21">
        <v>17</v>
      </c>
      <c r="H24" s="21">
        <f t="shared" si="1"/>
        <v>712</v>
      </c>
      <c r="I24" s="25">
        <f t="shared" si="2"/>
        <v>783.2</v>
      </c>
      <c r="J24" s="37">
        <v>29720</v>
      </c>
      <c r="K24" s="38">
        <f t="shared" si="3"/>
        <v>21160640</v>
      </c>
      <c r="L24" s="38">
        <f t="shared" si="4"/>
        <v>22430278.400000002</v>
      </c>
      <c r="M24" s="39">
        <f t="shared" si="0"/>
        <v>46500</v>
      </c>
      <c r="N24" s="40">
        <f t="shared" si="5"/>
        <v>2506240</v>
      </c>
      <c r="O24" s="41" t="s">
        <v>39</v>
      </c>
    </row>
    <row r="25" spans="1:15" ht="16.5" customHeight="1" x14ac:dyDescent="0.25">
      <c r="A25" s="21">
        <v>24</v>
      </c>
      <c r="B25" s="21">
        <v>1102</v>
      </c>
      <c r="C25" s="21">
        <v>11</v>
      </c>
      <c r="D25" s="21" t="s">
        <v>21</v>
      </c>
      <c r="E25" s="21">
        <v>671</v>
      </c>
      <c r="F25" s="21">
        <v>29</v>
      </c>
      <c r="G25" s="21">
        <v>15</v>
      </c>
      <c r="H25" s="21">
        <f t="shared" si="1"/>
        <v>715</v>
      </c>
      <c r="I25" s="25">
        <f t="shared" si="2"/>
        <v>786.50000000000011</v>
      </c>
      <c r="J25" s="37">
        <v>29720</v>
      </c>
      <c r="K25" s="38">
        <f t="shared" si="3"/>
        <v>21249800</v>
      </c>
      <c r="L25" s="38">
        <f t="shared" si="4"/>
        <v>22524788</v>
      </c>
      <c r="M25" s="39">
        <f t="shared" si="0"/>
        <v>47000</v>
      </c>
      <c r="N25" s="40">
        <f t="shared" si="5"/>
        <v>2516800.0000000005</v>
      </c>
      <c r="O25" s="41" t="s">
        <v>39</v>
      </c>
    </row>
    <row r="26" spans="1:15" ht="16.5" customHeight="1" x14ac:dyDescent="0.25">
      <c r="A26" s="21">
        <v>25</v>
      </c>
      <c r="B26" s="21">
        <v>1104</v>
      </c>
      <c r="C26" s="21">
        <v>11</v>
      </c>
      <c r="D26" s="21" t="s">
        <v>21</v>
      </c>
      <c r="E26" s="21">
        <v>687</v>
      </c>
      <c r="F26" s="21">
        <v>0</v>
      </c>
      <c r="G26" s="21">
        <v>10</v>
      </c>
      <c r="H26" s="21">
        <f t="shared" si="1"/>
        <v>697</v>
      </c>
      <c r="I26" s="25">
        <f t="shared" si="2"/>
        <v>766.7</v>
      </c>
      <c r="J26" s="37">
        <v>29720</v>
      </c>
      <c r="K26" s="38">
        <f t="shared" si="3"/>
        <v>20714840</v>
      </c>
      <c r="L26" s="38">
        <f t="shared" si="4"/>
        <v>21957730.400000002</v>
      </c>
      <c r="M26" s="39">
        <f t="shared" si="0"/>
        <v>45500</v>
      </c>
      <c r="N26" s="40">
        <f t="shared" si="5"/>
        <v>2453440</v>
      </c>
      <c r="O26" s="41" t="s">
        <v>39</v>
      </c>
    </row>
    <row r="27" spans="1:15" ht="16.5" customHeight="1" x14ac:dyDescent="0.25">
      <c r="A27" s="21">
        <v>26</v>
      </c>
      <c r="B27" s="21">
        <v>1201</v>
      </c>
      <c r="C27" s="21">
        <v>12</v>
      </c>
      <c r="D27" s="21" t="s">
        <v>21</v>
      </c>
      <c r="E27" s="21">
        <v>670</v>
      </c>
      <c r="F27" s="21">
        <v>25</v>
      </c>
      <c r="G27" s="21">
        <v>17</v>
      </c>
      <c r="H27" s="21">
        <f t="shared" si="1"/>
        <v>712</v>
      </c>
      <c r="I27" s="25">
        <f t="shared" si="2"/>
        <v>783.2</v>
      </c>
      <c r="J27" s="37">
        <v>29800</v>
      </c>
      <c r="K27" s="38">
        <f t="shared" si="3"/>
        <v>21217600</v>
      </c>
      <c r="L27" s="38">
        <f t="shared" si="4"/>
        <v>22490656</v>
      </c>
      <c r="M27" s="39">
        <f t="shared" si="0"/>
        <v>47000</v>
      </c>
      <c r="N27" s="40">
        <f t="shared" si="5"/>
        <v>2506240</v>
      </c>
      <c r="O27" s="41" t="s">
        <v>39</v>
      </c>
    </row>
    <row r="28" spans="1:15" ht="16.5" customHeight="1" x14ac:dyDescent="0.25">
      <c r="A28" s="21">
        <v>27</v>
      </c>
      <c r="B28" s="21">
        <v>1202</v>
      </c>
      <c r="C28" s="21">
        <v>12</v>
      </c>
      <c r="D28" s="21" t="s">
        <v>21</v>
      </c>
      <c r="E28" s="21">
        <v>671</v>
      </c>
      <c r="F28" s="21">
        <v>29</v>
      </c>
      <c r="G28" s="21">
        <v>15</v>
      </c>
      <c r="H28" s="21">
        <f t="shared" si="1"/>
        <v>715</v>
      </c>
      <c r="I28" s="25">
        <f t="shared" si="2"/>
        <v>786.50000000000011</v>
      </c>
      <c r="J28" s="37">
        <v>29800</v>
      </c>
      <c r="K28" s="38">
        <f t="shared" si="3"/>
        <v>21307000</v>
      </c>
      <c r="L28" s="38">
        <f t="shared" si="4"/>
        <v>22585420</v>
      </c>
      <c r="M28" s="39">
        <f t="shared" si="0"/>
        <v>47000</v>
      </c>
      <c r="N28" s="40">
        <f t="shared" si="5"/>
        <v>2516800.0000000005</v>
      </c>
      <c r="O28" s="41" t="s">
        <v>39</v>
      </c>
    </row>
    <row r="29" spans="1:15" ht="16.5" customHeight="1" x14ac:dyDescent="0.25">
      <c r="A29" s="21">
        <v>28</v>
      </c>
      <c r="B29" s="21">
        <v>1204</v>
      </c>
      <c r="C29" s="21">
        <v>12</v>
      </c>
      <c r="D29" s="21" t="s">
        <v>21</v>
      </c>
      <c r="E29" s="21">
        <v>687</v>
      </c>
      <c r="F29" s="21">
        <v>0</v>
      </c>
      <c r="G29" s="21">
        <v>10</v>
      </c>
      <c r="H29" s="21">
        <f t="shared" si="1"/>
        <v>697</v>
      </c>
      <c r="I29" s="25">
        <f t="shared" si="2"/>
        <v>766.7</v>
      </c>
      <c r="J29" s="37">
        <v>29800</v>
      </c>
      <c r="K29" s="38">
        <f t="shared" si="3"/>
        <v>20770600</v>
      </c>
      <c r="L29" s="38">
        <f t="shared" si="4"/>
        <v>22016836</v>
      </c>
      <c r="M29" s="39">
        <f t="shared" si="0"/>
        <v>46000</v>
      </c>
      <c r="N29" s="40">
        <f t="shared" si="5"/>
        <v>2453440</v>
      </c>
      <c r="O29" s="41" t="s">
        <v>39</v>
      </c>
    </row>
    <row r="30" spans="1:15" x14ac:dyDescent="0.25">
      <c r="A30" s="21">
        <v>29</v>
      </c>
      <c r="B30" s="21">
        <v>1301</v>
      </c>
      <c r="C30" s="21">
        <v>13</v>
      </c>
      <c r="D30" s="21" t="s">
        <v>21</v>
      </c>
      <c r="E30" s="21">
        <v>670</v>
      </c>
      <c r="F30" s="21">
        <v>25</v>
      </c>
      <c r="G30" s="21">
        <v>17</v>
      </c>
      <c r="H30" s="21">
        <f t="shared" si="1"/>
        <v>712</v>
      </c>
      <c r="I30" s="25">
        <f t="shared" si="2"/>
        <v>783.2</v>
      </c>
      <c r="J30" s="37">
        <v>29880</v>
      </c>
      <c r="K30" s="38">
        <f t="shared" si="3"/>
        <v>21274560</v>
      </c>
      <c r="L30" s="38">
        <f t="shared" si="4"/>
        <v>22551033.600000001</v>
      </c>
      <c r="M30" s="39">
        <f t="shared" si="0"/>
        <v>47000</v>
      </c>
      <c r="N30" s="40">
        <f t="shared" si="5"/>
        <v>2506240</v>
      </c>
      <c r="O30" s="41" t="s">
        <v>39</v>
      </c>
    </row>
    <row r="31" spans="1:15" x14ac:dyDescent="0.25">
      <c r="A31" s="21">
        <v>30</v>
      </c>
      <c r="B31" s="21">
        <v>1302</v>
      </c>
      <c r="C31" s="21">
        <v>13</v>
      </c>
      <c r="D31" s="21" t="s">
        <v>21</v>
      </c>
      <c r="E31" s="21">
        <v>671</v>
      </c>
      <c r="F31" s="21">
        <v>29</v>
      </c>
      <c r="G31" s="21">
        <v>15</v>
      </c>
      <c r="H31" s="21">
        <f t="shared" si="1"/>
        <v>715</v>
      </c>
      <c r="I31" s="25">
        <f t="shared" si="2"/>
        <v>786.50000000000011</v>
      </c>
      <c r="J31" s="37">
        <v>29880</v>
      </c>
      <c r="K31" s="38">
        <f t="shared" si="3"/>
        <v>21364200</v>
      </c>
      <c r="L31" s="38">
        <f t="shared" si="4"/>
        <v>22646052</v>
      </c>
      <c r="M31" s="39">
        <f t="shared" si="0"/>
        <v>47000</v>
      </c>
      <c r="N31" s="40">
        <f t="shared" si="5"/>
        <v>2516800.0000000005</v>
      </c>
      <c r="O31" s="41" t="s">
        <v>39</v>
      </c>
    </row>
    <row r="32" spans="1:15" x14ac:dyDescent="0.25">
      <c r="A32" s="21">
        <v>31</v>
      </c>
      <c r="B32" s="21">
        <v>1303</v>
      </c>
      <c r="C32" s="21">
        <v>13</v>
      </c>
      <c r="D32" s="21" t="s">
        <v>22</v>
      </c>
      <c r="E32" s="21">
        <v>932</v>
      </c>
      <c r="F32" s="21">
        <v>29</v>
      </c>
      <c r="G32" s="21">
        <v>10</v>
      </c>
      <c r="H32" s="21">
        <f t="shared" si="1"/>
        <v>971</v>
      </c>
      <c r="I32" s="25">
        <f t="shared" si="2"/>
        <v>1068.1000000000001</v>
      </c>
      <c r="J32" s="37">
        <v>29880</v>
      </c>
      <c r="K32" s="38">
        <f t="shared" si="3"/>
        <v>29013480</v>
      </c>
      <c r="L32" s="38">
        <f t="shared" si="4"/>
        <v>30754288.800000001</v>
      </c>
      <c r="M32" s="39">
        <f t="shared" si="0"/>
        <v>64000</v>
      </c>
      <c r="N32" s="40">
        <f t="shared" si="5"/>
        <v>3417920.0000000005</v>
      </c>
      <c r="O32" s="41" t="s">
        <v>39</v>
      </c>
    </row>
    <row r="33" spans="1:15" x14ac:dyDescent="0.25">
      <c r="A33" s="21">
        <v>32</v>
      </c>
      <c r="B33" s="21">
        <v>1304</v>
      </c>
      <c r="C33" s="21">
        <v>13</v>
      </c>
      <c r="D33" s="21" t="s">
        <v>21</v>
      </c>
      <c r="E33" s="21">
        <v>687</v>
      </c>
      <c r="F33" s="21">
        <v>0</v>
      </c>
      <c r="G33" s="21">
        <v>10</v>
      </c>
      <c r="H33" s="21">
        <f t="shared" si="1"/>
        <v>697</v>
      </c>
      <c r="I33" s="25">
        <f t="shared" si="2"/>
        <v>766.7</v>
      </c>
      <c r="J33" s="37">
        <v>29880</v>
      </c>
      <c r="K33" s="38">
        <f t="shared" si="3"/>
        <v>20826360</v>
      </c>
      <c r="L33" s="38">
        <f t="shared" si="4"/>
        <v>22075941.600000001</v>
      </c>
      <c r="M33" s="39">
        <f t="shared" si="0"/>
        <v>46000</v>
      </c>
      <c r="N33" s="40">
        <f t="shared" si="5"/>
        <v>2453440</v>
      </c>
      <c r="O33" s="41" t="s">
        <v>39</v>
      </c>
    </row>
    <row r="34" spans="1:15" x14ac:dyDescent="0.25">
      <c r="A34" s="21">
        <v>33</v>
      </c>
      <c r="B34" s="21">
        <v>1401</v>
      </c>
      <c r="C34" s="21">
        <v>14</v>
      </c>
      <c r="D34" s="21" t="s">
        <v>21</v>
      </c>
      <c r="E34" s="21">
        <v>670</v>
      </c>
      <c r="F34" s="21">
        <v>25</v>
      </c>
      <c r="G34" s="21">
        <v>17</v>
      </c>
      <c r="H34" s="21">
        <f t="shared" si="1"/>
        <v>712</v>
      </c>
      <c r="I34" s="25">
        <f t="shared" si="2"/>
        <v>783.2</v>
      </c>
      <c r="J34" s="37">
        <v>29960</v>
      </c>
      <c r="K34" s="38">
        <f t="shared" si="3"/>
        <v>21331520</v>
      </c>
      <c r="L34" s="38">
        <f t="shared" si="4"/>
        <v>22611411.200000003</v>
      </c>
      <c r="M34" s="39">
        <f t="shared" si="0"/>
        <v>47000</v>
      </c>
      <c r="N34" s="40">
        <f t="shared" si="5"/>
        <v>2506240</v>
      </c>
      <c r="O34" s="41" t="s">
        <v>39</v>
      </c>
    </row>
    <row r="35" spans="1:15" x14ac:dyDescent="0.25">
      <c r="A35" s="21">
        <v>34</v>
      </c>
      <c r="B35" s="21">
        <v>1402</v>
      </c>
      <c r="C35" s="21">
        <v>14</v>
      </c>
      <c r="D35" s="21" t="s">
        <v>21</v>
      </c>
      <c r="E35" s="21">
        <v>671</v>
      </c>
      <c r="F35" s="21">
        <v>29</v>
      </c>
      <c r="G35" s="21">
        <v>15</v>
      </c>
      <c r="H35" s="21">
        <f t="shared" si="1"/>
        <v>715</v>
      </c>
      <c r="I35" s="25">
        <f t="shared" si="2"/>
        <v>786.50000000000011</v>
      </c>
      <c r="J35" s="37">
        <v>29960</v>
      </c>
      <c r="K35" s="38">
        <f t="shared" si="3"/>
        <v>21421400</v>
      </c>
      <c r="L35" s="38">
        <f t="shared" si="4"/>
        <v>22706684</v>
      </c>
      <c r="M35" s="39">
        <f t="shared" si="0"/>
        <v>47500</v>
      </c>
      <c r="N35" s="40">
        <f t="shared" si="5"/>
        <v>2516800.0000000005</v>
      </c>
      <c r="O35" s="41" t="s">
        <v>39</v>
      </c>
    </row>
    <row r="36" spans="1:15" x14ac:dyDescent="0.25">
      <c r="A36" s="21">
        <v>35</v>
      </c>
      <c r="B36" s="21">
        <v>1403</v>
      </c>
      <c r="C36" s="21">
        <v>14</v>
      </c>
      <c r="D36" s="21" t="s">
        <v>22</v>
      </c>
      <c r="E36" s="21">
        <v>932</v>
      </c>
      <c r="F36" s="21">
        <v>29</v>
      </c>
      <c r="G36" s="21">
        <v>10</v>
      </c>
      <c r="H36" s="21">
        <f t="shared" si="1"/>
        <v>971</v>
      </c>
      <c r="I36" s="25">
        <f t="shared" si="2"/>
        <v>1068.1000000000001</v>
      </c>
      <c r="J36" s="37">
        <v>29960</v>
      </c>
      <c r="K36" s="38">
        <f t="shared" si="3"/>
        <v>29091160</v>
      </c>
      <c r="L36" s="38">
        <f t="shared" si="4"/>
        <v>30836629.600000001</v>
      </c>
      <c r="M36" s="39">
        <f t="shared" si="0"/>
        <v>64000</v>
      </c>
      <c r="N36" s="40">
        <f t="shared" si="5"/>
        <v>3417920.0000000005</v>
      </c>
      <c r="O36" s="41" t="s">
        <v>39</v>
      </c>
    </row>
    <row r="37" spans="1:15" x14ac:dyDescent="0.25">
      <c r="A37" s="21">
        <v>36</v>
      </c>
      <c r="B37" s="21">
        <v>1404</v>
      </c>
      <c r="C37" s="21">
        <v>14</v>
      </c>
      <c r="D37" s="21" t="s">
        <v>21</v>
      </c>
      <c r="E37" s="21">
        <v>687</v>
      </c>
      <c r="F37" s="21">
        <v>0</v>
      </c>
      <c r="G37" s="21">
        <v>10</v>
      </c>
      <c r="H37" s="21">
        <f t="shared" si="1"/>
        <v>697</v>
      </c>
      <c r="I37" s="25">
        <f t="shared" si="2"/>
        <v>766.7</v>
      </c>
      <c r="J37" s="37">
        <v>29960</v>
      </c>
      <c r="K37" s="38">
        <f t="shared" si="3"/>
        <v>20882120</v>
      </c>
      <c r="L37" s="38">
        <f t="shared" si="4"/>
        <v>22135047.199999999</v>
      </c>
      <c r="M37" s="39">
        <f t="shared" si="0"/>
        <v>46000</v>
      </c>
      <c r="N37" s="40">
        <f t="shared" si="5"/>
        <v>2453440</v>
      </c>
      <c r="O37" s="41" t="s">
        <v>39</v>
      </c>
    </row>
    <row r="38" spans="1:15" x14ac:dyDescent="0.25">
      <c r="A38" s="21">
        <v>37</v>
      </c>
      <c r="B38" s="21">
        <v>1501</v>
      </c>
      <c r="C38" s="21">
        <v>15</v>
      </c>
      <c r="D38" s="21" t="s">
        <v>21</v>
      </c>
      <c r="E38" s="21">
        <v>670</v>
      </c>
      <c r="F38" s="21">
        <v>25</v>
      </c>
      <c r="G38" s="21">
        <v>17</v>
      </c>
      <c r="H38" s="21">
        <f t="shared" si="1"/>
        <v>712</v>
      </c>
      <c r="I38" s="25">
        <f t="shared" si="2"/>
        <v>783.2</v>
      </c>
      <c r="J38" s="37">
        <v>30040</v>
      </c>
      <c r="K38" s="38">
        <f t="shared" si="3"/>
        <v>21388480</v>
      </c>
      <c r="L38" s="38">
        <f t="shared" si="4"/>
        <v>22671788.800000001</v>
      </c>
      <c r="M38" s="39">
        <f t="shared" si="0"/>
        <v>47000</v>
      </c>
      <c r="N38" s="40">
        <f t="shared" si="5"/>
        <v>2506240</v>
      </c>
      <c r="O38" s="41" t="s">
        <v>39</v>
      </c>
    </row>
    <row r="39" spans="1:15" x14ac:dyDescent="0.25">
      <c r="A39" s="21">
        <v>38</v>
      </c>
      <c r="B39" s="21">
        <v>1503</v>
      </c>
      <c r="C39" s="21">
        <v>15</v>
      </c>
      <c r="D39" s="21" t="s">
        <v>21</v>
      </c>
      <c r="E39" s="21">
        <v>733</v>
      </c>
      <c r="F39" s="21">
        <v>29</v>
      </c>
      <c r="G39" s="21">
        <v>10</v>
      </c>
      <c r="H39" s="21">
        <f t="shared" si="1"/>
        <v>772</v>
      </c>
      <c r="I39" s="25">
        <f t="shared" si="2"/>
        <v>849.2</v>
      </c>
      <c r="J39" s="37">
        <v>30040</v>
      </c>
      <c r="K39" s="38">
        <f t="shared" si="3"/>
        <v>23190880</v>
      </c>
      <c r="L39" s="38">
        <f t="shared" si="4"/>
        <v>24582332.800000001</v>
      </c>
      <c r="M39" s="39">
        <f t="shared" si="0"/>
        <v>51000</v>
      </c>
      <c r="N39" s="40">
        <f t="shared" si="5"/>
        <v>2717440</v>
      </c>
      <c r="O39" s="41" t="s">
        <v>39</v>
      </c>
    </row>
    <row r="40" spans="1:15" x14ac:dyDescent="0.25">
      <c r="A40" s="21">
        <v>39</v>
      </c>
      <c r="B40" s="21">
        <v>1504</v>
      </c>
      <c r="C40" s="21">
        <v>15</v>
      </c>
      <c r="D40" s="21" t="s">
        <v>21</v>
      </c>
      <c r="E40" s="21">
        <v>687</v>
      </c>
      <c r="F40" s="21">
        <v>0</v>
      </c>
      <c r="G40" s="21">
        <v>10</v>
      </c>
      <c r="H40" s="21">
        <f t="shared" si="1"/>
        <v>697</v>
      </c>
      <c r="I40" s="25">
        <f t="shared" si="2"/>
        <v>766.7</v>
      </c>
      <c r="J40" s="37">
        <v>30040</v>
      </c>
      <c r="K40" s="38">
        <f t="shared" si="3"/>
        <v>20937880</v>
      </c>
      <c r="L40" s="38">
        <f t="shared" si="4"/>
        <v>22194152.800000001</v>
      </c>
      <c r="M40" s="39">
        <f t="shared" si="0"/>
        <v>46000</v>
      </c>
      <c r="N40" s="40">
        <f t="shared" si="5"/>
        <v>2453440</v>
      </c>
      <c r="O40" s="41" t="s">
        <v>39</v>
      </c>
    </row>
    <row r="41" spans="1:15" x14ac:dyDescent="0.25">
      <c r="A41" s="21">
        <v>40</v>
      </c>
      <c r="B41" s="21">
        <v>1601</v>
      </c>
      <c r="C41" s="21">
        <v>16</v>
      </c>
      <c r="D41" s="21" t="s">
        <v>21</v>
      </c>
      <c r="E41" s="21">
        <v>670</v>
      </c>
      <c r="F41" s="21">
        <v>25</v>
      </c>
      <c r="G41" s="21">
        <v>17</v>
      </c>
      <c r="H41" s="21">
        <f t="shared" si="1"/>
        <v>712</v>
      </c>
      <c r="I41" s="25">
        <f t="shared" si="2"/>
        <v>783.2</v>
      </c>
      <c r="J41" s="37">
        <v>30120</v>
      </c>
      <c r="K41" s="38">
        <f t="shared" si="3"/>
        <v>21445440</v>
      </c>
      <c r="L41" s="38">
        <f t="shared" si="4"/>
        <v>22732166.400000002</v>
      </c>
      <c r="M41" s="39">
        <f t="shared" si="0"/>
        <v>47500</v>
      </c>
      <c r="N41" s="40">
        <f t="shared" si="5"/>
        <v>2506240</v>
      </c>
      <c r="O41" s="41" t="s">
        <v>39</v>
      </c>
    </row>
    <row r="42" spans="1:15" x14ac:dyDescent="0.25">
      <c r="A42" s="21">
        <v>41</v>
      </c>
      <c r="B42" s="21">
        <v>1602</v>
      </c>
      <c r="C42" s="21">
        <v>16</v>
      </c>
      <c r="D42" s="21" t="s">
        <v>21</v>
      </c>
      <c r="E42" s="21">
        <v>671</v>
      </c>
      <c r="F42" s="21">
        <v>29</v>
      </c>
      <c r="G42" s="21">
        <v>15</v>
      </c>
      <c r="H42" s="21">
        <f t="shared" si="1"/>
        <v>715</v>
      </c>
      <c r="I42" s="25">
        <f t="shared" si="2"/>
        <v>786.50000000000011</v>
      </c>
      <c r="J42" s="37">
        <v>30120</v>
      </c>
      <c r="K42" s="38">
        <f t="shared" si="3"/>
        <v>21535800</v>
      </c>
      <c r="L42" s="38">
        <f t="shared" si="4"/>
        <v>22827948</v>
      </c>
      <c r="M42" s="39">
        <f t="shared" si="0"/>
        <v>47500</v>
      </c>
      <c r="N42" s="40">
        <f t="shared" si="5"/>
        <v>2516800.0000000005</v>
      </c>
      <c r="O42" s="41" t="s">
        <v>39</v>
      </c>
    </row>
    <row r="43" spans="1:15" x14ac:dyDescent="0.25">
      <c r="A43" s="21">
        <v>42</v>
      </c>
      <c r="B43" s="21">
        <v>1603</v>
      </c>
      <c r="C43" s="21">
        <v>16</v>
      </c>
      <c r="D43" s="21" t="s">
        <v>22</v>
      </c>
      <c r="E43" s="21">
        <v>932</v>
      </c>
      <c r="F43" s="21">
        <v>29</v>
      </c>
      <c r="G43" s="21">
        <v>10</v>
      </c>
      <c r="H43" s="21">
        <f t="shared" si="1"/>
        <v>971</v>
      </c>
      <c r="I43" s="25">
        <f t="shared" si="2"/>
        <v>1068.1000000000001</v>
      </c>
      <c r="J43" s="37">
        <v>30120</v>
      </c>
      <c r="K43" s="38">
        <f t="shared" si="3"/>
        <v>29246520</v>
      </c>
      <c r="L43" s="38">
        <f t="shared" si="4"/>
        <v>31001311.200000003</v>
      </c>
      <c r="M43" s="39">
        <f t="shared" si="0"/>
        <v>64500</v>
      </c>
      <c r="N43" s="40">
        <f t="shared" si="5"/>
        <v>3417920.0000000005</v>
      </c>
      <c r="O43" s="41" t="s">
        <v>39</v>
      </c>
    </row>
    <row r="44" spans="1:15" x14ac:dyDescent="0.25">
      <c r="A44" s="21">
        <v>43</v>
      </c>
      <c r="B44" s="21">
        <v>1604</v>
      </c>
      <c r="C44" s="21">
        <v>16</v>
      </c>
      <c r="D44" s="21" t="s">
        <v>21</v>
      </c>
      <c r="E44" s="21">
        <v>687</v>
      </c>
      <c r="F44" s="21">
        <v>0</v>
      </c>
      <c r="G44" s="21">
        <v>10</v>
      </c>
      <c r="H44" s="21">
        <f t="shared" si="1"/>
        <v>697</v>
      </c>
      <c r="I44" s="25">
        <f t="shared" si="2"/>
        <v>766.7</v>
      </c>
      <c r="J44" s="37">
        <v>30120</v>
      </c>
      <c r="K44" s="38">
        <f t="shared" si="3"/>
        <v>20993640</v>
      </c>
      <c r="L44" s="38">
        <f t="shared" si="4"/>
        <v>22253258.400000002</v>
      </c>
      <c r="M44" s="39">
        <f t="shared" si="0"/>
        <v>46500</v>
      </c>
      <c r="N44" s="40">
        <f t="shared" si="5"/>
        <v>2453440</v>
      </c>
      <c r="O44" s="41" t="s">
        <v>39</v>
      </c>
    </row>
    <row r="45" spans="1:15" x14ac:dyDescent="0.25">
      <c r="A45" s="21">
        <v>44</v>
      </c>
      <c r="B45" s="21">
        <v>1701</v>
      </c>
      <c r="C45" s="21">
        <v>17</v>
      </c>
      <c r="D45" s="21" t="s">
        <v>21</v>
      </c>
      <c r="E45" s="21">
        <v>670</v>
      </c>
      <c r="F45" s="21">
        <v>25</v>
      </c>
      <c r="G45" s="21">
        <v>17</v>
      </c>
      <c r="H45" s="21">
        <f t="shared" si="1"/>
        <v>712</v>
      </c>
      <c r="I45" s="25">
        <f t="shared" si="2"/>
        <v>783.2</v>
      </c>
      <c r="J45" s="37">
        <v>30200</v>
      </c>
      <c r="K45" s="38">
        <f t="shared" si="3"/>
        <v>21502400</v>
      </c>
      <c r="L45" s="38">
        <f t="shared" si="4"/>
        <v>22792544</v>
      </c>
      <c r="M45" s="39">
        <f t="shared" si="0"/>
        <v>47500</v>
      </c>
      <c r="N45" s="40">
        <f t="shared" si="5"/>
        <v>2506240</v>
      </c>
      <c r="O45" s="41" t="s">
        <v>39</v>
      </c>
    </row>
    <row r="46" spans="1:15" x14ac:dyDescent="0.25">
      <c r="A46" s="21">
        <v>45</v>
      </c>
      <c r="B46" s="21">
        <v>1702</v>
      </c>
      <c r="C46" s="21">
        <v>17</v>
      </c>
      <c r="D46" s="21" t="s">
        <v>21</v>
      </c>
      <c r="E46" s="21">
        <v>671</v>
      </c>
      <c r="F46" s="21">
        <v>29</v>
      </c>
      <c r="G46" s="21">
        <v>15</v>
      </c>
      <c r="H46" s="21">
        <f t="shared" si="1"/>
        <v>715</v>
      </c>
      <c r="I46" s="25">
        <f t="shared" si="2"/>
        <v>786.50000000000011</v>
      </c>
      <c r="J46" s="37">
        <v>30200</v>
      </c>
      <c r="K46" s="38">
        <f t="shared" si="3"/>
        <v>21593000</v>
      </c>
      <c r="L46" s="38">
        <f t="shared" si="4"/>
        <v>22888580</v>
      </c>
      <c r="M46" s="39">
        <f t="shared" si="0"/>
        <v>47500</v>
      </c>
      <c r="N46" s="40">
        <f t="shared" si="5"/>
        <v>2516800.0000000005</v>
      </c>
      <c r="O46" s="41" t="s">
        <v>39</v>
      </c>
    </row>
    <row r="47" spans="1:15" x14ac:dyDescent="0.25">
      <c r="A47" s="21">
        <v>46</v>
      </c>
      <c r="B47" s="21">
        <v>1703</v>
      </c>
      <c r="C47" s="21">
        <v>17</v>
      </c>
      <c r="D47" s="21" t="s">
        <v>22</v>
      </c>
      <c r="E47" s="21">
        <v>932</v>
      </c>
      <c r="F47" s="21">
        <v>29</v>
      </c>
      <c r="G47" s="21">
        <v>10</v>
      </c>
      <c r="H47" s="21">
        <f t="shared" si="1"/>
        <v>971</v>
      </c>
      <c r="I47" s="25">
        <f t="shared" si="2"/>
        <v>1068.1000000000001</v>
      </c>
      <c r="J47" s="37">
        <v>30200</v>
      </c>
      <c r="K47" s="38">
        <f t="shared" si="3"/>
        <v>29324200</v>
      </c>
      <c r="L47" s="38">
        <f t="shared" si="4"/>
        <v>31083652</v>
      </c>
      <c r="M47" s="39">
        <f t="shared" si="0"/>
        <v>65000</v>
      </c>
      <c r="N47" s="40">
        <f t="shared" si="5"/>
        <v>3417920.0000000005</v>
      </c>
      <c r="O47" s="41" t="s">
        <v>39</v>
      </c>
    </row>
    <row r="48" spans="1:15" x14ac:dyDescent="0.25">
      <c r="A48" s="21">
        <v>47</v>
      </c>
      <c r="B48" s="21">
        <v>1704</v>
      </c>
      <c r="C48" s="21">
        <v>17</v>
      </c>
      <c r="D48" s="21" t="s">
        <v>21</v>
      </c>
      <c r="E48" s="21">
        <v>687</v>
      </c>
      <c r="F48" s="21">
        <v>0</v>
      </c>
      <c r="G48" s="21">
        <v>10</v>
      </c>
      <c r="H48" s="21">
        <f t="shared" si="1"/>
        <v>697</v>
      </c>
      <c r="I48" s="25">
        <f t="shared" si="2"/>
        <v>766.7</v>
      </c>
      <c r="J48" s="37">
        <v>30200</v>
      </c>
      <c r="K48" s="38">
        <f t="shared" si="3"/>
        <v>21049400</v>
      </c>
      <c r="L48" s="38">
        <f t="shared" si="4"/>
        <v>22312364</v>
      </c>
      <c r="M48" s="39">
        <f t="shared" si="0"/>
        <v>46500</v>
      </c>
      <c r="N48" s="40">
        <f t="shared" si="5"/>
        <v>2453440</v>
      </c>
      <c r="O48" s="41" t="s">
        <v>39</v>
      </c>
    </row>
    <row r="49" spans="1:15" x14ac:dyDescent="0.25">
      <c r="A49" s="21">
        <v>48</v>
      </c>
      <c r="B49" s="21">
        <v>1801</v>
      </c>
      <c r="C49" s="21">
        <v>18</v>
      </c>
      <c r="D49" s="21" t="s">
        <v>21</v>
      </c>
      <c r="E49" s="21">
        <v>670</v>
      </c>
      <c r="F49" s="21">
        <v>25</v>
      </c>
      <c r="G49" s="21">
        <v>17</v>
      </c>
      <c r="H49" s="21">
        <f t="shared" si="1"/>
        <v>712</v>
      </c>
      <c r="I49" s="25">
        <f t="shared" si="2"/>
        <v>783.2</v>
      </c>
      <c r="J49" s="37">
        <v>30280</v>
      </c>
      <c r="K49" s="38">
        <f t="shared" si="3"/>
        <v>21559360</v>
      </c>
      <c r="L49" s="38">
        <f t="shared" si="4"/>
        <v>22852921.600000001</v>
      </c>
      <c r="M49" s="39">
        <f t="shared" si="0"/>
        <v>47500</v>
      </c>
      <c r="N49" s="40">
        <f t="shared" si="5"/>
        <v>2506240</v>
      </c>
      <c r="O49" s="41" t="s">
        <v>39</v>
      </c>
    </row>
    <row r="50" spans="1:15" x14ac:dyDescent="0.25">
      <c r="A50" s="21">
        <v>49</v>
      </c>
      <c r="B50" s="21">
        <v>1802</v>
      </c>
      <c r="C50" s="21">
        <v>18</v>
      </c>
      <c r="D50" s="21" t="s">
        <v>21</v>
      </c>
      <c r="E50" s="21">
        <v>671</v>
      </c>
      <c r="F50" s="21">
        <v>29</v>
      </c>
      <c r="G50" s="21">
        <v>15</v>
      </c>
      <c r="H50" s="21">
        <f t="shared" si="1"/>
        <v>715</v>
      </c>
      <c r="I50" s="25">
        <f t="shared" si="2"/>
        <v>786.50000000000011</v>
      </c>
      <c r="J50" s="37">
        <v>30280</v>
      </c>
      <c r="K50" s="38">
        <f t="shared" si="3"/>
        <v>21650200</v>
      </c>
      <c r="L50" s="38">
        <f t="shared" si="4"/>
        <v>22949212</v>
      </c>
      <c r="M50" s="39">
        <f t="shared" si="0"/>
        <v>48000</v>
      </c>
      <c r="N50" s="40">
        <f t="shared" si="5"/>
        <v>2516800.0000000005</v>
      </c>
      <c r="O50" s="41" t="s">
        <v>39</v>
      </c>
    </row>
    <row r="51" spans="1:15" x14ac:dyDescent="0.25">
      <c r="A51" s="21">
        <v>50</v>
      </c>
      <c r="B51" s="21">
        <v>1803</v>
      </c>
      <c r="C51" s="21">
        <v>18</v>
      </c>
      <c r="D51" s="21" t="s">
        <v>22</v>
      </c>
      <c r="E51" s="21">
        <v>932</v>
      </c>
      <c r="F51" s="21">
        <v>29</v>
      </c>
      <c r="G51" s="21">
        <v>10</v>
      </c>
      <c r="H51" s="21">
        <f t="shared" si="1"/>
        <v>971</v>
      </c>
      <c r="I51" s="25">
        <f t="shared" si="2"/>
        <v>1068.1000000000001</v>
      </c>
      <c r="J51" s="37">
        <v>30280</v>
      </c>
      <c r="K51" s="38">
        <f t="shared" si="3"/>
        <v>29401880</v>
      </c>
      <c r="L51" s="38">
        <f t="shared" si="4"/>
        <v>31165992.800000001</v>
      </c>
      <c r="M51" s="39">
        <f t="shared" si="0"/>
        <v>65000</v>
      </c>
      <c r="N51" s="40">
        <f t="shared" si="5"/>
        <v>3417920.0000000005</v>
      </c>
      <c r="O51" s="41" t="s">
        <v>39</v>
      </c>
    </row>
    <row r="52" spans="1:15" x14ac:dyDescent="0.25">
      <c r="A52" s="21">
        <v>51</v>
      </c>
      <c r="B52" s="21">
        <v>1804</v>
      </c>
      <c r="C52" s="21">
        <v>18</v>
      </c>
      <c r="D52" s="21" t="s">
        <v>21</v>
      </c>
      <c r="E52" s="21">
        <v>687</v>
      </c>
      <c r="F52" s="21">
        <v>0</v>
      </c>
      <c r="G52" s="21">
        <v>10</v>
      </c>
      <c r="H52" s="21">
        <f t="shared" si="1"/>
        <v>697</v>
      </c>
      <c r="I52" s="25">
        <f t="shared" si="2"/>
        <v>766.7</v>
      </c>
      <c r="J52" s="37">
        <v>30280</v>
      </c>
      <c r="K52" s="38">
        <f t="shared" si="3"/>
        <v>21105160</v>
      </c>
      <c r="L52" s="38">
        <f t="shared" si="4"/>
        <v>22371469.600000001</v>
      </c>
      <c r="M52" s="39">
        <f t="shared" ref="M52:M68" si="6">MROUND((L52*0.025/12),500)</f>
        <v>46500</v>
      </c>
      <c r="N52" s="40">
        <f t="shared" si="5"/>
        <v>2453440</v>
      </c>
      <c r="O52" s="41" t="s">
        <v>39</v>
      </c>
    </row>
    <row r="53" spans="1:15" x14ac:dyDescent="0.25">
      <c r="A53" s="21">
        <v>52</v>
      </c>
      <c r="B53" s="21">
        <v>1901</v>
      </c>
      <c r="C53" s="21">
        <v>19</v>
      </c>
      <c r="D53" s="21" t="s">
        <v>21</v>
      </c>
      <c r="E53" s="21">
        <v>670</v>
      </c>
      <c r="F53" s="21">
        <v>25</v>
      </c>
      <c r="G53" s="21">
        <v>17</v>
      </c>
      <c r="H53" s="21">
        <f t="shared" ref="H53:H68" si="7">E53+F53+G53</f>
        <v>712</v>
      </c>
      <c r="I53" s="25">
        <f t="shared" ref="I53:I68" si="8">H53*1.1</f>
        <v>783.2</v>
      </c>
      <c r="J53" s="37">
        <v>30360</v>
      </c>
      <c r="K53" s="38">
        <f t="shared" si="3"/>
        <v>21616320</v>
      </c>
      <c r="L53" s="38">
        <f t="shared" si="4"/>
        <v>22913299.200000003</v>
      </c>
      <c r="M53" s="39">
        <f t="shared" si="6"/>
        <v>47500</v>
      </c>
      <c r="N53" s="40">
        <f t="shared" ref="N53:N68" si="9">I53*3200</f>
        <v>2506240</v>
      </c>
      <c r="O53" s="41" t="s">
        <v>39</v>
      </c>
    </row>
    <row r="54" spans="1:15" x14ac:dyDescent="0.25">
      <c r="A54" s="21">
        <v>53</v>
      </c>
      <c r="B54" s="21">
        <v>1902</v>
      </c>
      <c r="C54" s="21">
        <v>19</v>
      </c>
      <c r="D54" s="21" t="s">
        <v>21</v>
      </c>
      <c r="E54" s="21">
        <v>671</v>
      </c>
      <c r="F54" s="21">
        <v>29</v>
      </c>
      <c r="G54" s="21">
        <v>15</v>
      </c>
      <c r="H54" s="21">
        <f t="shared" si="7"/>
        <v>715</v>
      </c>
      <c r="I54" s="25">
        <f t="shared" si="8"/>
        <v>786.50000000000011</v>
      </c>
      <c r="J54" s="37">
        <v>30360</v>
      </c>
      <c r="K54" s="38">
        <f t="shared" ref="K54:K68" si="10">H54*J54</f>
        <v>21707400</v>
      </c>
      <c r="L54" s="38">
        <f t="shared" si="4"/>
        <v>23009844</v>
      </c>
      <c r="M54" s="39">
        <f t="shared" si="6"/>
        <v>48000</v>
      </c>
      <c r="N54" s="40">
        <f t="shared" si="9"/>
        <v>2516800.0000000005</v>
      </c>
      <c r="O54" s="41" t="s">
        <v>39</v>
      </c>
    </row>
    <row r="55" spans="1:15" x14ac:dyDescent="0.25">
      <c r="A55" s="21">
        <v>54</v>
      </c>
      <c r="B55" s="21">
        <v>1903</v>
      </c>
      <c r="C55" s="21">
        <v>19</v>
      </c>
      <c r="D55" s="21" t="s">
        <v>22</v>
      </c>
      <c r="E55" s="21">
        <v>932</v>
      </c>
      <c r="F55" s="21">
        <v>29</v>
      </c>
      <c r="G55" s="21">
        <v>10</v>
      </c>
      <c r="H55" s="21">
        <f t="shared" si="7"/>
        <v>971</v>
      </c>
      <c r="I55" s="25">
        <f t="shared" si="8"/>
        <v>1068.1000000000001</v>
      </c>
      <c r="J55" s="37">
        <v>30360</v>
      </c>
      <c r="K55" s="38">
        <f t="shared" si="10"/>
        <v>29479560</v>
      </c>
      <c r="L55" s="38">
        <f t="shared" si="4"/>
        <v>31248333.600000001</v>
      </c>
      <c r="M55" s="39">
        <f t="shared" si="6"/>
        <v>65000</v>
      </c>
      <c r="N55" s="40">
        <f t="shared" si="9"/>
        <v>3417920.0000000005</v>
      </c>
      <c r="O55" s="41" t="s">
        <v>39</v>
      </c>
    </row>
    <row r="56" spans="1:15" x14ac:dyDescent="0.25">
      <c r="A56" s="21">
        <v>55</v>
      </c>
      <c r="B56" s="21">
        <v>1904</v>
      </c>
      <c r="C56" s="21">
        <v>19</v>
      </c>
      <c r="D56" s="21" t="s">
        <v>21</v>
      </c>
      <c r="E56" s="21">
        <v>687</v>
      </c>
      <c r="F56" s="21">
        <v>0</v>
      </c>
      <c r="G56" s="21">
        <v>10</v>
      </c>
      <c r="H56" s="21">
        <f t="shared" si="7"/>
        <v>697</v>
      </c>
      <c r="I56" s="25">
        <f t="shared" si="8"/>
        <v>766.7</v>
      </c>
      <c r="J56" s="37">
        <v>30360</v>
      </c>
      <c r="K56" s="38">
        <f t="shared" si="10"/>
        <v>21160920</v>
      </c>
      <c r="L56" s="38">
        <f t="shared" si="4"/>
        <v>22430575.200000003</v>
      </c>
      <c r="M56" s="39">
        <f t="shared" si="6"/>
        <v>46500</v>
      </c>
      <c r="N56" s="40">
        <f t="shared" si="9"/>
        <v>2453440</v>
      </c>
      <c r="O56" s="41" t="s">
        <v>39</v>
      </c>
    </row>
    <row r="57" spans="1:15" x14ac:dyDescent="0.25">
      <c r="A57" s="21">
        <v>56</v>
      </c>
      <c r="B57" s="21">
        <v>2001</v>
      </c>
      <c r="C57" s="21">
        <v>20</v>
      </c>
      <c r="D57" s="21" t="s">
        <v>21</v>
      </c>
      <c r="E57" s="21">
        <v>670</v>
      </c>
      <c r="F57" s="21">
        <v>25</v>
      </c>
      <c r="G57" s="21">
        <v>17</v>
      </c>
      <c r="H57" s="21">
        <f t="shared" si="7"/>
        <v>712</v>
      </c>
      <c r="I57" s="25">
        <f t="shared" si="8"/>
        <v>783.2</v>
      </c>
      <c r="J57" s="37">
        <v>30440</v>
      </c>
      <c r="K57" s="38">
        <f t="shared" si="10"/>
        <v>21673280</v>
      </c>
      <c r="L57" s="38">
        <f t="shared" si="4"/>
        <v>22973676.800000001</v>
      </c>
      <c r="M57" s="39">
        <f t="shared" si="6"/>
        <v>48000</v>
      </c>
      <c r="N57" s="40">
        <f t="shared" si="9"/>
        <v>2506240</v>
      </c>
      <c r="O57" s="41" t="s">
        <v>39</v>
      </c>
    </row>
    <row r="58" spans="1:15" x14ac:dyDescent="0.25">
      <c r="A58" s="21">
        <v>57</v>
      </c>
      <c r="B58" s="21">
        <v>2002</v>
      </c>
      <c r="C58" s="21">
        <v>20</v>
      </c>
      <c r="D58" s="21" t="s">
        <v>21</v>
      </c>
      <c r="E58" s="21">
        <v>671</v>
      </c>
      <c r="F58" s="21">
        <v>29</v>
      </c>
      <c r="G58" s="21">
        <v>15</v>
      </c>
      <c r="H58" s="21">
        <f t="shared" si="7"/>
        <v>715</v>
      </c>
      <c r="I58" s="25">
        <f t="shared" si="8"/>
        <v>786.50000000000011</v>
      </c>
      <c r="J58" s="37">
        <v>30440</v>
      </c>
      <c r="K58" s="38">
        <f t="shared" si="10"/>
        <v>21764600</v>
      </c>
      <c r="L58" s="38">
        <f t="shared" si="4"/>
        <v>23070476</v>
      </c>
      <c r="M58" s="39">
        <f t="shared" si="6"/>
        <v>48000</v>
      </c>
      <c r="N58" s="40">
        <f t="shared" si="9"/>
        <v>2516800.0000000005</v>
      </c>
      <c r="O58" s="41" t="s">
        <v>39</v>
      </c>
    </row>
    <row r="59" spans="1:15" x14ac:dyDescent="0.25">
      <c r="A59" s="21">
        <v>58</v>
      </c>
      <c r="B59" s="21">
        <v>2003</v>
      </c>
      <c r="C59" s="21">
        <v>20</v>
      </c>
      <c r="D59" s="21" t="s">
        <v>22</v>
      </c>
      <c r="E59" s="21">
        <v>932</v>
      </c>
      <c r="F59" s="21">
        <v>29</v>
      </c>
      <c r="G59" s="21">
        <v>10</v>
      </c>
      <c r="H59" s="21">
        <f t="shared" si="7"/>
        <v>971</v>
      </c>
      <c r="I59" s="25">
        <f t="shared" si="8"/>
        <v>1068.1000000000001</v>
      </c>
      <c r="J59" s="37">
        <v>30440</v>
      </c>
      <c r="K59" s="38">
        <f t="shared" si="10"/>
        <v>29557240</v>
      </c>
      <c r="L59" s="38">
        <f t="shared" si="4"/>
        <v>31330674.400000002</v>
      </c>
      <c r="M59" s="39">
        <f t="shared" si="6"/>
        <v>65500</v>
      </c>
      <c r="N59" s="40">
        <f t="shared" si="9"/>
        <v>3417920.0000000005</v>
      </c>
      <c r="O59" s="41" t="s">
        <v>39</v>
      </c>
    </row>
    <row r="60" spans="1:15" x14ac:dyDescent="0.25">
      <c r="A60" s="21">
        <v>59</v>
      </c>
      <c r="B60" s="21">
        <v>2004</v>
      </c>
      <c r="C60" s="21">
        <v>20</v>
      </c>
      <c r="D60" s="21" t="s">
        <v>21</v>
      </c>
      <c r="E60" s="21">
        <v>687</v>
      </c>
      <c r="F60" s="21">
        <v>0</v>
      </c>
      <c r="G60" s="21">
        <v>10</v>
      </c>
      <c r="H60" s="21">
        <f t="shared" si="7"/>
        <v>697</v>
      </c>
      <c r="I60" s="25">
        <f t="shared" si="8"/>
        <v>766.7</v>
      </c>
      <c r="J60" s="37">
        <v>30440</v>
      </c>
      <c r="K60" s="38">
        <f t="shared" si="10"/>
        <v>21216680</v>
      </c>
      <c r="L60" s="38">
        <f t="shared" si="4"/>
        <v>22489680.800000001</v>
      </c>
      <c r="M60" s="39">
        <f t="shared" si="6"/>
        <v>47000</v>
      </c>
      <c r="N60" s="40">
        <f t="shared" si="9"/>
        <v>2453440</v>
      </c>
      <c r="O60" s="41" t="s">
        <v>39</v>
      </c>
    </row>
    <row r="61" spans="1:15" x14ac:dyDescent="0.25">
      <c r="A61" s="21">
        <v>60</v>
      </c>
      <c r="B61" s="21">
        <v>2101</v>
      </c>
      <c r="C61" s="21">
        <v>21</v>
      </c>
      <c r="D61" s="21" t="s">
        <v>21</v>
      </c>
      <c r="E61" s="21">
        <v>670</v>
      </c>
      <c r="F61" s="21">
        <v>25</v>
      </c>
      <c r="G61" s="21">
        <v>17</v>
      </c>
      <c r="H61" s="21">
        <f t="shared" si="7"/>
        <v>712</v>
      </c>
      <c r="I61" s="25">
        <f t="shared" si="8"/>
        <v>783.2</v>
      </c>
      <c r="J61" s="37">
        <v>30520</v>
      </c>
      <c r="K61" s="38">
        <f t="shared" si="10"/>
        <v>21730240</v>
      </c>
      <c r="L61" s="38">
        <f t="shared" si="4"/>
        <v>23034054.400000002</v>
      </c>
      <c r="M61" s="39">
        <f t="shared" si="6"/>
        <v>48000</v>
      </c>
      <c r="N61" s="40">
        <f t="shared" si="9"/>
        <v>2506240</v>
      </c>
      <c r="O61" s="41" t="s">
        <v>39</v>
      </c>
    </row>
    <row r="62" spans="1:15" x14ac:dyDescent="0.25">
      <c r="A62" s="21">
        <v>61</v>
      </c>
      <c r="B62" s="21">
        <v>2102</v>
      </c>
      <c r="C62" s="21">
        <v>21</v>
      </c>
      <c r="D62" s="21" t="s">
        <v>21</v>
      </c>
      <c r="E62" s="21">
        <v>671</v>
      </c>
      <c r="F62" s="21">
        <v>29</v>
      </c>
      <c r="G62" s="21">
        <v>15</v>
      </c>
      <c r="H62" s="21">
        <f t="shared" si="7"/>
        <v>715</v>
      </c>
      <c r="I62" s="25">
        <f t="shared" si="8"/>
        <v>786.50000000000011</v>
      </c>
      <c r="J62" s="37">
        <v>30520</v>
      </c>
      <c r="K62" s="38">
        <f t="shared" si="10"/>
        <v>21821800</v>
      </c>
      <c r="L62" s="38">
        <f t="shared" si="4"/>
        <v>23131108</v>
      </c>
      <c r="M62" s="39">
        <f t="shared" si="6"/>
        <v>48000</v>
      </c>
      <c r="N62" s="40">
        <f t="shared" si="9"/>
        <v>2516800.0000000005</v>
      </c>
      <c r="O62" s="41" t="s">
        <v>39</v>
      </c>
    </row>
    <row r="63" spans="1:15" x14ac:dyDescent="0.25">
      <c r="A63" s="21">
        <v>62</v>
      </c>
      <c r="B63" s="21">
        <v>2103</v>
      </c>
      <c r="C63" s="21">
        <v>21</v>
      </c>
      <c r="D63" s="21" t="s">
        <v>22</v>
      </c>
      <c r="E63" s="21">
        <v>932</v>
      </c>
      <c r="F63" s="21">
        <v>29</v>
      </c>
      <c r="G63" s="21">
        <v>10</v>
      </c>
      <c r="H63" s="21">
        <f t="shared" si="7"/>
        <v>971</v>
      </c>
      <c r="I63" s="25">
        <f t="shared" si="8"/>
        <v>1068.1000000000001</v>
      </c>
      <c r="J63" s="37">
        <v>30520</v>
      </c>
      <c r="K63" s="38">
        <f t="shared" si="10"/>
        <v>29634920</v>
      </c>
      <c r="L63" s="38">
        <f t="shared" si="4"/>
        <v>31413015.200000003</v>
      </c>
      <c r="M63" s="39">
        <f t="shared" si="6"/>
        <v>65500</v>
      </c>
      <c r="N63" s="40">
        <f t="shared" si="9"/>
        <v>3417920.0000000005</v>
      </c>
      <c r="O63" s="41" t="s">
        <v>39</v>
      </c>
    </row>
    <row r="64" spans="1:15" x14ac:dyDescent="0.25">
      <c r="A64" s="21">
        <v>63</v>
      </c>
      <c r="B64" s="21">
        <v>2104</v>
      </c>
      <c r="C64" s="21">
        <v>21</v>
      </c>
      <c r="D64" s="21" t="s">
        <v>21</v>
      </c>
      <c r="E64" s="21">
        <v>687</v>
      </c>
      <c r="F64" s="21">
        <v>0</v>
      </c>
      <c r="G64" s="21">
        <v>10</v>
      </c>
      <c r="H64" s="21">
        <f t="shared" si="7"/>
        <v>697</v>
      </c>
      <c r="I64" s="25">
        <f t="shared" si="8"/>
        <v>766.7</v>
      </c>
      <c r="J64" s="37">
        <v>30520</v>
      </c>
      <c r="K64" s="38">
        <f t="shared" si="10"/>
        <v>21272440</v>
      </c>
      <c r="L64" s="38">
        <f t="shared" si="4"/>
        <v>22548786.400000002</v>
      </c>
      <c r="M64" s="39">
        <f t="shared" si="6"/>
        <v>47000</v>
      </c>
      <c r="N64" s="40">
        <f t="shared" si="9"/>
        <v>2453440</v>
      </c>
      <c r="O64" s="41" t="s">
        <v>39</v>
      </c>
    </row>
    <row r="65" spans="1:15" x14ac:dyDescent="0.25">
      <c r="A65" s="21">
        <v>64</v>
      </c>
      <c r="B65" s="21">
        <v>2201</v>
      </c>
      <c r="C65" s="21">
        <v>22</v>
      </c>
      <c r="D65" s="21" t="s">
        <v>21</v>
      </c>
      <c r="E65" s="21">
        <v>670</v>
      </c>
      <c r="F65" s="21">
        <v>25</v>
      </c>
      <c r="G65" s="21">
        <v>17</v>
      </c>
      <c r="H65" s="21">
        <f t="shared" si="7"/>
        <v>712</v>
      </c>
      <c r="I65" s="25">
        <f t="shared" si="8"/>
        <v>783.2</v>
      </c>
      <c r="J65" s="37">
        <v>30600</v>
      </c>
      <c r="K65" s="38">
        <f t="shared" si="10"/>
        <v>21787200</v>
      </c>
      <c r="L65" s="38">
        <f t="shared" si="4"/>
        <v>23094432</v>
      </c>
      <c r="M65" s="39">
        <f t="shared" si="6"/>
        <v>48000</v>
      </c>
      <c r="N65" s="40">
        <f t="shared" si="9"/>
        <v>2506240</v>
      </c>
      <c r="O65" s="41" t="s">
        <v>39</v>
      </c>
    </row>
    <row r="66" spans="1:15" x14ac:dyDescent="0.25">
      <c r="A66" s="21">
        <v>65</v>
      </c>
      <c r="B66" s="21">
        <v>2202</v>
      </c>
      <c r="C66" s="21">
        <v>22</v>
      </c>
      <c r="D66" s="21" t="s">
        <v>21</v>
      </c>
      <c r="E66" s="21">
        <v>671</v>
      </c>
      <c r="F66" s="21">
        <v>29</v>
      </c>
      <c r="G66" s="21">
        <v>15</v>
      </c>
      <c r="H66" s="21">
        <f t="shared" si="7"/>
        <v>715</v>
      </c>
      <c r="I66" s="25">
        <f t="shared" si="8"/>
        <v>786.50000000000011</v>
      </c>
      <c r="J66" s="37">
        <v>30600</v>
      </c>
      <c r="K66" s="38">
        <f t="shared" si="10"/>
        <v>21879000</v>
      </c>
      <c r="L66" s="38">
        <f t="shared" si="4"/>
        <v>23191740</v>
      </c>
      <c r="M66" s="39">
        <f t="shared" si="6"/>
        <v>48500</v>
      </c>
      <c r="N66" s="40">
        <f t="shared" si="9"/>
        <v>2516800.0000000005</v>
      </c>
      <c r="O66" s="41" t="s">
        <v>39</v>
      </c>
    </row>
    <row r="67" spans="1:15" x14ac:dyDescent="0.25">
      <c r="A67" s="21">
        <v>66</v>
      </c>
      <c r="B67" s="21">
        <v>2203</v>
      </c>
      <c r="C67" s="21">
        <v>22</v>
      </c>
      <c r="D67" s="21" t="s">
        <v>22</v>
      </c>
      <c r="E67" s="21">
        <v>932</v>
      </c>
      <c r="F67" s="21">
        <v>29</v>
      </c>
      <c r="G67" s="21">
        <v>10</v>
      </c>
      <c r="H67" s="21">
        <f t="shared" si="7"/>
        <v>971</v>
      </c>
      <c r="I67" s="25">
        <f t="shared" si="8"/>
        <v>1068.1000000000001</v>
      </c>
      <c r="J67" s="37">
        <v>30600</v>
      </c>
      <c r="K67" s="38">
        <f t="shared" si="10"/>
        <v>29712600</v>
      </c>
      <c r="L67" s="38">
        <f>K67*1.06</f>
        <v>31495356</v>
      </c>
      <c r="M67" s="39">
        <f t="shared" si="6"/>
        <v>65500</v>
      </c>
      <c r="N67" s="40">
        <f t="shared" si="9"/>
        <v>3417920.0000000005</v>
      </c>
      <c r="O67" s="41" t="s">
        <v>39</v>
      </c>
    </row>
    <row r="68" spans="1:15" x14ac:dyDescent="0.25">
      <c r="A68" s="21">
        <v>67</v>
      </c>
      <c r="B68" s="21">
        <v>2204</v>
      </c>
      <c r="C68" s="21">
        <v>22</v>
      </c>
      <c r="D68" s="21" t="s">
        <v>21</v>
      </c>
      <c r="E68" s="21">
        <v>687</v>
      </c>
      <c r="F68" s="21">
        <v>0</v>
      </c>
      <c r="G68" s="21">
        <v>10</v>
      </c>
      <c r="H68" s="21">
        <f t="shared" si="7"/>
        <v>697</v>
      </c>
      <c r="I68" s="25">
        <f t="shared" si="8"/>
        <v>766.7</v>
      </c>
      <c r="J68" s="37">
        <v>30600</v>
      </c>
      <c r="K68" s="38">
        <f t="shared" si="10"/>
        <v>21328200</v>
      </c>
      <c r="L68" s="38">
        <f>K68*1.06</f>
        <v>22607892</v>
      </c>
      <c r="M68" s="39">
        <f t="shared" si="6"/>
        <v>47000</v>
      </c>
      <c r="N68" s="40">
        <f t="shared" si="9"/>
        <v>2453440</v>
      </c>
      <c r="O68" s="41" t="s">
        <v>39</v>
      </c>
    </row>
    <row r="69" spans="1:15" x14ac:dyDescent="0.25">
      <c r="A69" s="114" t="s">
        <v>4</v>
      </c>
      <c r="B69" s="115"/>
      <c r="C69" s="115"/>
      <c r="D69" s="116"/>
      <c r="E69" s="24">
        <f>SUM(E2:E68)</f>
        <v>47820</v>
      </c>
      <c r="F69" s="24">
        <f>SUM(F2:F68)</f>
        <v>1291</v>
      </c>
      <c r="G69" s="24">
        <f>SUM(G2:G68)</f>
        <v>891</v>
      </c>
      <c r="H69" s="24">
        <f>SUM(H2:H68)</f>
        <v>50002</v>
      </c>
      <c r="I69" s="24">
        <f>SUM(I2:I68)</f>
        <v>55002.199999999968</v>
      </c>
      <c r="J69" s="42"/>
      <c r="K69" s="43">
        <f>SUM(K2:K68)</f>
        <v>1495875600</v>
      </c>
      <c r="L69" s="43">
        <f>SUM(L2:L68)</f>
        <v>1585628136</v>
      </c>
      <c r="M69" s="39"/>
      <c r="N69" s="44">
        <f>SUM(N2:N68)</f>
        <v>176007040</v>
      </c>
      <c r="O69" s="8"/>
    </row>
    <row r="72" spans="1:15" x14ac:dyDescent="0.25">
      <c r="O72" s="8">
        <f>I69*3000</f>
        <v>165006599.99999991</v>
      </c>
    </row>
  </sheetData>
  <mergeCells count="1">
    <mergeCell ref="A69:D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BE97-E13B-4EDB-BF49-3E86CA8AD5B2}">
  <dimension ref="A1:O21"/>
  <sheetViews>
    <sheetView topLeftCell="A10" zoomScale="190" zoomScaleNormal="190" workbookViewId="0">
      <selection activeCell="H18" sqref="H18:I18"/>
    </sheetView>
  </sheetViews>
  <sheetFormatPr defaultRowHeight="15" x14ac:dyDescent="0.25"/>
  <cols>
    <col min="1" max="1" width="3.28515625" customWidth="1"/>
    <col min="2" max="2" width="4.85546875" customWidth="1"/>
    <col min="3" max="3" width="4.5703125" customWidth="1"/>
    <col min="4" max="4" width="6" customWidth="1"/>
    <col min="5" max="5" width="6.140625" customWidth="1"/>
    <col min="6" max="6" width="5.28515625" customWidth="1"/>
    <col min="7" max="7" width="5.140625" customWidth="1"/>
    <col min="8" max="8" width="7.28515625" customWidth="1"/>
    <col min="9" max="9" width="6.140625" customWidth="1"/>
    <col min="10" max="10" width="5.42578125" style="7" customWidth="1"/>
    <col min="11" max="11" width="11.85546875" style="7" customWidth="1"/>
    <col min="12" max="12" width="12" style="7" customWidth="1"/>
    <col min="13" max="13" width="7.140625" style="7" customWidth="1"/>
    <col min="14" max="14" width="10.28515625" style="7" customWidth="1"/>
    <col min="15" max="15" width="6.85546875" style="7" customWidth="1"/>
    <col min="16" max="16" width="10.28515625" bestFit="1" customWidth="1"/>
  </cols>
  <sheetData>
    <row r="1" spans="1:15" ht="50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5" ht="16.5" customHeight="1" x14ac:dyDescent="0.25">
      <c r="A2" s="21">
        <v>1</v>
      </c>
      <c r="B2" s="21">
        <v>103</v>
      </c>
      <c r="C2" s="21">
        <v>1</v>
      </c>
      <c r="D2" s="21" t="s">
        <v>22</v>
      </c>
      <c r="E2" s="21">
        <v>920</v>
      </c>
      <c r="F2" s="21">
        <v>0</v>
      </c>
      <c r="G2" s="21">
        <v>0</v>
      </c>
      <c r="H2" s="21">
        <f t="shared" ref="H2:H15" si="0">E2+F2+G2</f>
        <v>920</v>
      </c>
      <c r="I2" s="25">
        <f t="shared" ref="I2:I15" si="1">H2*1.1</f>
        <v>1012.0000000000001</v>
      </c>
      <c r="J2" s="37" t="e">
        <f>#REF!</f>
        <v>#REF!</v>
      </c>
      <c r="K2" s="38">
        <v>0</v>
      </c>
      <c r="L2" s="38">
        <f t="shared" ref="L2:L15" si="2">K2*1.1</f>
        <v>0</v>
      </c>
      <c r="M2" s="39">
        <f t="shared" ref="M2:M15" si="3">MROUND((L2*0.025/12),500)</f>
        <v>0</v>
      </c>
      <c r="N2" s="40">
        <f t="shared" ref="N2:N15" si="4">I2*3200</f>
        <v>3238400.0000000005</v>
      </c>
      <c r="O2" s="41" t="s">
        <v>40</v>
      </c>
    </row>
    <row r="3" spans="1:15" ht="16.5" customHeight="1" x14ac:dyDescent="0.25">
      <c r="A3" s="21">
        <v>2</v>
      </c>
      <c r="B3" s="21">
        <v>203</v>
      </c>
      <c r="C3" s="21">
        <v>2</v>
      </c>
      <c r="D3" s="21" t="s">
        <v>22</v>
      </c>
      <c r="E3" s="21">
        <v>920</v>
      </c>
      <c r="F3" s="21">
        <v>0</v>
      </c>
      <c r="G3" s="21">
        <v>0</v>
      </c>
      <c r="H3" s="21">
        <f t="shared" si="0"/>
        <v>920</v>
      </c>
      <c r="I3" s="25">
        <f t="shared" si="1"/>
        <v>1012.0000000000001</v>
      </c>
      <c r="J3" s="37" t="e">
        <f>#REF!</f>
        <v>#REF!</v>
      </c>
      <c r="K3" s="38">
        <v>0</v>
      </c>
      <c r="L3" s="38">
        <f t="shared" si="2"/>
        <v>0</v>
      </c>
      <c r="M3" s="39">
        <f t="shared" si="3"/>
        <v>0</v>
      </c>
      <c r="N3" s="40">
        <f t="shared" si="4"/>
        <v>3238400.0000000005</v>
      </c>
      <c r="O3" s="41" t="s">
        <v>40</v>
      </c>
    </row>
    <row r="4" spans="1:15" ht="16.5" customHeight="1" x14ac:dyDescent="0.25">
      <c r="A4" s="21">
        <v>3</v>
      </c>
      <c r="B4" s="21">
        <v>303</v>
      </c>
      <c r="C4" s="21">
        <v>3</v>
      </c>
      <c r="D4" s="21" t="s">
        <v>22</v>
      </c>
      <c r="E4" s="21">
        <v>920</v>
      </c>
      <c r="F4" s="21">
        <v>0</v>
      </c>
      <c r="G4" s="21">
        <v>0</v>
      </c>
      <c r="H4" s="21">
        <f t="shared" si="0"/>
        <v>920</v>
      </c>
      <c r="I4" s="25">
        <f t="shared" si="1"/>
        <v>1012.0000000000001</v>
      </c>
      <c r="J4" s="37" t="e">
        <f>#REF!</f>
        <v>#REF!</v>
      </c>
      <c r="K4" s="38">
        <v>0</v>
      </c>
      <c r="L4" s="38">
        <f t="shared" si="2"/>
        <v>0</v>
      </c>
      <c r="M4" s="39">
        <f t="shared" si="3"/>
        <v>0</v>
      </c>
      <c r="N4" s="40">
        <f t="shared" si="4"/>
        <v>3238400.0000000005</v>
      </c>
      <c r="O4" s="41" t="s">
        <v>40</v>
      </c>
    </row>
    <row r="5" spans="1:15" x14ac:dyDescent="0.25">
      <c r="A5" s="21">
        <v>4</v>
      </c>
      <c r="B5" s="21">
        <v>403</v>
      </c>
      <c r="C5" s="21">
        <v>4</v>
      </c>
      <c r="D5" s="21" t="s">
        <v>22</v>
      </c>
      <c r="E5" s="21">
        <v>920</v>
      </c>
      <c r="F5" s="21">
        <v>0</v>
      </c>
      <c r="G5" s="21">
        <v>0</v>
      </c>
      <c r="H5" s="21">
        <f t="shared" si="0"/>
        <v>920</v>
      </c>
      <c r="I5" s="25">
        <f t="shared" si="1"/>
        <v>1012.0000000000001</v>
      </c>
      <c r="J5" s="37" t="e">
        <f>#REF!</f>
        <v>#REF!</v>
      </c>
      <c r="K5" s="38">
        <v>0</v>
      </c>
      <c r="L5" s="38">
        <f t="shared" si="2"/>
        <v>0</v>
      </c>
      <c r="M5" s="39">
        <f t="shared" si="3"/>
        <v>0</v>
      </c>
      <c r="N5" s="40">
        <f t="shared" si="4"/>
        <v>3238400.0000000005</v>
      </c>
      <c r="O5" s="41" t="s">
        <v>40</v>
      </c>
    </row>
    <row r="6" spans="1:15" ht="16.5" customHeight="1" x14ac:dyDescent="0.25">
      <c r="A6" s="21">
        <v>5</v>
      </c>
      <c r="B6" s="21">
        <v>503</v>
      </c>
      <c r="C6" s="21">
        <v>5</v>
      </c>
      <c r="D6" s="21" t="s">
        <v>22</v>
      </c>
      <c r="E6" s="21">
        <v>920</v>
      </c>
      <c r="F6" s="21">
        <v>0</v>
      </c>
      <c r="G6" s="21">
        <v>0</v>
      </c>
      <c r="H6" s="21">
        <f t="shared" si="0"/>
        <v>920</v>
      </c>
      <c r="I6" s="25">
        <f t="shared" si="1"/>
        <v>1012.0000000000001</v>
      </c>
      <c r="J6" s="37" t="e">
        <f>#REF!</f>
        <v>#REF!</v>
      </c>
      <c r="K6" s="38">
        <v>0</v>
      </c>
      <c r="L6" s="38">
        <f t="shared" si="2"/>
        <v>0</v>
      </c>
      <c r="M6" s="39">
        <f t="shared" si="3"/>
        <v>0</v>
      </c>
      <c r="N6" s="40">
        <f t="shared" si="4"/>
        <v>3238400.0000000005</v>
      </c>
      <c r="O6" s="41" t="s">
        <v>40</v>
      </c>
    </row>
    <row r="7" spans="1:15" ht="16.5" customHeight="1" x14ac:dyDescent="0.25">
      <c r="A7" s="21">
        <v>6</v>
      </c>
      <c r="B7" s="21">
        <v>601</v>
      </c>
      <c r="C7" s="21">
        <v>6</v>
      </c>
      <c r="D7" s="21" t="s">
        <v>22</v>
      </c>
      <c r="E7" s="21">
        <v>1353</v>
      </c>
      <c r="F7" s="21">
        <v>55</v>
      </c>
      <c r="G7" s="21">
        <v>32</v>
      </c>
      <c r="H7" s="21">
        <f t="shared" si="0"/>
        <v>1440</v>
      </c>
      <c r="I7" s="25">
        <f t="shared" si="1"/>
        <v>1584.0000000000002</v>
      </c>
      <c r="J7" s="37" t="e">
        <f>#REF!+80</f>
        <v>#REF!</v>
      </c>
      <c r="K7" s="38">
        <v>0</v>
      </c>
      <c r="L7" s="38">
        <f t="shared" si="2"/>
        <v>0</v>
      </c>
      <c r="M7" s="39">
        <f t="shared" si="3"/>
        <v>0</v>
      </c>
      <c r="N7" s="40">
        <f t="shared" si="4"/>
        <v>5068800.0000000009</v>
      </c>
      <c r="O7" s="41" t="s">
        <v>40</v>
      </c>
    </row>
    <row r="8" spans="1:15" ht="16.5" customHeight="1" x14ac:dyDescent="0.25">
      <c r="A8" s="21">
        <v>7</v>
      </c>
      <c r="B8" s="21">
        <v>603</v>
      </c>
      <c r="C8" s="21">
        <v>6</v>
      </c>
      <c r="D8" s="21" t="s">
        <v>22</v>
      </c>
      <c r="E8" s="21">
        <v>920</v>
      </c>
      <c r="F8" s="21">
        <v>0</v>
      </c>
      <c r="G8" s="21">
        <v>0</v>
      </c>
      <c r="H8" s="21">
        <f t="shared" si="0"/>
        <v>920</v>
      </c>
      <c r="I8" s="25">
        <f t="shared" si="1"/>
        <v>1012.0000000000001</v>
      </c>
      <c r="J8" s="37" t="e">
        <f>J7</f>
        <v>#REF!</v>
      </c>
      <c r="K8" s="38">
        <v>0</v>
      </c>
      <c r="L8" s="38">
        <f t="shared" si="2"/>
        <v>0</v>
      </c>
      <c r="M8" s="39">
        <f t="shared" si="3"/>
        <v>0</v>
      </c>
      <c r="N8" s="40">
        <f t="shared" si="4"/>
        <v>3238400.0000000005</v>
      </c>
      <c r="O8" s="41" t="s">
        <v>40</v>
      </c>
    </row>
    <row r="9" spans="1:15" ht="16.5" customHeight="1" x14ac:dyDescent="0.25">
      <c r="A9" s="21">
        <v>8</v>
      </c>
      <c r="B9" s="21">
        <v>701</v>
      </c>
      <c r="C9" s="21">
        <v>7</v>
      </c>
      <c r="D9" s="21" t="s">
        <v>21</v>
      </c>
      <c r="E9" s="21">
        <v>670</v>
      </c>
      <c r="F9" s="21">
        <v>25</v>
      </c>
      <c r="G9" s="21">
        <v>17</v>
      </c>
      <c r="H9" s="21">
        <f t="shared" si="0"/>
        <v>712</v>
      </c>
      <c r="I9" s="25">
        <f t="shared" si="1"/>
        <v>783.2</v>
      </c>
      <c r="J9" s="37" t="e">
        <f>#REF!+80</f>
        <v>#REF!</v>
      </c>
      <c r="K9" s="38">
        <v>0</v>
      </c>
      <c r="L9" s="38">
        <f t="shared" si="2"/>
        <v>0</v>
      </c>
      <c r="M9" s="39">
        <f t="shared" si="3"/>
        <v>0</v>
      </c>
      <c r="N9" s="40">
        <f t="shared" si="4"/>
        <v>2506240</v>
      </c>
      <c r="O9" s="41" t="s">
        <v>40</v>
      </c>
    </row>
    <row r="10" spans="1:15" ht="16.5" customHeight="1" x14ac:dyDescent="0.25">
      <c r="A10" s="21">
        <v>9</v>
      </c>
      <c r="B10" s="21">
        <v>702</v>
      </c>
      <c r="C10" s="21">
        <v>7</v>
      </c>
      <c r="D10" s="21" t="s">
        <v>21</v>
      </c>
      <c r="E10" s="21">
        <v>671</v>
      </c>
      <c r="F10" s="21">
        <v>29</v>
      </c>
      <c r="G10" s="21">
        <v>15</v>
      </c>
      <c r="H10" s="21">
        <f t="shared" si="0"/>
        <v>715</v>
      </c>
      <c r="I10" s="25">
        <f t="shared" si="1"/>
        <v>786.50000000000011</v>
      </c>
      <c r="J10" s="37" t="e">
        <f>J9</f>
        <v>#REF!</v>
      </c>
      <c r="K10" s="38">
        <v>0</v>
      </c>
      <c r="L10" s="38">
        <f t="shared" si="2"/>
        <v>0</v>
      </c>
      <c r="M10" s="39">
        <f t="shared" si="3"/>
        <v>0</v>
      </c>
      <c r="N10" s="40">
        <f t="shared" si="4"/>
        <v>2516800.0000000005</v>
      </c>
      <c r="O10" s="41" t="s">
        <v>40</v>
      </c>
    </row>
    <row r="11" spans="1:15" ht="16.5" customHeight="1" x14ac:dyDescent="0.25">
      <c r="A11" s="21">
        <v>10</v>
      </c>
      <c r="B11" s="21">
        <v>703</v>
      </c>
      <c r="C11" s="21">
        <v>7</v>
      </c>
      <c r="D11" s="21" t="s">
        <v>22</v>
      </c>
      <c r="E11" s="21">
        <v>920</v>
      </c>
      <c r="F11" s="21">
        <v>0</v>
      </c>
      <c r="G11" s="21">
        <v>0</v>
      </c>
      <c r="H11" s="21">
        <f t="shared" si="0"/>
        <v>920</v>
      </c>
      <c r="I11" s="25">
        <f t="shared" si="1"/>
        <v>1012.0000000000001</v>
      </c>
      <c r="J11" s="37" t="e">
        <f>J10</f>
        <v>#REF!</v>
      </c>
      <c r="K11" s="38">
        <v>0</v>
      </c>
      <c r="L11" s="38">
        <f t="shared" si="2"/>
        <v>0</v>
      </c>
      <c r="M11" s="39">
        <f t="shared" si="3"/>
        <v>0</v>
      </c>
      <c r="N11" s="40">
        <f t="shared" si="4"/>
        <v>3238400.0000000005</v>
      </c>
      <c r="O11" s="41" t="s">
        <v>40</v>
      </c>
    </row>
    <row r="12" spans="1:15" x14ac:dyDescent="0.25">
      <c r="A12" s="21">
        <v>11</v>
      </c>
      <c r="B12" s="21">
        <v>903</v>
      </c>
      <c r="C12" s="21">
        <v>9</v>
      </c>
      <c r="D12" s="21" t="s">
        <v>22</v>
      </c>
      <c r="E12" s="21">
        <v>920</v>
      </c>
      <c r="F12" s="21">
        <v>0</v>
      </c>
      <c r="G12" s="21">
        <v>0</v>
      </c>
      <c r="H12" s="21">
        <f t="shared" si="0"/>
        <v>920</v>
      </c>
      <c r="I12" s="25">
        <f t="shared" si="1"/>
        <v>1012.0000000000001</v>
      </c>
      <c r="J12" s="37" t="e">
        <f>#REF!</f>
        <v>#REF!</v>
      </c>
      <c r="K12" s="38">
        <v>0</v>
      </c>
      <c r="L12" s="38">
        <f t="shared" si="2"/>
        <v>0</v>
      </c>
      <c r="M12" s="39">
        <f t="shared" si="3"/>
        <v>0</v>
      </c>
      <c r="N12" s="40">
        <f t="shared" si="4"/>
        <v>3238400.0000000005</v>
      </c>
      <c r="O12" s="41" t="s">
        <v>40</v>
      </c>
    </row>
    <row r="13" spans="1:15" ht="16.5" customHeight="1" x14ac:dyDescent="0.25">
      <c r="A13" s="21">
        <v>12</v>
      </c>
      <c r="B13" s="21">
        <v>1003</v>
      </c>
      <c r="C13" s="21">
        <v>10</v>
      </c>
      <c r="D13" s="21" t="s">
        <v>22</v>
      </c>
      <c r="E13" s="21">
        <v>920</v>
      </c>
      <c r="F13" s="21">
        <v>0</v>
      </c>
      <c r="G13" s="21">
        <v>0</v>
      </c>
      <c r="H13" s="21">
        <f t="shared" si="0"/>
        <v>920</v>
      </c>
      <c r="I13" s="25">
        <f t="shared" si="1"/>
        <v>1012.0000000000001</v>
      </c>
      <c r="J13" s="37" t="e">
        <f>#REF!</f>
        <v>#REF!</v>
      </c>
      <c r="K13" s="38">
        <v>0</v>
      </c>
      <c r="L13" s="38">
        <f t="shared" si="2"/>
        <v>0</v>
      </c>
      <c r="M13" s="39">
        <f t="shared" si="3"/>
        <v>0</v>
      </c>
      <c r="N13" s="40">
        <f t="shared" si="4"/>
        <v>3238400.0000000005</v>
      </c>
      <c r="O13" s="41" t="s">
        <v>40</v>
      </c>
    </row>
    <row r="14" spans="1:15" x14ac:dyDescent="0.25">
      <c r="A14" s="21">
        <v>13</v>
      </c>
      <c r="B14" s="21">
        <v>1103</v>
      </c>
      <c r="C14" s="21">
        <v>11</v>
      </c>
      <c r="D14" s="21" t="s">
        <v>22</v>
      </c>
      <c r="E14" s="21">
        <v>920</v>
      </c>
      <c r="F14" s="21">
        <v>0</v>
      </c>
      <c r="G14" s="21">
        <v>0</v>
      </c>
      <c r="H14" s="21">
        <f t="shared" si="0"/>
        <v>920</v>
      </c>
      <c r="I14" s="25">
        <f t="shared" si="1"/>
        <v>1012.0000000000001</v>
      </c>
      <c r="J14" s="37" t="e">
        <f>#REF!</f>
        <v>#REF!</v>
      </c>
      <c r="K14" s="38">
        <v>0</v>
      </c>
      <c r="L14" s="38">
        <f t="shared" si="2"/>
        <v>0</v>
      </c>
      <c r="M14" s="39">
        <f t="shared" si="3"/>
        <v>0</v>
      </c>
      <c r="N14" s="40">
        <f t="shared" si="4"/>
        <v>3238400.0000000005</v>
      </c>
      <c r="O14" s="41" t="s">
        <v>40</v>
      </c>
    </row>
    <row r="15" spans="1:15" ht="16.5" customHeight="1" x14ac:dyDescent="0.25">
      <c r="A15" s="21">
        <v>14</v>
      </c>
      <c r="B15" s="21">
        <v>1203</v>
      </c>
      <c r="C15" s="21">
        <v>12</v>
      </c>
      <c r="D15" s="21" t="s">
        <v>22</v>
      </c>
      <c r="E15" s="21">
        <v>920</v>
      </c>
      <c r="F15" s="21">
        <v>0</v>
      </c>
      <c r="G15" s="21">
        <v>0</v>
      </c>
      <c r="H15" s="21">
        <f t="shared" si="0"/>
        <v>920</v>
      </c>
      <c r="I15" s="25">
        <f t="shared" si="1"/>
        <v>1012.0000000000001</v>
      </c>
      <c r="J15" s="37" t="e">
        <f>#REF!</f>
        <v>#REF!</v>
      </c>
      <c r="K15" s="38">
        <v>0</v>
      </c>
      <c r="L15" s="38">
        <f t="shared" si="2"/>
        <v>0</v>
      </c>
      <c r="M15" s="39">
        <f t="shared" si="3"/>
        <v>0</v>
      </c>
      <c r="N15" s="40">
        <f t="shared" si="4"/>
        <v>3238400.0000000005</v>
      </c>
      <c r="O15" s="41" t="s">
        <v>40</v>
      </c>
    </row>
    <row r="16" spans="1:15" s="7" customFormat="1" x14ac:dyDescent="0.25">
      <c r="A16" s="21">
        <v>15</v>
      </c>
      <c r="B16" s="46">
        <v>2302</v>
      </c>
      <c r="C16" s="46">
        <v>23</v>
      </c>
      <c r="D16" s="46" t="s">
        <v>22</v>
      </c>
      <c r="E16" s="46">
        <v>1353</v>
      </c>
      <c r="F16" s="46">
        <v>55</v>
      </c>
      <c r="G16" s="46">
        <v>32</v>
      </c>
      <c r="H16" s="46">
        <f>E16+F16+G16</f>
        <v>1440</v>
      </c>
      <c r="I16" s="47">
        <f>H16*1.1</f>
        <v>1584.0000000000002</v>
      </c>
      <c r="J16" s="37" t="e">
        <f>#REF!+80</f>
        <v>#REF!</v>
      </c>
      <c r="K16" s="38">
        <v>0</v>
      </c>
      <c r="L16" s="38">
        <f>K16*1.1</f>
        <v>0</v>
      </c>
      <c r="M16" s="39">
        <f>MROUND((L16*0.025/12),500)</f>
        <v>0</v>
      </c>
      <c r="N16" s="40">
        <f>I16*3200</f>
        <v>5068800.0000000009</v>
      </c>
      <c r="O16" s="41" t="s">
        <v>40</v>
      </c>
    </row>
    <row r="17" spans="1:15" x14ac:dyDescent="0.25">
      <c r="A17" s="21">
        <v>16</v>
      </c>
      <c r="B17" s="21">
        <v>2303</v>
      </c>
      <c r="C17" s="21">
        <v>23</v>
      </c>
      <c r="D17" s="21" t="s">
        <v>31</v>
      </c>
      <c r="E17" s="21">
        <v>1634</v>
      </c>
      <c r="F17" s="21">
        <v>29</v>
      </c>
      <c r="G17" s="21">
        <v>20</v>
      </c>
      <c r="H17" s="21">
        <f>E17+F17+G17</f>
        <v>1683</v>
      </c>
      <c r="I17" s="25">
        <f>H17*1.1</f>
        <v>1851.3000000000002</v>
      </c>
      <c r="J17" s="37" t="e">
        <f>J16</f>
        <v>#REF!</v>
      </c>
      <c r="K17" s="38">
        <v>0</v>
      </c>
      <c r="L17" s="38">
        <f>K17*1.1</f>
        <v>0</v>
      </c>
      <c r="M17" s="39">
        <f>MROUND((L17*0.025/12),500)</f>
        <v>0</v>
      </c>
      <c r="N17" s="40">
        <f>I17*3200</f>
        <v>5924160.0000000009</v>
      </c>
      <c r="O17" s="41" t="s">
        <v>40</v>
      </c>
    </row>
    <row r="18" spans="1:15" x14ac:dyDescent="0.25">
      <c r="A18" s="114" t="s">
        <v>4</v>
      </c>
      <c r="B18" s="115"/>
      <c r="C18" s="115"/>
      <c r="D18" s="116"/>
      <c r="E18" s="24">
        <f>SUM(E2:E17)</f>
        <v>15801</v>
      </c>
      <c r="F18" s="24">
        <f>SUM(F2:F17)</f>
        <v>193</v>
      </c>
      <c r="G18" s="24">
        <f>SUM(G2:G17)</f>
        <v>116</v>
      </c>
      <c r="H18" s="24">
        <f>SUM(H2:H17)</f>
        <v>16110</v>
      </c>
      <c r="I18" s="24">
        <f>SUM(I2:I17)</f>
        <v>17721</v>
      </c>
      <c r="J18" s="42"/>
      <c r="K18" s="43">
        <f>SUM(K2:K17)</f>
        <v>0</v>
      </c>
      <c r="L18" s="43">
        <f>SUM(L2:L17)</f>
        <v>0</v>
      </c>
      <c r="M18" s="39"/>
      <c r="N18" s="44">
        <f>SUM(N2:N17)</f>
        <v>56707200.000000007</v>
      </c>
      <c r="O18" s="8"/>
    </row>
    <row r="21" spans="1:15" x14ac:dyDescent="0.25">
      <c r="O21" s="8">
        <f>I18*3000</f>
        <v>53163000</v>
      </c>
    </row>
  </sheetData>
  <mergeCells count="1">
    <mergeCell ref="A18:D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37D6-CDC5-4776-B419-304FFF864A8D}">
  <dimension ref="A1:P69"/>
  <sheetViews>
    <sheetView topLeftCell="A46" zoomScale="160" zoomScaleNormal="160" workbookViewId="0">
      <selection activeCell="K18" sqref="J18:M65"/>
    </sheetView>
  </sheetViews>
  <sheetFormatPr defaultRowHeight="15" x14ac:dyDescent="0.25"/>
  <cols>
    <col min="1" max="1" width="2.85546875" customWidth="1"/>
    <col min="2" max="2" width="4.42578125" customWidth="1"/>
    <col min="3" max="3" width="5" customWidth="1"/>
    <col min="4" max="4" width="7.140625" customWidth="1"/>
    <col min="5" max="5" width="7.28515625" customWidth="1"/>
    <col min="6" max="6" width="5.28515625" customWidth="1"/>
    <col min="7" max="7" width="5.85546875" customWidth="1"/>
    <col min="8" max="8" width="7.28515625" customWidth="1"/>
    <col min="9" max="9" width="6.140625" customWidth="1"/>
    <col min="10" max="10" width="8" style="7" customWidth="1"/>
    <col min="11" max="12" width="12.28515625" style="7" customWidth="1"/>
    <col min="13" max="13" width="7" style="7" customWidth="1"/>
    <col min="14" max="14" width="11.140625" style="7" customWidth="1"/>
    <col min="15" max="15" width="7.4257812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834</v>
      </c>
      <c r="F2" s="21">
        <v>25</v>
      </c>
      <c r="G2" s="21">
        <v>10</v>
      </c>
      <c r="H2" s="21">
        <f>E2+F2+G2</f>
        <v>869</v>
      </c>
      <c r="I2" s="25">
        <f>H2*1.1</f>
        <v>955.90000000000009</v>
      </c>
      <c r="J2" s="37">
        <v>29000</v>
      </c>
      <c r="K2" s="38">
        <f>H2*J2</f>
        <v>25201000</v>
      </c>
      <c r="L2" s="38">
        <f>K2*1.06</f>
        <v>26713060</v>
      </c>
      <c r="M2" s="39">
        <f t="shared" ref="M2:M63" si="0">MROUND((L2*0.025/12),500)</f>
        <v>55500</v>
      </c>
      <c r="N2" s="40">
        <f>I2*3200</f>
        <v>3058880.0000000005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202</v>
      </c>
      <c r="C3" s="21">
        <v>2</v>
      </c>
      <c r="D3" s="21" t="s">
        <v>22</v>
      </c>
      <c r="E3" s="21">
        <v>834</v>
      </c>
      <c r="F3" s="21">
        <v>25</v>
      </c>
      <c r="G3" s="21">
        <v>10</v>
      </c>
      <c r="H3" s="21">
        <f t="shared" ref="H3:H64" si="1">E3+F3+G3</f>
        <v>869</v>
      </c>
      <c r="I3" s="25">
        <f t="shared" ref="I3:I64" si="2">H3*1.1</f>
        <v>955.90000000000009</v>
      </c>
      <c r="J3" s="37">
        <f>J2</f>
        <v>29000</v>
      </c>
      <c r="K3" s="38">
        <f t="shared" ref="K3:K65" si="3">H3*J3</f>
        <v>25201000</v>
      </c>
      <c r="L3" s="38">
        <f t="shared" ref="L3:L65" si="4">K3*1.06</f>
        <v>26713060</v>
      </c>
      <c r="M3" s="39">
        <f t="shared" si="0"/>
        <v>55500</v>
      </c>
      <c r="N3" s="40">
        <f t="shared" ref="N3:N63" si="5">I3*3200</f>
        <v>3058880.0000000005</v>
      </c>
      <c r="O3" s="41" t="s">
        <v>39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21</v>
      </c>
      <c r="E4" s="21">
        <v>643</v>
      </c>
      <c r="F4" s="21">
        <v>24</v>
      </c>
      <c r="G4" s="21">
        <v>10</v>
      </c>
      <c r="H4" s="21">
        <f t="shared" si="1"/>
        <v>677</v>
      </c>
      <c r="I4" s="25">
        <f t="shared" si="2"/>
        <v>744.7</v>
      </c>
      <c r="J4" s="37">
        <f>J3</f>
        <v>29000</v>
      </c>
      <c r="K4" s="38">
        <f t="shared" si="3"/>
        <v>19633000</v>
      </c>
      <c r="L4" s="38">
        <f t="shared" si="4"/>
        <v>20810980</v>
      </c>
      <c r="M4" s="39">
        <f t="shared" si="0"/>
        <v>43500</v>
      </c>
      <c r="N4" s="40">
        <f t="shared" si="5"/>
        <v>2383040</v>
      </c>
      <c r="O4" s="41" t="s">
        <v>39</v>
      </c>
    </row>
    <row r="5" spans="1:16" ht="16.5" customHeight="1" x14ac:dyDescent="0.25">
      <c r="A5" s="21">
        <v>4</v>
      </c>
      <c r="B5" s="21">
        <v>301</v>
      </c>
      <c r="C5" s="21">
        <v>3</v>
      </c>
      <c r="D5" s="21" t="s">
        <v>21</v>
      </c>
      <c r="E5" s="21">
        <v>614</v>
      </c>
      <c r="F5" s="21">
        <v>0</v>
      </c>
      <c r="G5" s="21">
        <v>10</v>
      </c>
      <c r="H5" s="21">
        <f t="shared" si="1"/>
        <v>624</v>
      </c>
      <c r="I5" s="25">
        <f t="shared" si="2"/>
        <v>686.40000000000009</v>
      </c>
      <c r="J5" s="37">
        <f>J4+80</f>
        <v>29080</v>
      </c>
      <c r="K5" s="38">
        <v>0</v>
      </c>
      <c r="L5" s="38">
        <f t="shared" si="4"/>
        <v>0</v>
      </c>
      <c r="M5" s="39">
        <f t="shared" si="0"/>
        <v>0</v>
      </c>
      <c r="N5" s="40">
        <f t="shared" si="5"/>
        <v>2196480.0000000005</v>
      </c>
      <c r="O5" s="41" t="s">
        <v>40</v>
      </c>
    </row>
    <row r="6" spans="1:16" ht="16.5" customHeight="1" x14ac:dyDescent="0.25">
      <c r="A6" s="21">
        <v>5</v>
      </c>
      <c r="B6" s="21">
        <v>302</v>
      </c>
      <c r="C6" s="21">
        <v>3</v>
      </c>
      <c r="D6" s="21" t="s">
        <v>22</v>
      </c>
      <c r="E6" s="21">
        <v>834</v>
      </c>
      <c r="F6" s="21">
        <v>25</v>
      </c>
      <c r="G6" s="21">
        <v>10</v>
      </c>
      <c r="H6" s="21">
        <f t="shared" si="1"/>
        <v>869</v>
      </c>
      <c r="I6" s="25">
        <f t="shared" si="2"/>
        <v>955.90000000000009</v>
      </c>
      <c r="J6" s="37">
        <f>J5</f>
        <v>29080</v>
      </c>
      <c r="K6" s="38">
        <v>0</v>
      </c>
      <c r="L6" s="38">
        <f t="shared" si="4"/>
        <v>0</v>
      </c>
      <c r="M6" s="39">
        <f t="shared" si="0"/>
        <v>0</v>
      </c>
      <c r="N6" s="40">
        <f t="shared" si="5"/>
        <v>3058880.0000000005</v>
      </c>
      <c r="O6" s="41" t="s">
        <v>40</v>
      </c>
    </row>
    <row r="7" spans="1:16" ht="16.5" customHeight="1" x14ac:dyDescent="0.25">
      <c r="A7" s="21">
        <v>6</v>
      </c>
      <c r="B7" s="21">
        <v>303</v>
      </c>
      <c r="C7" s="21">
        <v>3</v>
      </c>
      <c r="D7" s="21" t="s">
        <v>21</v>
      </c>
      <c r="E7" s="21">
        <v>643</v>
      </c>
      <c r="F7" s="21">
        <v>24</v>
      </c>
      <c r="G7" s="21">
        <v>10</v>
      </c>
      <c r="H7" s="21">
        <f t="shared" si="1"/>
        <v>677</v>
      </c>
      <c r="I7" s="25">
        <f t="shared" si="2"/>
        <v>744.7</v>
      </c>
      <c r="J7" s="37">
        <f>J6</f>
        <v>29080</v>
      </c>
      <c r="K7" s="38">
        <f t="shared" si="3"/>
        <v>19687160</v>
      </c>
      <c r="L7" s="38">
        <f t="shared" si="4"/>
        <v>20868389.600000001</v>
      </c>
      <c r="M7" s="39">
        <f t="shared" si="0"/>
        <v>43500</v>
      </c>
      <c r="N7" s="40">
        <f t="shared" si="5"/>
        <v>2383040</v>
      </c>
      <c r="O7" s="41" t="s">
        <v>39</v>
      </c>
    </row>
    <row r="8" spans="1:16" ht="16.5" customHeight="1" x14ac:dyDescent="0.25">
      <c r="A8" s="21">
        <v>7</v>
      </c>
      <c r="B8" s="21">
        <v>401</v>
      </c>
      <c r="C8" s="21">
        <v>4</v>
      </c>
      <c r="D8" s="21" t="s">
        <v>21</v>
      </c>
      <c r="E8" s="21">
        <v>614</v>
      </c>
      <c r="F8" s="21">
        <v>0</v>
      </c>
      <c r="G8" s="21">
        <v>10</v>
      </c>
      <c r="H8" s="21">
        <f t="shared" si="1"/>
        <v>624</v>
      </c>
      <c r="I8" s="25">
        <f t="shared" si="2"/>
        <v>686.40000000000009</v>
      </c>
      <c r="J8" s="37">
        <f>J7+80</f>
        <v>29160</v>
      </c>
      <c r="K8" s="38">
        <v>0</v>
      </c>
      <c r="L8" s="38">
        <f t="shared" si="4"/>
        <v>0</v>
      </c>
      <c r="M8" s="39">
        <f t="shared" si="0"/>
        <v>0</v>
      </c>
      <c r="N8" s="40">
        <f t="shared" si="5"/>
        <v>2196480.0000000005</v>
      </c>
      <c r="O8" s="41" t="s">
        <v>40</v>
      </c>
    </row>
    <row r="9" spans="1:16" ht="16.5" customHeight="1" x14ac:dyDescent="0.25">
      <c r="A9" s="21">
        <v>8</v>
      </c>
      <c r="B9" s="21">
        <v>402</v>
      </c>
      <c r="C9" s="21">
        <v>4</v>
      </c>
      <c r="D9" s="21" t="s">
        <v>22</v>
      </c>
      <c r="E9" s="21">
        <v>834</v>
      </c>
      <c r="F9" s="21">
        <v>25</v>
      </c>
      <c r="G9" s="21">
        <v>10</v>
      </c>
      <c r="H9" s="21">
        <f t="shared" si="1"/>
        <v>869</v>
      </c>
      <c r="I9" s="25">
        <f t="shared" si="2"/>
        <v>955.90000000000009</v>
      </c>
      <c r="J9" s="37">
        <f>J8</f>
        <v>29160</v>
      </c>
      <c r="K9" s="38">
        <v>0</v>
      </c>
      <c r="L9" s="38">
        <f t="shared" si="4"/>
        <v>0</v>
      </c>
      <c r="M9" s="39">
        <f t="shared" si="0"/>
        <v>0</v>
      </c>
      <c r="N9" s="40">
        <f t="shared" si="5"/>
        <v>3058880.0000000005</v>
      </c>
      <c r="O9" s="41" t="s">
        <v>40</v>
      </c>
    </row>
    <row r="10" spans="1:16" ht="16.5" customHeight="1" x14ac:dyDescent="0.25">
      <c r="A10" s="21">
        <v>9</v>
      </c>
      <c r="B10" s="21">
        <v>403</v>
      </c>
      <c r="C10" s="21">
        <v>4</v>
      </c>
      <c r="D10" s="21" t="s">
        <v>21</v>
      </c>
      <c r="E10" s="21">
        <v>643</v>
      </c>
      <c r="F10" s="21">
        <v>24</v>
      </c>
      <c r="G10" s="21">
        <v>10</v>
      </c>
      <c r="H10" s="21">
        <f t="shared" si="1"/>
        <v>677</v>
      </c>
      <c r="I10" s="25">
        <f t="shared" si="2"/>
        <v>744.7</v>
      </c>
      <c r="J10" s="37">
        <f>J9</f>
        <v>29160</v>
      </c>
      <c r="K10" s="38">
        <f t="shared" si="3"/>
        <v>19741320</v>
      </c>
      <c r="L10" s="38">
        <f t="shared" si="4"/>
        <v>20925799.199999999</v>
      </c>
      <c r="M10" s="39">
        <f t="shared" si="0"/>
        <v>43500</v>
      </c>
      <c r="N10" s="40">
        <f t="shared" si="5"/>
        <v>2383040</v>
      </c>
      <c r="O10" s="41" t="s">
        <v>39</v>
      </c>
    </row>
    <row r="11" spans="1:16" ht="16.5" customHeight="1" x14ac:dyDescent="0.25">
      <c r="A11" s="21">
        <v>10</v>
      </c>
      <c r="B11" s="21">
        <v>501</v>
      </c>
      <c r="C11" s="21">
        <v>5</v>
      </c>
      <c r="D11" s="21" t="s">
        <v>21</v>
      </c>
      <c r="E11" s="21">
        <v>614</v>
      </c>
      <c r="F11" s="21">
        <v>0</v>
      </c>
      <c r="G11" s="21">
        <v>10</v>
      </c>
      <c r="H11" s="21">
        <f t="shared" si="1"/>
        <v>624</v>
      </c>
      <c r="I11" s="25">
        <f t="shared" si="2"/>
        <v>686.40000000000009</v>
      </c>
      <c r="J11" s="37">
        <f>J10+80</f>
        <v>29240</v>
      </c>
      <c r="K11" s="38">
        <v>0</v>
      </c>
      <c r="L11" s="38">
        <f t="shared" si="4"/>
        <v>0</v>
      </c>
      <c r="M11" s="39">
        <f t="shared" si="0"/>
        <v>0</v>
      </c>
      <c r="N11" s="40">
        <f t="shared" si="5"/>
        <v>2196480.0000000005</v>
      </c>
      <c r="O11" s="41" t="s">
        <v>40</v>
      </c>
    </row>
    <row r="12" spans="1:16" x14ac:dyDescent="0.25">
      <c r="A12" s="21">
        <v>11</v>
      </c>
      <c r="B12" s="21">
        <v>502</v>
      </c>
      <c r="C12" s="21">
        <v>5</v>
      </c>
      <c r="D12" s="21" t="s">
        <v>22</v>
      </c>
      <c r="E12" s="21">
        <v>834</v>
      </c>
      <c r="F12" s="21">
        <v>25</v>
      </c>
      <c r="G12" s="21">
        <v>10</v>
      </c>
      <c r="H12" s="21">
        <f t="shared" si="1"/>
        <v>869</v>
      </c>
      <c r="I12" s="25">
        <f t="shared" si="2"/>
        <v>955.90000000000009</v>
      </c>
      <c r="J12" s="37">
        <f>J11</f>
        <v>29240</v>
      </c>
      <c r="K12" s="38">
        <v>0</v>
      </c>
      <c r="L12" s="38">
        <f t="shared" si="4"/>
        <v>0</v>
      </c>
      <c r="M12" s="39">
        <f t="shared" si="0"/>
        <v>0</v>
      </c>
      <c r="N12" s="40">
        <f t="shared" si="5"/>
        <v>3058880.0000000005</v>
      </c>
      <c r="O12" s="41" t="s">
        <v>40</v>
      </c>
    </row>
    <row r="13" spans="1:16" ht="16.5" customHeight="1" x14ac:dyDescent="0.25">
      <c r="A13" s="21">
        <v>12</v>
      </c>
      <c r="B13" s="21">
        <v>503</v>
      </c>
      <c r="C13" s="21">
        <v>5</v>
      </c>
      <c r="D13" s="21" t="s">
        <v>21</v>
      </c>
      <c r="E13" s="21">
        <v>643</v>
      </c>
      <c r="F13" s="21">
        <v>24</v>
      </c>
      <c r="G13" s="21">
        <v>10</v>
      </c>
      <c r="H13" s="21">
        <f t="shared" si="1"/>
        <v>677</v>
      </c>
      <c r="I13" s="25">
        <f t="shared" si="2"/>
        <v>744.7</v>
      </c>
      <c r="J13" s="37">
        <f>J12</f>
        <v>29240</v>
      </c>
      <c r="K13" s="38">
        <f t="shared" si="3"/>
        <v>19795480</v>
      </c>
      <c r="L13" s="38">
        <f t="shared" si="4"/>
        <v>20983208.800000001</v>
      </c>
      <c r="M13" s="39">
        <f t="shared" si="0"/>
        <v>43500</v>
      </c>
      <c r="N13" s="40">
        <f t="shared" si="5"/>
        <v>2383040</v>
      </c>
      <c r="O13" s="41" t="s">
        <v>39</v>
      </c>
    </row>
    <row r="14" spans="1:16" ht="16.5" customHeight="1" x14ac:dyDescent="0.25">
      <c r="A14" s="21">
        <v>13</v>
      </c>
      <c r="B14" s="21">
        <v>601</v>
      </c>
      <c r="C14" s="21">
        <v>6</v>
      </c>
      <c r="D14" s="21" t="s">
        <v>21</v>
      </c>
      <c r="E14" s="21">
        <v>614</v>
      </c>
      <c r="F14" s="21">
        <v>0</v>
      </c>
      <c r="G14" s="21">
        <v>10</v>
      </c>
      <c r="H14" s="21">
        <f t="shared" si="1"/>
        <v>624</v>
      </c>
      <c r="I14" s="25">
        <f t="shared" si="2"/>
        <v>686.40000000000009</v>
      </c>
      <c r="J14" s="37">
        <f>J13+80</f>
        <v>29320</v>
      </c>
      <c r="K14" s="38">
        <v>0</v>
      </c>
      <c r="L14" s="38">
        <f t="shared" si="4"/>
        <v>0</v>
      </c>
      <c r="M14" s="39">
        <f t="shared" si="0"/>
        <v>0</v>
      </c>
      <c r="N14" s="40">
        <f t="shared" si="5"/>
        <v>2196480.0000000005</v>
      </c>
      <c r="O14" s="41" t="s">
        <v>40</v>
      </c>
    </row>
    <row r="15" spans="1:16" ht="16.5" customHeight="1" x14ac:dyDescent="0.25">
      <c r="A15" s="21">
        <v>14</v>
      </c>
      <c r="B15" s="21">
        <v>602</v>
      </c>
      <c r="C15" s="21">
        <v>6</v>
      </c>
      <c r="D15" s="21" t="s">
        <v>22</v>
      </c>
      <c r="E15" s="21">
        <v>834</v>
      </c>
      <c r="F15" s="21">
        <v>25</v>
      </c>
      <c r="G15" s="21">
        <v>10</v>
      </c>
      <c r="H15" s="21">
        <f t="shared" si="1"/>
        <v>869</v>
      </c>
      <c r="I15" s="25">
        <f t="shared" si="2"/>
        <v>955.90000000000009</v>
      </c>
      <c r="J15" s="37">
        <f>J14</f>
        <v>29320</v>
      </c>
      <c r="K15" s="38">
        <f t="shared" si="3"/>
        <v>25479080</v>
      </c>
      <c r="L15" s="38">
        <f t="shared" si="4"/>
        <v>27007824.800000001</v>
      </c>
      <c r="M15" s="39">
        <f t="shared" si="0"/>
        <v>56500</v>
      </c>
      <c r="N15" s="40">
        <f t="shared" si="5"/>
        <v>3058880.0000000005</v>
      </c>
      <c r="O15" s="41" t="s">
        <v>39</v>
      </c>
    </row>
    <row r="16" spans="1:16" ht="16.5" customHeight="1" x14ac:dyDescent="0.25">
      <c r="A16" s="21">
        <v>15</v>
      </c>
      <c r="B16" s="21">
        <v>603</v>
      </c>
      <c r="C16" s="21">
        <v>6</v>
      </c>
      <c r="D16" s="21" t="s">
        <v>21</v>
      </c>
      <c r="E16" s="21">
        <v>643</v>
      </c>
      <c r="F16" s="21">
        <v>24</v>
      </c>
      <c r="G16" s="21">
        <v>10</v>
      </c>
      <c r="H16" s="21">
        <f t="shared" si="1"/>
        <v>677</v>
      </c>
      <c r="I16" s="25">
        <f t="shared" si="2"/>
        <v>744.7</v>
      </c>
      <c r="J16" s="37">
        <f>J15</f>
        <v>29320</v>
      </c>
      <c r="K16" s="38">
        <f t="shared" si="3"/>
        <v>19849640</v>
      </c>
      <c r="L16" s="38">
        <f t="shared" si="4"/>
        <v>21040618.400000002</v>
      </c>
      <c r="M16" s="39">
        <f t="shared" si="0"/>
        <v>44000</v>
      </c>
      <c r="N16" s="40">
        <f t="shared" si="5"/>
        <v>2383040</v>
      </c>
      <c r="O16" s="41" t="s">
        <v>39</v>
      </c>
    </row>
    <row r="17" spans="1:15" ht="16.5" customHeight="1" x14ac:dyDescent="0.25">
      <c r="A17" s="21">
        <v>16</v>
      </c>
      <c r="B17" s="21">
        <v>701</v>
      </c>
      <c r="C17" s="21">
        <v>7</v>
      </c>
      <c r="D17" s="21" t="s">
        <v>21</v>
      </c>
      <c r="E17" s="21">
        <v>614</v>
      </c>
      <c r="F17" s="21">
        <v>0</v>
      </c>
      <c r="G17" s="21">
        <v>10</v>
      </c>
      <c r="H17" s="21">
        <f t="shared" si="1"/>
        <v>624</v>
      </c>
      <c r="I17" s="25">
        <f t="shared" si="2"/>
        <v>686.40000000000009</v>
      </c>
      <c r="J17" s="37">
        <f>J16+80</f>
        <v>29400</v>
      </c>
      <c r="K17" s="38">
        <v>0</v>
      </c>
      <c r="L17" s="38">
        <f t="shared" si="4"/>
        <v>0</v>
      </c>
      <c r="M17" s="39">
        <f t="shared" si="0"/>
        <v>0</v>
      </c>
      <c r="N17" s="40">
        <f t="shared" si="5"/>
        <v>2196480.0000000005</v>
      </c>
      <c r="O17" s="41" t="s">
        <v>40</v>
      </c>
    </row>
    <row r="18" spans="1:15" ht="16.5" customHeight="1" x14ac:dyDescent="0.25">
      <c r="A18" s="21">
        <v>17</v>
      </c>
      <c r="B18" s="21">
        <v>702</v>
      </c>
      <c r="C18" s="21">
        <v>7</v>
      </c>
      <c r="D18" s="21" t="s">
        <v>22</v>
      </c>
      <c r="E18" s="21">
        <v>834</v>
      </c>
      <c r="F18" s="21">
        <v>25</v>
      </c>
      <c r="G18" s="21">
        <v>10</v>
      </c>
      <c r="H18" s="21">
        <f t="shared" si="1"/>
        <v>869</v>
      </c>
      <c r="I18" s="25">
        <f t="shared" si="2"/>
        <v>955.90000000000009</v>
      </c>
      <c r="J18" s="37">
        <f>J17</f>
        <v>29400</v>
      </c>
      <c r="K18" s="38">
        <f t="shared" si="3"/>
        <v>25548600</v>
      </c>
      <c r="L18" s="38">
        <f t="shared" si="4"/>
        <v>27081516</v>
      </c>
      <c r="M18" s="39">
        <f t="shared" si="0"/>
        <v>56500</v>
      </c>
      <c r="N18" s="40">
        <f t="shared" si="5"/>
        <v>3058880.0000000005</v>
      </c>
      <c r="O18" s="41" t="s">
        <v>39</v>
      </c>
    </row>
    <row r="19" spans="1:15" ht="16.5" customHeight="1" x14ac:dyDescent="0.25">
      <c r="A19" s="21">
        <v>18</v>
      </c>
      <c r="B19" s="21">
        <v>703</v>
      </c>
      <c r="C19" s="21">
        <v>7</v>
      </c>
      <c r="D19" s="21" t="s">
        <v>21</v>
      </c>
      <c r="E19" s="21">
        <v>643</v>
      </c>
      <c r="F19" s="21">
        <v>24</v>
      </c>
      <c r="G19" s="21">
        <v>10</v>
      </c>
      <c r="H19" s="21">
        <f t="shared" si="1"/>
        <v>677</v>
      </c>
      <c r="I19" s="25">
        <f t="shared" si="2"/>
        <v>744.7</v>
      </c>
      <c r="J19" s="37">
        <f>J18</f>
        <v>29400</v>
      </c>
      <c r="K19" s="38">
        <f t="shared" si="3"/>
        <v>19903800</v>
      </c>
      <c r="L19" s="38">
        <f t="shared" si="4"/>
        <v>21098028</v>
      </c>
      <c r="M19" s="39">
        <f t="shared" si="0"/>
        <v>44000</v>
      </c>
      <c r="N19" s="40">
        <f t="shared" si="5"/>
        <v>2383040</v>
      </c>
      <c r="O19" s="41" t="s">
        <v>39</v>
      </c>
    </row>
    <row r="20" spans="1:15" ht="16.5" customHeight="1" x14ac:dyDescent="0.25">
      <c r="A20" s="21">
        <v>19</v>
      </c>
      <c r="B20" s="21">
        <v>801</v>
      </c>
      <c r="C20" s="21">
        <v>8</v>
      </c>
      <c r="D20" s="21" t="s">
        <v>21</v>
      </c>
      <c r="E20" s="21">
        <v>614</v>
      </c>
      <c r="F20" s="21">
        <v>0</v>
      </c>
      <c r="G20" s="21">
        <v>10</v>
      </c>
      <c r="H20" s="21">
        <f t="shared" si="1"/>
        <v>624</v>
      </c>
      <c r="I20" s="25">
        <f t="shared" si="2"/>
        <v>686.40000000000009</v>
      </c>
      <c r="J20" s="37">
        <f>J19+80</f>
        <v>29480</v>
      </c>
      <c r="K20" s="38">
        <f t="shared" si="3"/>
        <v>18395520</v>
      </c>
      <c r="L20" s="38">
        <f t="shared" si="4"/>
        <v>19499251.199999999</v>
      </c>
      <c r="M20" s="39">
        <f t="shared" si="0"/>
        <v>40500</v>
      </c>
      <c r="N20" s="40">
        <f t="shared" si="5"/>
        <v>2196480.0000000005</v>
      </c>
      <c r="O20" s="41" t="s">
        <v>39</v>
      </c>
    </row>
    <row r="21" spans="1:15" ht="16.5" customHeight="1" x14ac:dyDescent="0.25">
      <c r="A21" s="21">
        <v>20</v>
      </c>
      <c r="B21" s="21">
        <v>802</v>
      </c>
      <c r="C21" s="21">
        <v>8</v>
      </c>
      <c r="D21" s="21" t="s">
        <v>22</v>
      </c>
      <c r="E21" s="21">
        <v>834</v>
      </c>
      <c r="F21" s="21">
        <v>25</v>
      </c>
      <c r="G21" s="21">
        <v>10</v>
      </c>
      <c r="H21" s="21">
        <f t="shared" si="1"/>
        <v>869</v>
      </c>
      <c r="I21" s="25">
        <f t="shared" si="2"/>
        <v>955.90000000000009</v>
      </c>
      <c r="J21" s="37">
        <f>J20</f>
        <v>29480</v>
      </c>
      <c r="K21" s="38">
        <f t="shared" si="3"/>
        <v>25618120</v>
      </c>
      <c r="L21" s="38">
        <f t="shared" si="4"/>
        <v>27155207.200000003</v>
      </c>
      <c r="M21" s="39">
        <f t="shared" si="0"/>
        <v>56500</v>
      </c>
      <c r="N21" s="40">
        <f t="shared" si="5"/>
        <v>3058880.0000000005</v>
      </c>
      <c r="O21" s="41" t="s">
        <v>39</v>
      </c>
    </row>
    <row r="22" spans="1:15" ht="16.5" customHeight="1" x14ac:dyDescent="0.25">
      <c r="A22" s="21">
        <v>21</v>
      </c>
      <c r="B22" s="21">
        <v>901</v>
      </c>
      <c r="C22" s="21">
        <v>9</v>
      </c>
      <c r="D22" s="21" t="s">
        <v>21</v>
      </c>
      <c r="E22" s="21">
        <v>614</v>
      </c>
      <c r="F22" s="21">
        <v>0</v>
      </c>
      <c r="G22" s="21">
        <v>10</v>
      </c>
      <c r="H22" s="21">
        <f t="shared" si="1"/>
        <v>624</v>
      </c>
      <c r="I22" s="25">
        <f t="shared" si="2"/>
        <v>686.40000000000009</v>
      </c>
      <c r="J22" s="37">
        <f>J21+80</f>
        <v>29560</v>
      </c>
      <c r="K22" s="38">
        <f t="shared" si="3"/>
        <v>18445440</v>
      </c>
      <c r="L22" s="38">
        <f t="shared" si="4"/>
        <v>19552166.400000002</v>
      </c>
      <c r="M22" s="39">
        <f t="shared" si="0"/>
        <v>40500</v>
      </c>
      <c r="N22" s="40">
        <f t="shared" si="5"/>
        <v>2196480.0000000005</v>
      </c>
      <c r="O22" s="41" t="s">
        <v>39</v>
      </c>
    </row>
    <row r="23" spans="1:15" ht="16.5" customHeight="1" x14ac:dyDescent="0.25">
      <c r="A23" s="21">
        <v>22</v>
      </c>
      <c r="B23" s="21">
        <v>902</v>
      </c>
      <c r="C23" s="21">
        <v>9</v>
      </c>
      <c r="D23" s="21" t="s">
        <v>22</v>
      </c>
      <c r="E23" s="21">
        <v>834</v>
      </c>
      <c r="F23" s="21">
        <v>25</v>
      </c>
      <c r="G23" s="21">
        <v>10</v>
      </c>
      <c r="H23" s="21">
        <f t="shared" si="1"/>
        <v>869</v>
      </c>
      <c r="I23" s="25">
        <f t="shared" si="2"/>
        <v>955.90000000000009</v>
      </c>
      <c r="J23" s="37">
        <f>J22</f>
        <v>29560</v>
      </c>
      <c r="K23" s="38">
        <f t="shared" si="3"/>
        <v>25687640</v>
      </c>
      <c r="L23" s="38">
        <f t="shared" si="4"/>
        <v>27228898.400000002</v>
      </c>
      <c r="M23" s="39">
        <f t="shared" si="0"/>
        <v>56500</v>
      </c>
      <c r="N23" s="40">
        <f t="shared" si="5"/>
        <v>3058880.0000000005</v>
      </c>
      <c r="O23" s="41" t="s">
        <v>39</v>
      </c>
    </row>
    <row r="24" spans="1:15" ht="16.5" customHeight="1" x14ac:dyDescent="0.25">
      <c r="A24" s="21">
        <v>23</v>
      </c>
      <c r="B24" s="21">
        <v>903</v>
      </c>
      <c r="C24" s="21">
        <v>9</v>
      </c>
      <c r="D24" s="21" t="s">
        <v>21</v>
      </c>
      <c r="E24" s="21">
        <v>643</v>
      </c>
      <c r="F24" s="21">
        <v>24</v>
      </c>
      <c r="G24" s="21">
        <v>10</v>
      </c>
      <c r="H24" s="21">
        <f t="shared" si="1"/>
        <v>677</v>
      </c>
      <c r="I24" s="25">
        <f t="shared" si="2"/>
        <v>744.7</v>
      </c>
      <c r="J24" s="37">
        <f>J23</f>
        <v>29560</v>
      </c>
      <c r="K24" s="38">
        <f t="shared" si="3"/>
        <v>20012120</v>
      </c>
      <c r="L24" s="38">
        <f t="shared" si="4"/>
        <v>21212847.199999999</v>
      </c>
      <c r="M24" s="39">
        <f t="shared" si="0"/>
        <v>44000</v>
      </c>
      <c r="N24" s="40">
        <f t="shared" si="5"/>
        <v>2383040</v>
      </c>
      <c r="O24" s="41" t="s">
        <v>39</v>
      </c>
    </row>
    <row r="25" spans="1:15" ht="16.5" customHeight="1" x14ac:dyDescent="0.25">
      <c r="A25" s="21">
        <v>24</v>
      </c>
      <c r="B25" s="21">
        <v>1001</v>
      </c>
      <c r="C25" s="21">
        <v>10</v>
      </c>
      <c r="D25" s="21" t="s">
        <v>21</v>
      </c>
      <c r="E25" s="21">
        <v>614</v>
      </c>
      <c r="F25" s="21">
        <v>0</v>
      </c>
      <c r="G25" s="21">
        <v>10</v>
      </c>
      <c r="H25" s="21">
        <f t="shared" si="1"/>
        <v>624</v>
      </c>
      <c r="I25" s="25">
        <f t="shared" si="2"/>
        <v>686.40000000000009</v>
      </c>
      <c r="J25" s="37">
        <f>J24+80</f>
        <v>29640</v>
      </c>
      <c r="K25" s="38">
        <f t="shared" si="3"/>
        <v>18495360</v>
      </c>
      <c r="L25" s="38">
        <f t="shared" si="4"/>
        <v>19605081.600000001</v>
      </c>
      <c r="M25" s="39">
        <f t="shared" si="0"/>
        <v>41000</v>
      </c>
      <c r="N25" s="40">
        <f t="shared" si="5"/>
        <v>2196480.0000000005</v>
      </c>
      <c r="O25" s="41" t="s">
        <v>39</v>
      </c>
    </row>
    <row r="26" spans="1:15" ht="16.5" customHeight="1" x14ac:dyDescent="0.25">
      <c r="A26" s="21">
        <v>25</v>
      </c>
      <c r="B26" s="21">
        <v>1002</v>
      </c>
      <c r="C26" s="21">
        <v>10</v>
      </c>
      <c r="D26" s="21" t="s">
        <v>22</v>
      </c>
      <c r="E26" s="21">
        <v>834</v>
      </c>
      <c r="F26" s="21">
        <v>25</v>
      </c>
      <c r="G26" s="21">
        <v>10</v>
      </c>
      <c r="H26" s="21">
        <f t="shared" si="1"/>
        <v>869</v>
      </c>
      <c r="I26" s="25">
        <f t="shared" si="2"/>
        <v>955.90000000000009</v>
      </c>
      <c r="J26" s="37">
        <f>J25</f>
        <v>29640</v>
      </c>
      <c r="K26" s="38">
        <f t="shared" si="3"/>
        <v>25757160</v>
      </c>
      <c r="L26" s="38">
        <f t="shared" si="4"/>
        <v>27302589.600000001</v>
      </c>
      <c r="M26" s="39">
        <f t="shared" si="0"/>
        <v>57000</v>
      </c>
      <c r="N26" s="40">
        <f t="shared" si="5"/>
        <v>3058880.0000000005</v>
      </c>
      <c r="O26" s="41" t="s">
        <v>39</v>
      </c>
    </row>
    <row r="27" spans="1:15" ht="16.5" customHeight="1" x14ac:dyDescent="0.25">
      <c r="A27" s="21">
        <v>26</v>
      </c>
      <c r="B27" s="21">
        <v>1003</v>
      </c>
      <c r="C27" s="21">
        <v>10</v>
      </c>
      <c r="D27" s="21" t="s">
        <v>21</v>
      </c>
      <c r="E27" s="21">
        <v>643</v>
      </c>
      <c r="F27" s="21">
        <v>24</v>
      </c>
      <c r="G27" s="21">
        <v>10</v>
      </c>
      <c r="H27" s="21">
        <f t="shared" si="1"/>
        <v>677</v>
      </c>
      <c r="I27" s="25">
        <f t="shared" si="2"/>
        <v>744.7</v>
      </c>
      <c r="J27" s="37">
        <f>J26</f>
        <v>29640</v>
      </c>
      <c r="K27" s="38">
        <f t="shared" si="3"/>
        <v>20066280</v>
      </c>
      <c r="L27" s="38">
        <f t="shared" si="4"/>
        <v>21270256.800000001</v>
      </c>
      <c r="M27" s="39">
        <f t="shared" si="0"/>
        <v>44500</v>
      </c>
      <c r="N27" s="40">
        <f t="shared" si="5"/>
        <v>2383040</v>
      </c>
      <c r="O27" s="41" t="s">
        <v>39</v>
      </c>
    </row>
    <row r="28" spans="1:15" ht="16.5" customHeight="1" x14ac:dyDescent="0.25">
      <c r="A28" s="21">
        <v>27</v>
      </c>
      <c r="B28" s="21">
        <v>1101</v>
      </c>
      <c r="C28" s="21">
        <v>11</v>
      </c>
      <c r="D28" s="21" t="s">
        <v>21</v>
      </c>
      <c r="E28" s="21">
        <v>614</v>
      </c>
      <c r="F28" s="21">
        <v>0</v>
      </c>
      <c r="G28" s="21">
        <v>10</v>
      </c>
      <c r="H28" s="21">
        <f t="shared" si="1"/>
        <v>624</v>
      </c>
      <c r="I28" s="25">
        <f t="shared" si="2"/>
        <v>686.40000000000009</v>
      </c>
      <c r="J28" s="37">
        <f>J27+80</f>
        <v>29720</v>
      </c>
      <c r="K28" s="38">
        <f t="shared" si="3"/>
        <v>18545280</v>
      </c>
      <c r="L28" s="38">
        <f t="shared" si="4"/>
        <v>19657996.800000001</v>
      </c>
      <c r="M28" s="39">
        <f t="shared" si="0"/>
        <v>41000</v>
      </c>
      <c r="N28" s="40">
        <f t="shared" si="5"/>
        <v>2196480.0000000005</v>
      </c>
      <c r="O28" s="41" t="s">
        <v>39</v>
      </c>
    </row>
    <row r="29" spans="1:15" ht="16.5" customHeight="1" x14ac:dyDescent="0.25">
      <c r="A29" s="21">
        <v>28</v>
      </c>
      <c r="B29" s="21">
        <v>1102</v>
      </c>
      <c r="C29" s="21">
        <v>11</v>
      </c>
      <c r="D29" s="21" t="s">
        <v>22</v>
      </c>
      <c r="E29" s="21">
        <v>834</v>
      </c>
      <c r="F29" s="21">
        <v>25</v>
      </c>
      <c r="G29" s="21">
        <v>10</v>
      </c>
      <c r="H29" s="21">
        <f t="shared" si="1"/>
        <v>869</v>
      </c>
      <c r="I29" s="25">
        <f t="shared" si="2"/>
        <v>955.90000000000009</v>
      </c>
      <c r="J29" s="37">
        <f>J28</f>
        <v>29720</v>
      </c>
      <c r="K29" s="38">
        <f t="shared" si="3"/>
        <v>25826680</v>
      </c>
      <c r="L29" s="38">
        <f t="shared" si="4"/>
        <v>27376280.800000001</v>
      </c>
      <c r="M29" s="39">
        <f t="shared" si="0"/>
        <v>57000</v>
      </c>
      <c r="N29" s="40">
        <f t="shared" si="5"/>
        <v>3058880.0000000005</v>
      </c>
      <c r="O29" s="41" t="s">
        <v>39</v>
      </c>
    </row>
    <row r="30" spans="1:15" x14ac:dyDescent="0.25">
      <c r="A30" s="21">
        <v>29</v>
      </c>
      <c r="B30" s="21">
        <v>1103</v>
      </c>
      <c r="C30" s="21">
        <v>11</v>
      </c>
      <c r="D30" s="21" t="s">
        <v>21</v>
      </c>
      <c r="E30" s="21">
        <v>643</v>
      </c>
      <c r="F30" s="21">
        <v>24</v>
      </c>
      <c r="G30" s="21">
        <v>10</v>
      </c>
      <c r="H30" s="21">
        <f t="shared" si="1"/>
        <v>677</v>
      </c>
      <c r="I30" s="25">
        <f t="shared" si="2"/>
        <v>744.7</v>
      </c>
      <c r="J30" s="37">
        <f>J29</f>
        <v>29720</v>
      </c>
      <c r="K30" s="38">
        <f t="shared" si="3"/>
        <v>20120440</v>
      </c>
      <c r="L30" s="38">
        <f t="shared" si="4"/>
        <v>21327666.400000002</v>
      </c>
      <c r="M30" s="39">
        <f t="shared" si="0"/>
        <v>44500</v>
      </c>
      <c r="N30" s="40">
        <f t="shared" si="5"/>
        <v>2383040</v>
      </c>
      <c r="O30" s="41" t="s">
        <v>39</v>
      </c>
    </row>
    <row r="31" spans="1:15" x14ac:dyDescent="0.25">
      <c r="A31" s="21">
        <v>30</v>
      </c>
      <c r="B31" s="21">
        <v>1201</v>
      </c>
      <c r="C31" s="21">
        <v>12</v>
      </c>
      <c r="D31" s="21" t="s">
        <v>21</v>
      </c>
      <c r="E31" s="21">
        <v>614</v>
      </c>
      <c r="F31" s="21">
        <v>0</v>
      </c>
      <c r="G31" s="21">
        <v>10</v>
      </c>
      <c r="H31" s="21">
        <f t="shared" si="1"/>
        <v>624</v>
      </c>
      <c r="I31" s="25">
        <f t="shared" si="2"/>
        <v>686.40000000000009</v>
      </c>
      <c r="J31" s="37">
        <f>J30+80</f>
        <v>29800</v>
      </c>
      <c r="K31" s="38">
        <f t="shared" si="3"/>
        <v>18595200</v>
      </c>
      <c r="L31" s="38">
        <f t="shared" si="4"/>
        <v>19710912</v>
      </c>
      <c r="M31" s="39">
        <f t="shared" si="0"/>
        <v>41000</v>
      </c>
      <c r="N31" s="40">
        <f t="shared" si="5"/>
        <v>2196480.0000000005</v>
      </c>
      <c r="O31" s="41" t="s">
        <v>39</v>
      </c>
    </row>
    <row r="32" spans="1:15" x14ac:dyDescent="0.25">
      <c r="A32" s="21">
        <v>31</v>
      </c>
      <c r="B32" s="21">
        <v>1202</v>
      </c>
      <c r="C32" s="21">
        <v>12</v>
      </c>
      <c r="D32" s="21" t="s">
        <v>22</v>
      </c>
      <c r="E32" s="21">
        <v>834</v>
      </c>
      <c r="F32" s="21">
        <v>25</v>
      </c>
      <c r="G32" s="21">
        <v>10</v>
      </c>
      <c r="H32" s="21">
        <f t="shared" si="1"/>
        <v>869</v>
      </c>
      <c r="I32" s="25">
        <f t="shared" si="2"/>
        <v>955.90000000000009</v>
      </c>
      <c r="J32" s="37">
        <f>J31</f>
        <v>29800</v>
      </c>
      <c r="K32" s="38">
        <f t="shared" si="3"/>
        <v>25896200</v>
      </c>
      <c r="L32" s="38">
        <f t="shared" si="4"/>
        <v>27449972</v>
      </c>
      <c r="M32" s="39">
        <f t="shared" si="0"/>
        <v>57000</v>
      </c>
      <c r="N32" s="40">
        <f t="shared" si="5"/>
        <v>3058880.0000000005</v>
      </c>
      <c r="O32" s="41" t="s">
        <v>39</v>
      </c>
    </row>
    <row r="33" spans="1:15" x14ac:dyDescent="0.25">
      <c r="A33" s="21">
        <v>32</v>
      </c>
      <c r="B33" s="21">
        <v>1203</v>
      </c>
      <c r="C33" s="21">
        <v>12</v>
      </c>
      <c r="D33" s="21" t="s">
        <v>21</v>
      </c>
      <c r="E33" s="21">
        <v>643</v>
      </c>
      <c r="F33" s="21">
        <v>24</v>
      </c>
      <c r="G33" s="21">
        <v>10</v>
      </c>
      <c r="H33" s="21">
        <f t="shared" si="1"/>
        <v>677</v>
      </c>
      <c r="I33" s="25">
        <f t="shared" si="2"/>
        <v>744.7</v>
      </c>
      <c r="J33" s="37">
        <f>J32</f>
        <v>29800</v>
      </c>
      <c r="K33" s="38">
        <f t="shared" si="3"/>
        <v>20174600</v>
      </c>
      <c r="L33" s="38">
        <f t="shared" si="4"/>
        <v>21385076</v>
      </c>
      <c r="M33" s="39">
        <f t="shared" si="0"/>
        <v>44500</v>
      </c>
      <c r="N33" s="40">
        <f t="shared" si="5"/>
        <v>2383040</v>
      </c>
      <c r="O33" s="41" t="s">
        <v>39</v>
      </c>
    </row>
    <row r="34" spans="1:15" x14ac:dyDescent="0.25">
      <c r="A34" s="21">
        <v>33</v>
      </c>
      <c r="B34" s="21">
        <v>1301</v>
      </c>
      <c r="C34" s="21">
        <v>13</v>
      </c>
      <c r="D34" s="21" t="s">
        <v>21</v>
      </c>
      <c r="E34" s="21">
        <v>614</v>
      </c>
      <c r="F34" s="21">
        <v>0</v>
      </c>
      <c r="G34" s="21">
        <v>10</v>
      </c>
      <c r="H34" s="21">
        <f t="shared" si="1"/>
        <v>624</v>
      </c>
      <c r="I34" s="25">
        <f t="shared" si="2"/>
        <v>686.40000000000009</v>
      </c>
      <c r="J34" s="37">
        <f>J33+80</f>
        <v>29880</v>
      </c>
      <c r="K34" s="38">
        <f t="shared" si="3"/>
        <v>18645120</v>
      </c>
      <c r="L34" s="38">
        <f t="shared" si="4"/>
        <v>19763827.199999999</v>
      </c>
      <c r="M34" s="39">
        <f t="shared" si="0"/>
        <v>41000</v>
      </c>
      <c r="N34" s="40">
        <f t="shared" si="5"/>
        <v>2196480.0000000005</v>
      </c>
      <c r="O34" s="41" t="s">
        <v>39</v>
      </c>
    </row>
    <row r="35" spans="1:15" ht="16.5" customHeight="1" x14ac:dyDescent="0.25">
      <c r="A35" s="21">
        <v>34</v>
      </c>
      <c r="B35" s="21">
        <v>1302</v>
      </c>
      <c r="C35" s="21">
        <v>13</v>
      </c>
      <c r="D35" s="21" t="s">
        <v>22</v>
      </c>
      <c r="E35" s="21">
        <v>834</v>
      </c>
      <c r="F35" s="21">
        <v>25</v>
      </c>
      <c r="G35" s="21">
        <v>10</v>
      </c>
      <c r="H35" s="21">
        <f t="shared" si="1"/>
        <v>869</v>
      </c>
      <c r="I35" s="25">
        <f t="shared" si="2"/>
        <v>955.90000000000009</v>
      </c>
      <c r="J35" s="37">
        <f>J34</f>
        <v>29880</v>
      </c>
      <c r="K35" s="38">
        <f t="shared" si="3"/>
        <v>25965720</v>
      </c>
      <c r="L35" s="38">
        <f t="shared" si="4"/>
        <v>27523663.200000003</v>
      </c>
      <c r="M35" s="39">
        <f t="shared" si="0"/>
        <v>57500</v>
      </c>
      <c r="N35" s="40">
        <f t="shared" si="5"/>
        <v>3058880.0000000005</v>
      </c>
      <c r="O35" s="41" t="s">
        <v>39</v>
      </c>
    </row>
    <row r="36" spans="1:15" ht="16.5" customHeight="1" x14ac:dyDescent="0.25">
      <c r="A36" s="21">
        <v>35</v>
      </c>
      <c r="B36" s="21">
        <v>1303</v>
      </c>
      <c r="C36" s="21">
        <v>13</v>
      </c>
      <c r="D36" s="21" t="s">
        <v>21</v>
      </c>
      <c r="E36" s="21">
        <v>643</v>
      </c>
      <c r="F36" s="21">
        <v>24</v>
      </c>
      <c r="G36" s="21">
        <v>10</v>
      </c>
      <c r="H36" s="21">
        <f t="shared" si="1"/>
        <v>677</v>
      </c>
      <c r="I36" s="25">
        <f t="shared" si="2"/>
        <v>744.7</v>
      </c>
      <c r="J36" s="37">
        <f>J35</f>
        <v>29880</v>
      </c>
      <c r="K36" s="38">
        <f t="shared" si="3"/>
        <v>20228760</v>
      </c>
      <c r="L36" s="38">
        <f t="shared" si="4"/>
        <v>21442485.600000001</v>
      </c>
      <c r="M36" s="39">
        <f t="shared" si="0"/>
        <v>44500</v>
      </c>
      <c r="N36" s="40">
        <f t="shared" si="5"/>
        <v>2383040</v>
      </c>
      <c r="O36" s="41" t="s">
        <v>39</v>
      </c>
    </row>
    <row r="37" spans="1:15" ht="16.5" customHeight="1" x14ac:dyDescent="0.25">
      <c r="A37" s="21">
        <v>36</v>
      </c>
      <c r="B37" s="21">
        <v>1401</v>
      </c>
      <c r="C37" s="21">
        <v>14</v>
      </c>
      <c r="D37" s="21" t="s">
        <v>21</v>
      </c>
      <c r="E37" s="21">
        <v>614</v>
      </c>
      <c r="F37" s="21">
        <v>0</v>
      </c>
      <c r="G37" s="21">
        <v>10</v>
      </c>
      <c r="H37" s="21">
        <f t="shared" si="1"/>
        <v>624</v>
      </c>
      <c r="I37" s="25">
        <f t="shared" si="2"/>
        <v>686.40000000000009</v>
      </c>
      <c r="J37" s="37">
        <f>J36+80</f>
        <v>29960</v>
      </c>
      <c r="K37" s="38">
        <f t="shared" si="3"/>
        <v>18695040</v>
      </c>
      <c r="L37" s="38">
        <f t="shared" si="4"/>
        <v>19816742.400000002</v>
      </c>
      <c r="M37" s="39">
        <f t="shared" si="0"/>
        <v>41500</v>
      </c>
      <c r="N37" s="40">
        <f t="shared" si="5"/>
        <v>2196480.0000000005</v>
      </c>
      <c r="O37" s="41" t="s">
        <v>39</v>
      </c>
    </row>
    <row r="38" spans="1:15" ht="16.5" customHeight="1" x14ac:dyDescent="0.25">
      <c r="A38" s="21">
        <v>37</v>
      </c>
      <c r="B38" s="21">
        <v>1402</v>
      </c>
      <c r="C38" s="21">
        <v>14</v>
      </c>
      <c r="D38" s="21" t="s">
        <v>22</v>
      </c>
      <c r="E38" s="21">
        <v>834</v>
      </c>
      <c r="F38" s="21">
        <v>25</v>
      </c>
      <c r="G38" s="21">
        <v>10</v>
      </c>
      <c r="H38" s="21">
        <f t="shared" si="1"/>
        <v>869</v>
      </c>
      <c r="I38" s="25">
        <f t="shared" si="2"/>
        <v>955.90000000000009</v>
      </c>
      <c r="J38" s="37">
        <f>J37</f>
        <v>29960</v>
      </c>
      <c r="K38" s="38">
        <f t="shared" si="3"/>
        <v>26035240</v>
      </c>
      <c r="L38" s="38">
        <f t="shared" si="4"/>
        <v>27597354.400000002</v>
      </c>
      <c r="M38" s="39">
        <f t="shared" si="0"/>
        <v>57500</v>
      </c>
      <c r="N38" s="40">
        <f t="shared" si="5"/>
        <v>3058880.0000000005</v>
      </c>
      <c r="O38" s="41" t="s">
        <v>39</v>
      </c>
    </row>
    <row r="39" spans="1:15" x14ac:dyDescent="0.25">
      <c r="A39" s="21">
        <v>38</v>
      </c>
      <c r="B39" s="21">
        <v>1403</v>
      </c>
      <c r="C39" s="21">
        <v>14</v>
      </c>
      <c r="D39" s="21" t="s">
        <v>21</v>
      </c>
      <c r="E39" s="21">
        <v>643</v>
      </c>
      <c r="F39" s="21">
        <v>24</v>
      </c>
      <c r="G39" s="21">
        <v>10</v>
      </c>
      <c r="H39" s="21">
        <f t="shared" si="1"/>
        <v>677</v>
      </c>
      <c r="I39" s="25">
        <f t="shared" si="2"/>
        <v>744.7</v>
      </c>
      <c r="J39" s="37">
        <f>J38</f>
        <v>29960</v>
      </c>
      <c r="K39" s="38">
        <f t="shared" si="3"/>
        <v>20282920</v>
      </c>
      <c r="L39" s="38">
        <f t="shared" si="4"/>
        <v>21499895.199999999</v>
      </c>
      <c r="M39" s="39">
        <f t="shared" si="0"/>
        <v>45000</v>
      </c>
      <c r="N39" s="40">
        <f t="shared" si="5"/>
        <v>2383040</v>
      </c>
      <c r="O39" s="41" t="s">
        <v>39</v>
      </c>
    </row>
    <row r="40" spans="1:15" ht="16.5" customHeight="1" x14ac:dyDescent="0.25">
      <c r="A40" s="21">
        <v>39</v>
      </c>
      <c r="B40" s="21">
        <v>1501</v>
      </c>
      <c r="C40" s="21">
        <v>15</v>
      </c>
      <c r="D40" s="21" t="s">
        <v>21</v>
      </c>
      <c r="E40" s="21">
        <v>614</v>
      </c>
      <c r="F40" s="21">
        <v>0</v>
      </c>
      <c r="G40" s="21">
        <v>10</v>
      </c>
      <c r="H40" s="21">
        <f t="shared" si="1"/>
        <v>624</v>
      </c>
      <c r="I40" s="25">
        <f t="shared" si="2"/>
        <v>686.40000000000009</v>
      </c>
      <c r="J40" s="37">
        <f>J39+80</f>
        <v>30040</v>
      </c>
      <c r="K40" s="38">
        <f t="shared" si="3"/>
        <v>18744960</v>
      </c>
      <c r="L40" s="38">
        <f t="shared" si="4"/>
        <v>19869657.600000001</v>
      </c>
      <c r="M40" s="39">
        <f t="shared" si="0"/>
        <v>41500</v>
      </c>
      <c r="N40" s="40">
        <f t="shared" si="5"/>
        <v>2196480.0000000005</v>
      </c>
      <c r="O40" s="41" t="s">
        <v>39</v>
      </c>
    </row>
    <row r="41" spans="1:15" ht="16.5" customHeight="1" x14ac:dyDescent="0.25">
      <c r="A41" s="21">
        <v>40</v>
      </c>
      <c r="B41" s="21">
        <v>1503</v>
      </c>
      <c r="C41" s="21">
        <v>15</v>
      </c>
      <c r="D41" s="21" t="s">
        <v>21</v>
      </c>
      <c r="E41" s="21">
        <v>643</v>
      </c>
      <c r="F41" s="21">
        <v>24</v>
      </c>
      <c r="G41" s="21">
        <v>10</v>
      </c>
      <c r="H41" s="21">
        <f t="shared" si="1"/>
        <v>677</v>
      </c>
      <c r="I41" s="25">
        <f t="shared" si="2"/>
        <v>744.7</v>
      </c>
      <c r="J41" s="37">
        <f>J40</f>
        <v>30040</v>
      </c>
      <c r="K41" s="38">
        <f t="shared" si="3"/>
        <v>20337080</v>
      </c>
      <c r="L41" s="38">
        <f t="shared" si="4"/>
        <v>21557304.800000001</v>
      </c>
      <c r="M41" s="39">
        <f t="shared" si="0"/>
        <v>45000</v>
      </c>
      <c r="N41" s="40">
        <f t="shared" si="5"/>
        <v>2383040</v>
      </c>
      <c r="O41" s="41" t="s">
        <v>39</v>
      </c>
    </row>
    <row r="42" spans="1:15" ht="16.5" customHeight="1" x14ac:dyDescent="0.25">
      <c r="A42" s="21">
        <v>41</v>
      </c>
      <c r="B42" s="21">
        <v>1601</v>
      </c>
      <c r="C42" s="21">
        <v>16</v>
      </c>
      <c r="D42" s="21" t="s">
        <v>21</v>
      </c>
      <c r="E42" s="21">
        <v>614</v>
      </c>
      <c r="F42" s="21">
        <v>0</v>
      </c>
      <c r="G42" s="21">
        <v>10</v>
      </c>
      <c r="H42" s="21">
        <f t="shared" si="1"/>
        <v>624</v>
      </c>
      <c r="I42" s="25">
        <f t="shared" si="2"/>
        <v>686.40000000000009</v>
      </c>
      <c r="J42" s="37">
        <f>J41+80</f>
        <v>30120</v>
      </c>
      <c r="K42" s="38">
        <f t="shared" si="3"/>
        <v>18794880</v>
      </c>
      <c r="L42" s="38">
        <f t="shared" si="4"/>
        <v>19922572.800000001</v>
      </c>
      <c r="M42" s="39">
        <f t="shared" si="0"/>
        <v>41500</v>
      </c>
      <c r="N42" s="40">
        <f t="shared" si="5"/>
        <v>2196480.0000000005</v>
      </c>
      <c r="O42" s="41" t="s">
        <v>39</v>
      </c>
    </row>
    <row r="43" spans="1:15" x14ac:dyDescent="0.25">
      <c r="A43" s="21">
        <v>42</v>
      </c>
      <c r="B43" s="21">
        <v>1602</v>
      </c>
      <c r="C43" s="21">
        <v>16</v>
      </c>
      <c r="D43" s="21" t="s">
        <v>22</v>
      </c>
      <c r="E43" s="21">
        <v>834</v>
      </c>
      <c r="F43" s="21">
        <v>25</v>
      </c>
      <c r="G43" s="21">
        <v>10</v>
      </c>
      <c r="H43" s="21">
        <f t="shared" si="1"/>
        <v>869</v>
      </c>
      <c r="I43" s="25">
        <f t="shared" si="2"/>
        <v>955.90000000000009</v>
      </c>
      <c r="J43" s="37">
        <f>J42</f>
        <v>30120</v>
      </c>
      <c r="K43" s="38">
        <f t="shared" si="3"/>
        <v>26174280</v>
      </c>
      <c r="L43" s="38">
        <f t="shared" si="4"/>
        <v>27744736.800000001</v>
      </c>
      <c r="M43" s="39">
        <f t="shared" si="0"/>
        <v>58000</v>
      </c>
      <c r="N43" s="40">
        <f t="shared" si="5"/>
        <v>3058880.0000000005</v>
      </c>
      <c r="O43" s="41" t="s">
        <v>39</v>
      </c>
    </row>
    <row r="44" spans="1:15" x14ac:dyDescent="0.25">
      <c r="A44" s="21">
        <v>43</v>
      </c>
      <c r="B44" s="21">
        <v>1603</v>
      </c>
      <c r="C44" s="21">
        <v>16</v>
      </c>
      <c r="D44" s="21" t="s">
        <v>21</v>
      </c>
      <c r="E44" s="21">
        <v>643</v>
      </c>
      <c r="F44" s="21">
        <v>24</v>
      </c>
      <c r="G44" s="21">
        <v>10</v>
      </c>
      <c r="H44" s="21">
        <f t="shared" si="1"/>
        <v>677</v>
      </c>
      <c r="I44" s="25">
        <f t="shared" si="2"/>
        <v>744.7</v>
      </c>
      <c r="J44" s="37">
        <f>J43</f>
        <v>30120</v>
      </c>
      <c r="K44" s="38">
        <f t="shared" si="3"/>
        <v>20391240</v>
      </c>
      <c r="L44" s="38">
        <f t="shared" si="4"/>
        <v>21614714.400000002</v>
      </c>
      <c r="M44" s="39">
        <f t="shared" si="0"/>
        <v>45000</v>
      </c>
      <c r="N44" s="40">
        <f t="shared" si="5"/>
        <v>2383040</v>
      </c>
      <c r="O44" s="41" t="s">
        <v>39</v>
      </c>
    </row>
    <row r="45" spans="1:15" x14ac:dyDescent="0.25">
      <c r="A45" s="21">
        <v>44</v>
      </c>
      <c r="B45" s="21">
        <v>1701</v>
      </c>
      <c r="C45" s="21">
        <v>17</v>
      </c>
      <c r="D45" s="21" t="s">
        <v>21</v>
      </c>
      <c r="E45" s="21">
        <v>614</v>
      </c>
      <c r="F45" s="21">
        <v>0</v>
      </c>
      <c r="G45" s="21">
        <v>10</v>
      </c>
      <c r="H45" s="21">
        <f t="shared" si="1"/>
        <v>624</v>
      </c>
      <c r="I45" s="25">
        <f t="shared" si="2"/>
        <v>686.40000000000009</v>
      </c>
      <c r="J45" s="37">
        <f>J44+80</f>
        <v>30200</v>
      </c>
      <c r="K45" s="38">
        <f t="shared" si="3"/>
        <v>18844800</v>
      </c>
      <c r="L45" s="38">
        <f t="shared" si="4"/>
        <v>19975488</v>
      </c>
      <c r="M45" s="39">
        <f t="shared" si="0"/>
        <v>41500</v>
      </c>
      <c r="N45" s="40">
        <f t="shared" si="5"/>
        <v>2196480.0000000005</v>
      </c>
      <c r="O45" s="41" t="s">
        <v>39</v>
      </c>
    </row>
    <row r="46" spans="1:15" x14ac:dyDescent="0.25">
      <c r="A46" s="21">
        <v>45</v>
      </c>
      <c r="B46" s="21">
        <v>1702</v>
      </c>
      <c r="C46" s="21">
        <v>17</v>
      </c>
      <c r="D46" s="21" t="s">
        <v>22</v>
      </c>
      <c r="E46" s="21">
        <v>834</v>
      </c>
      <c r="F46" s="21">
        <v>25</v>
      </c>
      <c r="G46" s="21">
        <v>10</v>
      </c>
      <c r="H46" s="21">
        <f t="shared" si="1"/>
        <v>869</v>
      </c>
      <c r="I46" s="25">
        <f t="shared" si="2"/>
        <v>955.90000000000009</v>
      </c>
      <c r="J46" s="37">
        <f>J45</f>
        <v>30200</v>
      </c>
      <c r="K46" s="38">
        <f t="shared" si="3"/>
        <v>26243800</v>
      </c>
      <c r="L46" s="38">
        <f t="shared" si="4"/>
        <v>27818428</v>
      </c>
      <c r="M46" s="39">
        <f t="shared" si="0"/>
        <v>58000</v>
      </c>
      <c r="N46" s="40">
        <f t="shared" si="5"/>
        <v>3058880.0000000005</v>
      </c>
      <c r="O46" s="41" t="s">
        <v>39</v>
      </c>
    </row>
    <row r="47" spans="1:15" x14ac:dyDescent="0.25">
      <c r="A47" s="21">
        <v>46</v>
      </c>
      <c r="B47" s="21">
        <v>1703</v>
      </c>
      <c r="C47" s="21">
        <v>17</v>
      </c>
      <c r="D47" s="21" t="s">
        <v>21</v>
      </c>
      <c r="E47" s="21">
        <v>643</v>
      </c>
      <c r="F47" s="21">
        <v>24</v>
      </c>
      <c r="G47" s="21">
        <v>10</v>
      </c>
      <c r="H47" s="21">
        <f t="shared" si="1"/>
        <v>677</v>
      </c>
      <c r="I47" s="25">
        <f t="shared" si="2"/>
        <v>744.7</v>
      </c>
      <c r="J47" s="37">
        <f>J46</f>
        <v>30200</v>
      </c>
      <c r="K47" s="38">
        <f t="shared" si="3"/>
        <v>20445400</v>
      </c>
      <c r="L47" s="38">
        <f t="shared" si="4"/>
        <v>21672124</v>
      </c>
      <c r="M47" s="39">
        <f t="shared" si="0"/>
        <v>45000</v>
      </c>
      <c r="N47" s="40">
        <f t="shared" si="5"/>
        <v>2383040</v>
      </c>
      <c r="O47" s="41" t="s">
        <v>39</v>
      </c>
    </row>
    <row r="48" spans="1:15" x14ac:dyDescent="0.25">
      <c r="A48" s="21">
        <v>47</v>
      </c>
      <c r="B48" s="21">
        <v>1801</v>
      </c>
      <c r="C48" s="21">
        <v>18</v>
      </c>
      <c r="D48" s="21" t="s">
        <v>21</v>
      </c>
      <c r="E48" s="21">
        <v>614</v>
      </c>
      <c r="F48" s="21">
        <v>0</v>
      </c>
      <c r="G48" s="21">
        <v>10</v>
      </c>
      <c r="H48" s="21">
        <f t="shared" si="1"/>
        <v>624</v>
      </c>
      <c r="I48" s="25">
        <f t="shared" si="2"/>
        <v>686.40000000000009</v>
      </c>
      <c r="J48" s="37">
        <f>J47+80</f>
        <v>30280</v>
      </c>
      <c r="K48" s="38">
        <f t="shared" si="3"/>
        <v>18894720</v>
      </c>
      <c r="L48" s="38">
        <f t="shared" si="4"/>
        <v>20028403.199999999</v>
      </c>
      <c r="M48" s="39">
        <f t="shared" si="0"/>
        <v>41500</v>
      </c>
      <c r="N48" s="40">
        <f t="shared" si="5"/>
        <v>2196480.0000000005</v>
      </c>
      <c r="O48" s="41" t="s">
        <v>39</v>
      </c>
    </row>
    <row r="49" spans="1:15" x14ac:dyDescent="0.25">
      <c r="A49" s="21">
        <v>48</v>
      </c>
      <c r="B49" s="21">
        <v>1802</v>
      </c>
      <c r="C49" s="21">
        <v>18</v>
      </c>
      <c r="D49" s="21" t="s">
        <v>22</v>
      </c>
      <c r="E49" s="21">
        <v>834</v>
      </c>
      <c r="F49" s="21">
        <v>25</v>
      </c>
      <c r="G49" s="21">
        <v>10</v>
      </c>
      <c r="H49" s="21">
        <f t="shared" si="1"/>
        <v>869</v>
      </c>
      <c r="I49" s="25">
        <f t="shared" si="2"/>
        <v>955.90000000000009</v>
      </c>
      <c r="J49" s="37">
        <f>J48</f>
        <v>30280</v>
      </c>
      <c r="K49" s="38">
        <f t="shared" si="3"/>
        <v>26313320</v>
      </c>
      <c r="L49" s="38">
        <f t="shared" si="4"/>
        <v>27892119.200000003</v>
      </c>
      <c r="M49" s="39">
        <f t="shared" si="0"/>
        <v>58000</v>
      </c>
      <c r="N49" s="40">
        <f t="shared" si="5"/>
        <v>3058880.0000000005</v>
      </c>
      <c r="O49" s="41" t="s">
        <v>39</v>
      </c>
    </row>
    <row r="50" spans="1:15" x14ac:dyDescent="0.25">
      <c r="A50" s="21">
        <v>49</v>
      </c>
      <c r="B50" s="21">
        <v>1803</v>
      </c>
      <c r="C50" s="21">
        <v>18</v>
      </c>
      <c r="D50" s="21" t="s">
        <v>21</v>
      </c>
      <c r="E50" s="21">
        <v>643</v>
      </c>
      <c r="F50" s="21">
        <v>24</v>
      </c>
      <c r="G50" s="21">
        <v>10</v>
      </c>
      <c r="H50" s="21">
        <f t="shared" si="1"/>
        <v>677</v>
      </c>
      <c r="I50" s="25">
        <f t="shared" si="2"/>
        <v>744.7</v>
      </c>
      <c r="J50" s="37">
        <f>J49</f>
        <v>30280</v>
      </c>
      <c r="K50" s="38">
        <f t="shared" si="3"/>
        <v>20499560</v>
      </c>
      <c r="L50" s="38">
        <f t="shared" si="4"/>
        <v>21729533.600000001</v>
      </c>
      <c r="M50" s="39">
        <f t="shared" si="0"/>
        <v>45500</v>
      </c>
      <c r="N50" s="40">
        <f t="shared" si="5"/>
        <v>2383040</v>
      </c>
      <c r="O50" s="41" t="s">
        <v>39</v>
      </c>
    </row>
    <row r="51" spans="1:15" x14ac:dyDescent="0.25">
      <c r="A51" s="21">
        <v>50</v>
      </c>
      <c r="B51" s="21">
        <v>1901</v>
      </c>
      <c r="C51" s="21">
        <v>19</v>
      </c>
      <c r="D51" s="21" t="s">
        <v>21</v>
      </c>
      <c r="E51" s="21">
        <v>614</v>
      </c>
      <c r="F51" s="21">
        <v>0</v>
      </c>
      <c r="G51" s="21">
        <v>10</v>
      </c>
      <c r="H51" s="21">
        <f t="shared" si="1"/>
        <v>624</v>
      </c>
      <c r="I51" s="25">
        <f t="shared" si="2"/>
        <v>686.40000000000009</v>
      </c>
      <c r="J51" s="37">
        <f>J50+80</f>
        <v>30360</v>
      </c>
      <c r="K51" s="38">
        <f t="shared" si="3"/>
        <v>18944640</v>
      </c>
      <c r="L51" s="38">
        <f t="shared" si="4"/>
        <v>20081318.400000002</v>
      </c>
      <c r="M51" s="39">
        <f t="shared" si="0"/>
        <v>42000</v>
      </c>
      <c r="N51" s="40">
        <f t="shared" si="5"/>
        <v>2196480.0000000005</v>
      </c>
      <c r="O51" s="41" t="s">
        <v>39</v>
      </c>
    </row>
    <row r="52" spans="1:15" x14ac:dyDescent="0.25">
      <c r="A52" s="21">
        <v>51</v>
      </c>
      <c r="B52" s="21">
        <v>1902</v>
      </c>
      <c r="C52" s="21">
        <v>19</v>
      </c>
      <c r="D52" s="21" t="s">
        <v>22</v>
      </c>
      <c r="E52" s="21">
        <v>834</v>
      </c>
      <c r="F52" s="21">
        <v>25</v>
      </c>
      <c r="G52" s="21">
        <v>10</v>
      </c>
      <c r="H52" s="21">
        <f t="shared" si="1"/>
        <v>869</v>
      </c>
      <c r="I52" s="25">
        <f t="shared" si="2"/>
        <v>955.90000000000009</v>
      </c>
      <c r="J52" s="37">
        <f>J51</f>
        <v>30360</v>
      </c>
      <c r="K52" s="38">
        <f t="shared" si="3"/>
        <v>26382840</v>
      </c>
      <c r="L52" s="38">
        <f t="shared" si="4"/>
        <v>27965810.400000002</v>
      </c>
      <c r="M52" s="39">
        <f t="shared" si="0"/>
        <v>58500</v>
      </c>
      <c r="N52" s="40">
        <f t="shared" si="5"/>
        <v>3058880.0000000005</v>
      </c>
      <c r="O52" s="41" t="s">
        <v>39</v>
      </c>
    </row>
    <row r="53" spans="1:15" x14ac:dyDescent="0.25">
      <c r="A53" s="21">
        <v>52</v>
      </c>
      <c r="B53" s="21">
        <v>1903</v>
      </c>
      <c r="C53" s="21">
        <v>19</v>
      </c>
      <c r="D53" s="21" t="s">
        <v>21</v>
      </c>
      <c r="E53" s="21">
        <v>643</v>
      </c>
      <c r="F53" s="21">
        <v>24</v>
      </c>
      <c r="G53" s="21">
        <v>10</v>
      </c>
      <c r="H53" s="21">
        <f t="shared" si="1"/>
        <v>677</v>
      </c>
      <c r="I53" s="25">
        <f t="shared" si="2"/>
        <v>744.7</v>
      </c>
      <c r="J53" s="37">
        <f>J52</f>
        <v>30360</v>
      </c>
      <c r="K53" s="38">
        <f t="shared" si="3"/>
        <v>20553720</v>
      </c>
      <c r="L53" s="38">
        <f t="shared" si="4"/>
        <v>21786943.199999999</v>
      </c>
      <c r="M53" s="39">
        <f t="shared" si="0"/>
        <v>45500</v>
      </c>
      <c r="N53" s="40">
        <f t="shared" si="5"/>
        <v>2383040</v>
      </c>
      <c r="O53" s="41" t="s">
        <v>39</v>
      </c>
    </row>
    <row r="54" spans="1:15" x14ac:dyDescent="0.25">
      <c r="A54" s="21">
        <v>53</v>
      </c>
      <c r="B54" s="21">
        <v>2001</v>
      </c>
      <c r="C54" s="21">
        <v>20</v>
      </c>
      <c r="D54" s="21" t="s">
        <v>21</v>
      </c>
      <c r="E54" s="21">
        <v>614</v>
      </c>
      <c r="F54" s="21">
        <v>0</v>
      </c>
      <c r="G54" s="21">
        <v>10</v>
      </c>
      <c r="H54" s="21">
        <f t="shared" si="1"/>
        <v>624</v>
      </c>
      <c r="I54" s="25">
        <f t="shared" si="2"/>
        <v>686.40000000000009</v>
      </c>
      <c r="J54" s="37">
        <f>J53+80</f>
        <v>30440</v>
      </c>
      <c r="K54" s="38">
        <f t="shared" si="3"/>
        <v>18994560</v>
      </c>
      <c r="L54" s="38">
        <f t="shared" si="4"/>
        <v>20134233.600000001</v>
      </c>
      <c r="M54" s="39">
        <f t="shared" si="0"/>
        <v>42000</v>
      </c>
      <c r="N54" s="40">
        <f t="shared" si="5"/>
        <v>2196480.0000000005</v>
      </c>
      <c r="O54" s="41" t="s">
        <v>39</v>
      </c>
    </row>
    <row r="55" spans="1:15" x14ac:dyDescent="0.25">
      <c r="A55" s="21">
        <v>54</v>
      </c>
      <c r="B55" s="21">
        <v>2002</v>
      </c>
      <c r="C55" s="21">
        <v>20</v>
      </c>
      <c r="D55" s="21" t="s">
        <v>22</v>
      </c>
      <c r="E55" s="21">
        <v>834</v>
      </c>
      <c r="F55" s="21">
        <v>25</v>
      </c>
      <c r="G55" s="21">
        <v>10</v>
      </c>
      <c r="H55" s="21">
        <f t="shared" si="1"/>
        <v>869</v>
      </c>
      <c r="I55" s="25">
        <f t="shared" si="2"/>
        <v>955.90000000000009</v>
      </c>
      <c r="J55" s="37">
        <f>J54</f>
        <v>30440</v>
      </c>
      <c r="K55" s="38">
        <f t="shared" si="3"/>
        <v>26452360</v>
      </c>
      <c r="L55" s="38">
        <f t="shared" si="4"/>
        <v>28039501.600000001</v>
      </c>
      <c r="M55" s="39">
        <f t="shared" si="0"/>
        <v>58500</v>
      </c>
      <c r="N55" s="40">
        <f t="shared" si="5"/>
        <v>3058880.0000000005</v>
      </c>
      <c r="O55" s="41" t="s">
        <v>39</v>
      </c>
    </row>
    <row r="56" spans="1:15" x14ac:dyDescent="0.25">
      <c r="A56" s="21">
        <v>55</v>
      </c>
      <c r="B56" s="21">
        <v>2003</v>
      </c>
      <c r="C56" s="21">
        <v>20</v>
      </c>
      <c r="D56" s="21" t="s">
        <v>21</v>
      </c>
      <c r="E56" s="21">
        <v>643</v>
      </c>
      <c r="F56" s="21">
        <v>24</v>
      </c>
      <c r="G56" s="21">
        <v>10</v>
      </c>
      <c r="H56" s="21">
        <f t="shared" si="1"/>
        <v>677</v>
      </c>
      <c r="I56" s="25">
        <f t="shared" si="2"/>
        <v>744.7</v>
      </c>
      <c r="J56" s="37">
        <f>J55</f>
        <v>30440</v>
      </c>
      <c r="K56" s="38">
        <f t="shared" si="3"/>
        <v>20607880</v>
      </c>
      <c r="L56" s="38">
        <f t="shared" si="4"/>
        <v>21844352.800000001</v>
      </c>
      <c r="M56" s="39">
        <f t="shared" si="0"/>
        <v>45500</v>
      </c>
      <c r="N56" s="40">
        <f t="shared" si="5"/>
        <v>2383040</v>
      </c>
      <c r="O56" s="41" t="s">
        <v>39</v>
      </c>
    </row>
    <row r="57" spans="1:15" x14ac:dyDescent="0.25">
      <c r="A57" s="21">
        <v>56</v>
      </c>
      <c r="B57" s="21">
        <v>2101</v>
      </c>
      <c r="C57" s="21">
        <v>21</v>
      </c>
      <c r="D57" s="21" t="s">
        <v>21</v>
      </c>
      <c r="E57" s="21">
        <v>614</v>
      </c>
      <c r="F57" s="21">
        <v>0</v>
      </c>
      <c r="G57" s="21">
        <v>10</v>
      </c>
      <c r="H57" s="21">
        <f t="shared" si="1"/>
        <v>624</v>
      </c>
      <c r="I57" s="25">
        <f t="shared" si="2"/>
        <v>686.40000000000009</v>
      </c>
      <c r="J57" s="37">
        <f>J56+80</f>
        <v>30520</v>
      </c>
      <c r="K57" s="38">
        <f t="shared" si="3"/>
        <v>19044480</v>
      </c>
      <c r="L57" s="38">
        <f t="shared" si="4"/>
        <v>20187148.800000001</v>
      </c>
      <c r="M57" s="39">
        <f t="shared" si="0"/>
        <v>42000</v>
      </c>
      <c r="N57" s="40">
        <f t="shared" si="5"/>
        <v>2196480.0000000005</v>
      </c>
      <c r="O57" s="41" t="s">
        <v>39</v>
      </c>
    </row>
    <row r="58" spans="1:15" x14ac:dyDescent="0.25">
      <c r="A58" s="21">
        <v>57</v>
      </c>
      <c r="B58" s="21">
        <v>2102</v>
      </c>
      <c r="C58" s="21">
        <v>21</v>
      </c>
      <c r="D58" s="21" t="s">
        <v>22</v>
      </c>
      <c r="E58" s="21">
        <v>834</v>
      </c>
      <c r="F58" s="21">
        <v>25</v>
      </c>
      <c r="G58" s="21">
        <v>10</v>
      </c>
      <c r="H58" s="21">
        <f t="shared" si="1"/>
        <v>869</v>
      </c>
      <c r="I58" s="25">
        <f t="shared" si="2"/>
        <v>955.90000000000009</v>
      </c>
      <c r="J58" s="37">
        <f>J57</f>
        <v>30520</v>
      </c>
      <c r="K58" s="38">
        <f t="shared" si="3"/>
        <v>26521880</v>
      </c>
      <c r="L58" s="38">
        <f t="shared" si="4"/>
        <v>28113192.800000001</v>
      </c>
      <c r="M58" s="39">
        <f t="shared" si="0"/>
        <v>58500</v>
      </c>
      <c r="N58" s="40">
        <f t="shared" si="5"/>
        <v>3058880.0000000005</v>
      </c>
      <c r="O58" s="41" t="s">
        <v>39</v>
      </c>
    </row>
    <row r="59" spans="1:15" x14ac:dyDescent="0.25">
      <c r="A59" s="21">
        <v>58</v>
      </c>
      <c r="B59" s="21">
        <v>2103</v>
      </c>
      <c r="C59" s="21">
        <v>21</v>
      </c>
      <c r="D59" s="21" t="s">
        <v>21</v>
      </c>
      <c r="E59" s="21">
        <v>643</v>
      </c>
      <c r="F59" s="21">
        <v>24</v>
      </c>
      <c r="G59" s="21">
        <v>10</v>
      </c>
      <c r="H59" s="21">
        <f t="shared" si="1"/>
        <v>677</v>
      </c>
      <c r="I59" s="25">
        <f t="shared" si="2"/>
        <v>744.7</v>
      </c>
      <c r="J59" s="37">
        <f>J58</f>
        <v>30520</v>
      </c>
      <c r="K59" s="38">
        <f t="shared" si="3"/>
        <v>20662040</v>
      </c>
      <c r="L59" s="38">
        <f t="shared" si="4"/>
        <v>21901762.400000002</v>
      </c>
      <c r="M59" s="39">
        <f t="shared" si="0"/>
        <v>45500</v>
      </c>
      <c r="N59" s="40">
        <f t="shared" si="5"/>
        <v>2383040</v>
      </c>
      <c r="O59" s="41" t="s">
        <v>39</v>
      </c>
    </row>
    <row r="60" spans="1:15" x14ac:dyDescent="0.25">
      <c r="A60" s="21">
        <v>59</v>
      </c>
      <c r="B60" s="21">
        <v>2201</v>
      </c>
      <c r="C60" s="21">
        <v>22</v>
      </c>
      <c r="D60" s="21" t="s">
        <v>21</v>
      </c>
      <c r="E60" s="21">
        <v>614</v>
      </c>
      <c r="F60" s="21">
        <v>0</v>
      </c>
      <c r="G60" s="21">
        <v>10</v>
      </c>
      <c r="H60" s="21">
        <f t="shared" si="1"/>
        <v>624</v>
      </c>
      <c r="I60" s="25">
        <f t="shared" si="2"/>
        <v>686.40000000000009</v>
      </c>
      <c r="J60" s="37">
        <f>J59+80</f>
        <v>30600</v>
      </c>
      <c r="K60" s="38">
        <f t="shared" si="3"/>
        <v>19094400</v>
      </c>
      <c r="L60" s="38">
        <f t="shared" si="4"/>
        <v>20240064</v>
      </c>
      <c r="M60" s="39">
        <f t="shared" si="0"/>
        <v>42000</v>
      </c>
      <c r="N60" s="40">
        <f t="shared" si="5"/>
        <v>2196480.0000000005</v>
      </c>
      <c r="O60" s="41" t="s">
        <v>39</v>
      </c>
    </row>
    <row r="61" spans="1:15" x14ac:dyDescent="0.25">
      <c r="A61" s="21">
        <v>60</v>
      </c>
      <c r="B61" s="21">
        <v>2202</v>
      </c>
      <c r="C61" s="21">
        <v>22</v>
      </c>
      <c r="D61" s="21" t="s">
        <v>22</v>
      </c>
      <c r="E61" s="21">
        <v>834</v>
      </c>
      <c r="F61" s="21">
        <v>25</v>
      </c>
      <c r="G61" s="21">
        <v>10</v>
      </c>
      <c r="H61" s="21">
        <f t="shared" si="1"/>
        <v>869</v>
      </c>
      <c r="I61" s="25">
        <f t="shared" si="2"/>
        <v>955.90000000000009</v>
      </c>
      <c r="J61" s="37">
        <f>J60</f>
        <v>30600</v>
      </c>
      <c r="K61" s="38">
        <f t="shared" si="3"/>
        <v>26591400</v>
      </c>
      <c r="L61" s="38">
        <f t="shared" si="4"/>
        <v>28186884</v>
      </c>
      <c r="M61" s="39">
        <f t="shared" si="0"/>
        <v>58500</v>
      </c>
      <c r="N61" s="40">
        <f t="shared" si="5"/>
        <v>3058880.0000000005</v>
      </c>
      <c r="O61" s="41" t="s">
        <v>39</v>
      </c>
    </row>
    <row r="62" spans="1:15" x14ac:dyDescent="0.25">
      <c r="A62" s="21">
        <v>61</v>
      </c>
      <c r="B62" s="21">
        <v>2203</v>
      </c>
      <c r="C62" s="21">
        <v>22</v>
      </c>
      <c r="D62" s="21" t="s">
        <v>21</v>
      </c>
      <c r="E62" s="21">
        <v>643</v>
      </c>
      <c r="F62" s="21">
        <v>24</v>
      </c>
      <c r="G62" s="21">
        <v>10</v>
      </c>
      <c r="H62" s="21">
        <f t="shared" si="1"/>
        <v>677</v>
      </c>
      <c r="I62" s="25">
        <f t="shared" si="2"/>
        <v>744.7</v>
      </c>
      <c r="J62" s="37">
        <f>J61</f>
        <v>30600</v>
      </c>
      <c r="K62" s="38">
        <f t="shared" si="3"/>
        <v>20716200</v>
      </c>
      <c r="L62" s="38">
        <f t="shared" si="4"/>
        <v>21959172</v>
      </c>
      <c r="M62" s="39">
        <f t="shared" si="0"/>
        <v>45500</v>
      </c>
      <c r="N62" s="40">
        <f t="shared" si="5"/>
        <v>2383040</v>
      </c>
      <c r="O62" s="41" t="s">
        <v>39</v>
      </c>
    </row>
    <row r="63" spans="1:15" x14ac:dyDescent="0.25">
      <c r="A63" s="21">
        <v>62</v>
      </c>
      <c r="B63" s="21">
        <v>2301</v>
      </c>
      <c r="C63" s="21">
        <v>23</v>
      </c>
      <c r="D63" s="21" t="s">
        <v>21</v>
      </c>
      <c r="E63" s="21">
        <v>614</v>
      </c>
      <c r="F63" s="21">
        <v>0</v>
      </c>
      <c r="G63" s="21">
        <v>10</v>
      </c>
      <c r="H63" s="21">
        <f t="shared" si="1"/>
        <v>624</v>
      </c>
      <c r="I63" s="25">
        <f t="shared" si="2"/>
        <v>686.40000000000009</v>
      </c>
      <c r="J63" s="37">
        <f>J62+80</f>
        <v>30680</v>
      </c>
      <c r="K63" s="38">
        <f t="shared" si="3"/>
        <v>19144320</v>
      </c>
      <c r="L63" s="38">
        <f t="shared" si="4"/>
        <v>20292979.199999999</v>
      </c>
      <c r="M63" s="39">
        <f t="shared" si="0"/>
        <v>42500</v>
      </c>
      <c r="N63" s="40">
        <f t="shared" si="5"/>
        <v>2196480.0000000005</v>
      </c>
      <c r="O63" s="41" t="s">
        <v>39</v>
      </c>
    </row>
    <row r="64" spans="1:15" x14ac:dyDescent="0.25">
      <c r="A64" s="21">
        <v>63</v>
      </c>
      <c r="B64" s="21">
        <v>2302</v>
      </c>
      <c r="C64" s="21">
        <v>23</v>
      </c>
      <c r="D64" s="21" t="s">
        <v>22</v>
      </c>
      <c r="E64" s="21">
        <v>834</v>
      </c>
      <c r="F64" s="21">
        <v>25</v>
      </c>
      <c r="G64" s="21">
        <v>10</v>
      </c>
      <c r="H64" s="21">
        <f t="shared" si="1"/>
        <v>869</v>
      </c>
      <c r="I64" s="25">
        <f t="shared" si="2"/>
        <v>955.90000000000009</v>
      </c>
      <c r="J64" s="37">
        <f>J63</f>
        <v>30680</v>
      </c>
      <c r="K64" s="38">
        <f t="shared" si="3"/>
        <v>26660920</v>
      </c>
      <c r="L64" s="38">
        <f t="shared" si="4"/>
        <v>28260575.200000003</v>
      </c>
      <c r="M64" s="39">
        <f>MROUND((L64*0.025/12),500)</f>
        <v>59000</v>
      </c>
      <c r="N64" s="40">
        <f>I64*3200</f>
        <v>3058880.0000000005</v>
      </c>
      <c r="O64" s="41" t="s">
        <v>39</v>
      </c>
    </row>
    <row r="65" spans="1:15" x14ac:dyDescent="0.25">
      <c r="A65" s="21">
        <v>64</v>
      </c>
      <c r="B65" s="21">
        <v>2303</v>
      </c>
      <c r="C65" s="21">
        <v>23</v>
      </c>
      <c r="D65" s="21" t="s">
        <v>21</v>
      </c>
      <c r="E65" s="21">
        <v>643</v>
      </c>
      <c r="F65" s="21">
        <v>24</v>
      </c>
      <c r="G65" s="21">
        <v>10</v>
      </c>
      <c r="H65" s="21">
        <f>E65+F65+G65</f>
        <v>677</v>
      </c>
      <c r="I65" s="25">
        <f>H65*1.1</f>
        <v>744.7</v>
      </c>
      <c r="J65" s="37">
        <f>J64</f>
        <v>30680</v>
      </c>
      <c r="K65" s="38">
        <f t="shared" si="3"/>
        <v>20770360</v>
      </c>
      <c r="L65" s="38">
        <f t="shared" si="4"/>
        <v>22016581.600000001</v>
      </c>
      <c r="M65" s="39">
        <f>MROUND((L65*0.025/12),500)</f>
        <v>46000</v>
      </c>
      <c r="N65" s="40">
        <f>I65*3200</f>
        <v>2383040</v>
      </c>
      <c r="O65" s="41" t="s">
        <v>39</v>
      </c>
    </row>
    <row r="66" spans="1:15" x14ac:dyDescent="0.25">
      <c r="A66" s="114" t="s">
        <v>4</v>
      </c>
      <c r="B66" s="115"/>
      <c r="C66" s="115"/>
      <c r="D66" s="116"/>
      <c r="E66" s="24">
        <f>SUM(E2:E65)</f>
        <v>44745</v>
      </c>
      <c r="F66" s="24">
        <f>SUM(F2:F65)</f>
        <v>1054</v>
      </c>
      <c r="G66" s="24">
        <f>SUM(G2:G65)</f>
        <v>640</v>
      </c>
      <c r="H66" s="24">
        <f>SUM(H2:H65)</f>
        <v>46439</v>
      </c>
      <c r="I66" s="24">
        <f>SUM(I2:I65)</f>
        <v>51082.900000000023</v>
      </c>
      <c r="J66" s="42"/>
      <c r="K66" s="43">
        <f>SUM(K2:K65)</f>
        <v>1218354960</v>
      </c>
      <c r="L66" s="43">
        <f>SUM(L2:L65)</f>
        <v>1291456257.6000001</v>
      </c>
      <c r="M66" s="39"/>
      <c r="N66" s="44">
        <f>SUM(N2:N65)</f>
        <v>163465280</v>
      </c>
      <c r="O66" s="8"/>
    </row>
    <row r="69" spans="1:15" x14ac:dyDescent="0.25">
      <c r="O69" s="8">
        <f>I66*3000</f>
        <v>153248700.00000006</v>
      </c>
    </row>
  </sheetData>
  <mergeCells count="1">
    <mergeCell ref="A66:D6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676F-4349-4A78-BD55-750497516C43}">
  <dimension ref="A1:P61"/>
  <sheetViews>
    <sheetView topLeftCell="A38" zoomScale="160" zoomScaleNormal="160" workbookViewId="0">
      <selection activeCell="L2" sqref="L2:L57"/>
    </sheetView>
  </sheetViews>
  <sheetFormatPr defaultRowHeight="15" x14ac:dyDescent="0.25"/>
  <cols>
    <col min="1" max="1" width="2.85546875" customWidth="1"/>
    <col min="2" max="2" width="4.42578125" customWidth="1"/>
    <col min="3" max="3" width="5" customWidth="1"/>
    <col min="4" max="4" width="7.140625" customWidth="1"/>
    <col min="5" max="5" width="7.28515625" customWidth="1"/>
    <col min="6" max="6" width="5.28515625" customWidth="1"/>
    <col min="7" max="7" width="5.85546875" customWidth="1"/>
    <col min="8" max="8" width="7.28515625" customWidth="1"/>
    <col min="9" max="9" width="6.140625" customWidth="1"/>
    <col min="10" max="10" width="8" style="7" customWidth="1"/>
    <col min="11" max="12" width="12.28515625" style="7" customWidth="1"/>
    <col min="13" max="13" width="7" style="7" customWidth="1"/>
    <col min="14" max="14" width="11.140625" style="7" customWidth="1"/>
    <col min="15" max="15" width="7.4257812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834</v>
      </c>
      <c r="F2" s="21">
        <v>25</v>
      </c>
      <c r="G2" s="21">
        <v>10</v>
      </c>
      <c r="H2" s="21">
        <f>E2+F2+G2</f>
        <v>869</v>
      </c>
      <c r="I2" s="25">
        <f>H2*1.1</f>
        <v>955.90000000000009</v>
      </c>
      <c r="J2" s="37">
        <v>29000</v>
      </c>
      <c r="K2" s="38">
        <f>H2*J2</f>
        <v>25201000</v>
      </c>
      <c r="L2" s="38">
        <f>K2*1.06</f>
        <v>26713060</v>
      </c>
      <c r="M2" s="39">
        <f t="shared" ref="M2:M57" si="0">MROUND((L2*0.025/12),500)</f>
        <v>55500</v>
      </c>
      <c r="N2" s="40">
        <f>I2*3200</f>
        <v>3058880.0000000005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202</v>
      </c>
      <c r="C3" s="21">
        <v>2</v>
      </c>
      <c r="D3" s="21" t="s">
        <v>22</v>
      </c>
      <c r="E3" s="21">
        <v>834</v>
      </c>
      <c r="F3" s="21">
        <v>25</v>
      </c>
      <c r="G3" s="21">
        <v>10</v>
      </c>
      <c r="H3" s="21">
        <f t="shared" ref="H3:H57" si="1">E3+F3+G3</f>
        <v>869</v>
      </c>
      <c r="I3" s="25">
        <f t="shared" ref="I3:I57" si="2">H3*1.1</f>
        <v>955.90000000000009</v>
      </c>
      <c r="J3" s="37">
        <v>29000</v>
      </c>
      <c r="K3" s="38">
        <f t="shared" ref="K3:K57" si="3">H3*J3</f>
        <v>25201000</v>
      </c>
      <c r="L3" s="38">
        <f t="shared" ref="L3:L57" si="4">K3*1.06</f>
        <v>26713060</v>
      </c>
      <c r="M3" s="39">
        <f t="shared" si="0"/>
        <v>55500</v>
      </c>
      <c r="N3" s="40">
        <f t="shared" ref="N3:N57" si="5">I3*3200</f>
        <v>3058880.0000000005</v>
      </c>
      <c r="O3" s="41" t="s">
        <v>39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21</v>
      </c>
      <c r="E4" s="21">
        <v>643</v>
      </c>
      <c r="F4" s="21">
        <v>24</v>
      </c>
      <c r="G4" s="21">
        <v>10</v>
      </c>
      <c r="H4" s="21">
        <f t="shared" si="1"/>
        <v>677</v>
      </c>
      <c r="I4" s="25">
        <f t="shared" si="2"/>
        <v>744.7</v>
      </c>
      <c r="J4" s="37">
        <v>29000</v>
      </c>
      <c r="K4" s="38">
        <f t="shared" si="3"/>
        <v>19633000</v>
      </c>
      <c r="L4" s="38">
        <f t="shared" si="4"/>
        <v>20810980</v>
      </c>
      <c r="M4" s="39">
        <f t="shared" si="0"/>
        <v>43500</v>
      </c>
      <c r="N4" s="40">
        <f t="shared" si="5"/>
        <v>2383040</v>
      </c>
      <c r="O4" s="41" t="s">
        <v>39</v>
      </c>
    </row>
    <row r="5" spans="1:16" ht="16.5" customHeight="1" x14ac:dyDescent="0.25">
      <c r="A5" s="21">
        <v>4</v>
      </c>
      <c r="B5" s="21">
        <v>303</v>
      </c>
      <c r="C5" s="21">
        <v>3</v>
      </c>
      <c r="D5" s="21" t="s">
        <v>21</v>
      </c>
      <c r="E5" s="21">
        <v>643</v>
      </c>
      <c r="F5" s="21">
        <v>24</v>
      </c>
      <c r="G5" s="21">
        <v>10</v>
      </c>
      <c r="H5" s="21">
        <f t="shared" si="1"/>
        <v>677</v>
      </c>
      <c r="I5" s="25">
        <f t="shared" si="2"/>
        <v>744.7</v>
      </c>
      <c r="J5" s="37">
        <v>29080</v>
      </c>
      <c r="K5" s="38">
        <f t="shared" si="3"/>
        <v>19687160</v>
      </c>
      <c r="L5" s="38">
        <f t="shared" si="4"/>
        <v>20868389.600000001</v>
      </c>
      <c r="M5" s="39">
        <f t="shared" si="0"/>
        <v>43500</v>
      </c>
      <c r="N5" s="40">
        <f t="shared" si="5"/>
        <v>2383040</v>
      </c>
      <c r="O5" s="41" t="s">
        <v>39</v>
      </c>
    </row>
    <row r="6" spans="1:16" ht="16.5" customHeight="1" x14ac:dyDescent="0.25">
      <c r="A6" s="21">
        <v>5</v>
      </c>
      <c r="B6" s="21">
        <v>403</v>
      </c>
      <c r="C6" s="21">
        <v>4</v>
      </c>
      <c r="D6" s="21" t="s">
        <v>21</v>
      </c>
      <c r="E6" s="21">
        <v>643</v>
      </c>
      <c r="F6" s="21">
        <v>24</v>
      </c>
      <c r="G6" s="21">
        <v>10</v>
      </c>
      <c r="H6" s="21">
        <f t="shared" si="1"/>
        <v>677</v>
      </c>
      <c r="I6" s="25">
        <f t="shared" si="2"/>
        <v>744.7</v>
      </c>
      <c r="J6" s="37">
        <v>29160</v>
      </c>
      <c r="K6" s="38">
        <f t="shared" si="3"/>
        <v>19741320</v>
      </c>
      <c r="L6" s="38">
        <f t="shared" si="4"/>
        <v>20925799.199999999</v>
      </c>
      <c r="M6" s="39">
        <f t="shared" si="0"/>
        <v>43500</v>
      </c>
      <c r="N6" s="40">
        <f t="shared" si="5"/>
        <v>2383040</v>
      </c>
      <c r="O6" s="41" t="s">
        <v>39</v>
      </c>
    </row>
    <row r="7" spans="1:16" ht="16.5" customHeight="1" x14ac:dyDescent="0.25">
      <c r="A7" s="21">
        <v>6</v>
      </c>
      <c r="B7" s="21">
        <v>503</v>
      </c>
      <c r="C7" s="21">
        <v>5</v>
      </c>
      <c r="D7" s="21" t="s">
        <v>21</v>
      </c>
      <c r="E7" s="21">
        <v>643</v>
      </c>
      <c r="F7" s="21">
        <v>24</v>
      </c>
      <c r="G7" s="21">
        <v>10</v>
      </c>
      <c r="H7" s="21">
        <f t="shared" si="1"/>
        <v>677</v>
      </c>
      <c r="I7" s="25">
        <f t="shared" si="2"/>
        <v>744.7</v>
      </c>
      <c r="J7" s="37">
        <v>29240</v>
      </c>
      <c r="K7" s="38">
        <f t="shared" si="3"/>
        <v>19795480</v>
      </c>
      <c r="L7" s="38">
        <f t="shared" si="4"/>
        <v>20983208.800000001</v>
      </c>
      <c r="M7" s="39">
        <f t="shared" si="0"/>
        <v>43500</v>
      </c>
      <c r="N7" s="40">
        <f t="shared" si="5"/>
        <v>2383040</v>
      </c>
      <c r="O7" s="41" t="s">
        <v>39</v>
      </c>
    </row>
    <row r="8" spans="1:16" ht="16.5" customHeight="1" x14ac:dyDescent="0.25">
      <c r="A8" s="21">
        <v>7</v>
      </c>
      <c r="B8" s="21">
        <v>602</v>
      </c>
      <c r="C8" s="21">
        <v>6</v>
      </c>
      <c r="D8" s="21" t="s">
        <v>22</v>
      </c>
      <c r="E8" s="21">
        <v>834</v>
      </c>
      <c r="F8" s="21">
        <v>25</v>
      </c>
      <c r="G8" s="21">
        <v>10</v>
      </c>
      <c r="H8" s="21">
        <f t="shared" si="1"/>
        <v>869</v>
      </c>
      <c r="I8" s="25">
        <f t="shared" si="2"/>
        <v>955.90000000000009</v>
      </c>
      <c r="J8" s="37">
        <v>29320</v>
      </c>
      <c r="K8" s="38">
        <f t="shared" si="3"/>
        <v>25479080</v>
      </c>
      <c r="L8" s="38">
        <f t="shared" si="4"/>
        <v>27007824.800000001</v>
      </c>
      <c r="M8" s="39">
        <f t="shared" si="0"/>
        <v>56500</v>
      </c>
      <c r="N8" s="40">
        <f t="shared" si="5"/>
        <v>3058880.0000000005</v>
      </c>
      <c r="O8" s="41" t="s">
        <v>39</v>
      </c>
    </row>
    <row r="9" spans="1:16" ht="16.5" customHeight="1" x14ac:dyDescent="0.25">
      <c r="A9" s="21">
        <v>8</v>
      </c>
      <c r="B9" s="21">
        <v>603</v>
      </c>
      <c r="C9" s="21">
        <v>6</v>
      </c>
      <c r="D9" s="21" t="s">
        <v>21</v>
      </c>
      <c r="E9" s="21">
        <v>643</v>
      </c>
      <c r="F9" s="21">
        <v>24</v>
      </c>
      <c r="G9" s="21">
        <v>10</v>
      </c>
      <c r="H9" s="21">
        <f t="shared" si="1"/>
        <v>677</v>
      </c>
      <c r="I9" s="25">
        <f t="shared" si="2"/>
        <v>744.7</v>
      </c>
      <c r="J9" s="37">
        <v>29320</v>
      </c>
      <c r="K9" s="38">
        <f t="shared" si="3"/>
        <v>19849640</v>
      </c>
      <c r="L9" s="38">
        <f t="shared" si="4"/>
        <v>21040618.400000002</v>
      </c>
      <c r="M9" s="39">
        <f t="shared" si="0"/>
        <v>44000</v>
      </c>
      <c r="N9" s="40">
        <f t="shared" si="5"/>
        <v>2383040</v>
      </c>
      <c r="O9" s="41" t="s">
        <v>39</v>
      </c>
    </row>
    <row r="10" spans="1:16" ht="16.5" customHeight="1" x14ac:dyDescent="0.25">
      <c r="A10" s="21">
        <v>9</v>
      </c>
      <c r="B10" s="21">
        <v>702</v>
      </c>
      <c r="C10" s="21">
        <v>7</v>
      </c>
      <c r="D10" s="21" t="s">
        <v>22</v>
      </c>
      <c r="E10" s="21">
        <v>834</v>
      </c>
      <c r="F10" s="21">
        <v>25</v>
      </c>
      <c r="G10" s="21">
        <v>10</v>
      </c>
      <c r="H10" s="21">
        <f t="shared" si="1"/>
        <v>869</v>
      </c>
      <c r="I10" s="25">
        <f t="shared" si="2"/>
        <v>955.90000000000009</v>
      </c>
      <c r="J10" s="37">
        <v>29400</v>
      </c>
      <c r="K10" s="38">
        <f t="shared" si="3"/>
        <v>25548600</v>
      </c>
      <c r="L10" s="38">
        <f t="shared" si="4"/>
        <v>27081516</v>
      </c>
      <c r="M10" s="39">
        <f t="shared" si="0"/>
        <v>56500</v>
      </c>
      <c r="N10" s="40">
        <f t="shared" si="5"/>
        <v>3058880.0000000005</v>
      </c>
      <c r="O10" s="41" t="s">
        <v>39</v>
      </c>
    </row>
    <row r="11" spans="1:16" ht="16.5" customHeight="1" x14ac:dyDescent="0.25">
      <c r="A11" s="21">
        <v>10</v>
      </c>
      <c r="B11" s="21">
        <v>703</v>
      </c>
      <c r="C11" s="21">
        <v>7</v>
      </c>
      <c r="D11" s="21" t="s">
        <v>21</v>
      </c>
      <c r="E11" s="21">
        <v>643</v>
      </c>
      <c r="F11" s="21">
        <v>24</v>
      </c>
      <c r="G11" s="21">
        <v>10</v>
      </c>
      <c r="H11" s="21">
        <f t="shared" si="1"/>
        <v>677</v>
      </c>
      <c r="I11" s="25">
        <f t="shared" si="2"/>
        <v>744.7</v>
      </c>
      <c r="J11" s="37">
        <v>29400</v>
      </c>
      <c r="K11" s="38">
        <f t="shared" si="3"/>
        <v>19903800</v>
      </c>
      <c r="L11" s="38">
        <f t="shared" si="4"/>
        <v>21098028</v>
      </c>
      <c r="M11" s="39">
        <f t="shared" si="0"/>
        <v>44000</v>
      </c>
      <c r="N11" s="40">
        <f t="shared" si="5"/>
        <v>2383040</v>
      </c>
      <c r="O11" s="41" t="s">
        <v>39</v>
      </c>
    </row>
    <row r="12" spans="1:16" ht="16.5" customHeight="1" x14ac:dyDescent="0.25">
      <c r="A12" s="21">
        <v>11</v>
      </c>
      <c r="B12" s="21">
        <v>801</v>
      </c>
      <c r="C12" s="21">
        <v>8</v>
      </c>
      <c r="D12" s="21" t="s">
        <v>21</v>
      </c>
      <c r="E12" s="21">
        <v>614</v>
      </c>
      <c r="F12" s="21">
        <v>0</v>
      </c>
      <c r="G12" s="21">
        <v>10</v>
      </c>
      <c r="H12" s="21">
        <f t="shared" si="1"/>
        <v>624</v>
      </c>
      <c r="I12" s="25">
        <f t="shared" si="2"/>
        <v>686.40000000000009</v>
      </c>
      <c r="J12" s="37">
        <v>29480</v>
      </c>
      <c r="K12" s="38">
        <f t="shared" si="3"/>
        <v>18395520</v>
      </c>
      <c r="L12" s="38">
        <f t="shared" si="4"/>
        <v>19499251.199999999</v>
      </c>
      <c r="M12" s="39">
        <f t="shared" si="0"/>
        <v>40500</v>
      </c>
      <c r="N12" s="40">
        <f t="shared" si="5"/>
        <v>2196480.0000000005</v>
      </c>
      <c r="O12" s="41" t="s">
        <v>39</v>
      </c>
    </row>
    <row r="13" spans="1:16" ht="16.5" customHeight="1" x14ac:dyDescent="0.25">
      <c r="A13" s="21">
        <v>12</v>
      </c>
      <c r="B13" s="21">
        <v>802</v>
      </c>
      <c r="C13" s="21">
        <v>8</v>
      </c>
      <c r="D13" s="21" t="s">
        <v>22</v>
      </c>
      <c r="E13" s="21">
        <v>834</v>
      </c>
      <c r="F13" s="21">
        <v>25</v>
      </c>
      <c r="G13" s="21">
        <v>10</v>
      </c>
      <c r="H13" s="21">
        <f t="shared" si="1"/>
        <v>869</v>
      </c>
      <c r="I13" s="25">
        <f t="shared" si="2"/>
        <v>955.90000000000009</v>
      </c>
      <c r="J13" s="37">
        <v>29480</v>
      </c>
      <c r="K13" s="38">
        <f t="shared" si="3"/>
        <v>25618120</v>
      </c>
      <c r="L13" s="38">
        <f t="shared" si="4"/>
        <v>27155207.200000003</v>
      </c>
      <c r="M13" s="39">
        <f t="shared" si="0"/>
        <v>56500</v>
      </c>
      <c r="N13" s="40">
        <f t="shared" si="5"/>
        <v>3058880.0000000005</v>
      </c>
      <c r="O13" s="41" t="s">
        <v>39</v>
      </c>
    </row>
    <row r="14" spans="1:16" ht="16.5" customHeight="1" x14ac:dyDescent="0.25">
      <c r="A14" s="21">
        <v>13</v>
      </c>
      <c r="B14" s="21">
        <v>901</v>
      </c>
      <c r="C14" s="21">
        <v>9</v>
      </c>
      <c r="D14" s="21" t="s">
        <v>21</v>
      </c>
      <c r="E14" s="21">
        <v>614</v>
      </c>
      <c r="F14" s="21">
        <v>0</v>
      </c>
      <c r="G14" s="21">
        <v>10</v>
      </c>
      <c r="H14" s="21">
        <f t="shared" si="1"/>
        <v>624</v>
      </c>
      <c r="I14" s="25">
        <f t="shared" si="2"/>
        <v>686.40000000000009</v>
      </c>
      <c r="J14" s="37">
        <v>29560</v>
      </c>
      <c r="K14" s="38">
        <f t="shared" si="3"/>
        <v>18445440</v>
      </c>
      <c r="L14" s="38">
        <f t="shared" si="4"/>
        <v>19552166.400000002</v>
      </c>
      <c r="M14" s="39">
        <f t="shared" si="0"/>
        <v>40500</v>
      </c>
      <c r="N14" s="40">
        <f t="shared" si="5"/>
        <v>2196480.0000000005</v>
      </c>
      <c r="O14" s="41" t="s">
        <v>39</v>
      </c>
    </row>
    <row r="15" spans="1:16" ht="16.5" customHeight="1" x14ac:dyDescent="0.25">
      <c r="A15" s="21">
        <v>14</v>
      </c>
      <c r="B15" s="21">
        <v>902</v>
      </c>
      <c r="C15" s="21">
        <v>9</v>
      </c>
      <c r="D15" s="21" t="s">
        <v>22</v>
      </c>
      <c r="E15" s="21">
        <v>834</v>
      </c>
      <c r="F15" s="21">
        <v>25</v>
      </c>
      <c r="G15" s="21">
        <v>10</v>
      </c>
      <c r="H15" s="21">
        <f t="shared" si="1"/>
        <v>869</v>
      </c>
      <c r="I15" s="25">
        <f t="shared" si="2"/>
        <v>955.90000000000009</v>
      </c>
      <c r="J15" s="37">
        <v>29560</v>
      </c>
      <c r="K15" s="38">
        <f t="shared" si="3"/>
        <v>25687640</v>
      </c>
      <c r="L15" s="38">
        <f t="shared" si="4"/>
        <v>27228898.400000002</v>
      </c>
      <c r="M15" s="39">
        <f t="shared" si="0"/>
        <v>56500</v>
      </c>
      <c r="N15" s="40">
        <f t="shared" si="5"/>
        <v>3058880.0000000005</v>
      </c>
      <c r="O15" s="41" t="s">
        <v>39</v>
      </c>
    </row>
    <row r="16" spans="1:16" ht="16.5" customHeight="1" x14ac:dyDescent="0.25">
      <c r="A16" s="21">
        <v>15</v>
      </c>
      <c r="B16" s="21">
        <v>903</v>
      </c>
      <c r="C16" s="21">
        <v>9</v>
      </c>
      <c r="D16" s="21" t="s">
        <v>21</v>
      </c>
      <c r="E16" s="21">
        <v>643</v>
      </c>
      <c r="F16" s="21">
        <v>24</v>
      </c>
      <c r="G16" s="21">
        <v>10</v>
      </c>
      <c r="H16" s="21">
        <f t="shared" si="1"/>
        <v>677</v>
      </c>
      <c r="I16" s="25">
        <f t="shared" si="2"/>
        <v>744.7</v>
      </c>
      <c r="J16" s="37">
        <v>29560</v>
      </c>
      <c r="K16" s="38">
        <f t="shared" si="3"/>
        <v>20012120</v>
      </c>
      <c r="L16" s="38">
        <f t="shared" si="4"/>
        <v>21212847.199999999</v>
      </c>
      <c r="M16" s="39">
        <f t="shared" si="0"/>
        <v>44000</v>
      </c>
      <c r="N16" s="40">
        <f t="shared" si="5"/>
        <v>2383040</v>
      </c>
      <c r="O16" s="41" t="s">
        <v>39</v>
      </c>
    </row>
    <row r="17" spans="1:15" ht="16.5" customHeight="1" x14ac:dyDescent="0.25">
      <c r="A17" s="21">
        <v>16</v>
      </c>
      <c r="B17" s="21">
        <v>1001</v>
      </c>
      <c r="C17" s="21">
        <v>10</v>
      </c>
      <c r="D17" s="21" t="s">
        <v>21</v>
      </c>
      <c r="E17" s="21">
        <v>614</v>
      </c>
      <c r="F17" s="21">
        <v>0</v>
      </c>
      <c r="G17" s="21">
        <v>10</v>
      </c>
      <c r="H17" s="21">
        <f t="shared" si="1"/>
        <v>624</v>
      </c>
      <c r="I17" s="25">
        <f t="shared" si="2"/>
        <v>686.40000000000009</v>
      </c>
      <c r="J17" s="37">
        <v>29640</v>
      </c>
      <c r="K17" s="38">
        <f t="shared" si="3"/>
        <v>18495360</v>
      </c>
      <c r="L17" s="38">
        <f t="shared" si="4"/>
        <v>19605081.600000001</v>
      </c>
      <c r="M17" s="39">
        <f t="shared" si="0"/>
        <v>41000</v>
      </c>
      <c r="N17" s="40">
        <f t="shared" si="5"/>
        <v>2196480.0000000005</v>
      </c>
      <c r="O17" s="41" t="s">
        <v>39</v>
      </c>
    </row>
    <row r="18" spans="1:15" ht="16.5" customHeight="1" x14ac:dyDescent="0.25">
      <c r="A18" s="21">
        <v>17</v>
      </c>
      <c r="B18" s="21">
        <v>1002</v>
      </c>
      <c r="C18" s="21">
        <v>10</v>
      </c>
      <c r="D18" s="21" t="s">
        <v>22</v>
      </c>
      <c r="E18" s="21">
        <v>834</v>
      </c>
      <c r="F18" s="21">
        <v>25</v>
      </c>
      <c r="G18" s="21">
        <v>10</v>
      </c>
      <c r="H18" s="21">
        <f t="shared" si="1"/>
        <v>869</v>
      </c>
      <c r="I18" s="25">
        <f t="shared" si="2"/>
        <v>955.90000000000009</v>
      </c>
      <c r="J18" s="37">
        <v>29640</v>
      </c>
      <c r="K18" s="38">
        <f t="shared" si="3"/>
        <v>25757160</v>
      </c>
      <c r="L18" s="38">
        <f t="shared" si="4"/>
        <v>27302589.600000001</v>
      </c>
      <c r="M18" s="39">
        <f t="shared" si="0"/>
        <v>57000</v>
      </c>
      <c r="N18" s="40">
        <f t="shared" si="5"/>
        <v>3058880.0000000005</v>
      </c>
      <c r="O18" s="41" t="s">
        <v>39</v>
      </c>
    </row>
    <row r="19" spans="1:15" ht="16.5" customHeight="1" x14ac:dyDescent="0.25">
      <c r="A19" s="21">
        <v>18</v>
      </c>
      <c r="B19" s="21">
        <v>1003</v>
      </c>
      <c r="C19" s="21">
        <v>10</v>
      </c>
      <c r="D19" s="21" t="s">
        <v>21</v>
      </c>
      <c r="E19" s="21">
        <v>643</v>
      </c>
      <c r="F19" s="21">
        <v>24</v>
      </c>
      <c r="G19" s="21">
        <v>10</v>
      </c>
      <c r="H19" s="21">
        <f t="shared" si="1"/>
        <v>677</v>
      </c>
      <c r="I19" s="25">
        <f t="shared" si="2"/>
        <v>744.7</v>
      </c>
      <c r="J19" s="37">
        <v>29640</v>
      </c>
      <c r="K19" s="38">
        <f t="shared" si="3"/>
        <v>20066280</v>
      </c>
      <c r="L19" s="38">
        <f t="shared" si="4"/>
        <v>21270256.800000001</v>
      </c>
      <c r="M19" s="39">
        <f t="shared" si="0"/>
        <v>44500</v>
      </c>
      <c r="N19" s="40">
        <f t="shared" si="5"/>
        <v>2383040</v>
      </c>
      <c r="O19" s="41" t="s">
        <v>39</v>
      </c>
    </row>
    <row r="20" spans="1:15" ht="16.5" customHeight="1" x14ac:dyDescent="0.25">
      <c r="A20" s="21">
        <v>19</v>
      </c>
      <c r="B20" s="21">
        <v>1101</v>
      </c>
      <c r="C20" s="21">
        <v>11</v>
      </c>
      <c r="D20" s="21" t="s">
        <v>21</v>
      </c>
      <c r="E20" s="21">
        <v>614</v>
      </c>
      <c r="F20" s="21">
        <v>0</v>
      </c>
      <c r="G20" s="21">
        <v>10</v>
      </c>
      <c r="H20" s="21">
        <f t="shared" si="1"/>
        <v>624</v>
      </c>
      <c r="I20" s="25">
        <f t="shared" si="2"/>
        <v>686.40000000000009</v>
      </c>
      <c r="J20" s="37">
        <v>29720</v>
      </c>
      <c r="K20" s="38">
        <f t="shared" si="3"/>
        <v>18545280</v>
      </c>
      <c r="L20" s="38">
        <f t="shared" si="4"/>
        <v>19657996.800000001</v>
      </c>
      <c r="M20" s="39">
        <f t="shared" si="0"/>
        <v>41000</v>
      </c>
      <c r="N20" s="40">
        <f t="shared" si="5"/>
        <v>2196480.0000000005</v>
      </c>
      <c r="O20" s="41" t="s">
        <v>39</v>
      </c>
    </row>
    <row r="21" spans="1:15" ht="16.5" customHeight="1" x14ac:dyDescent="0.25">
      <c r="A21" s="21">
        <v>20</v>
      </c>
      <c r="B21" s="21">
        <v>1102</v>
      </c>
      <c r="C21" s="21">
        <v>11</v>
      </c>
      <c r="D21" s="21" t="s">
        <v>22</v>
      </c>
      <c r="E21" s="21">
        <v>834</v>
      </c>
      <c r="F21" s="21">
        <v>25</v>
      </c>
      <c r="G21" s="21">
        <v>10</v>
      </c>
      <c r="H21" s="21">
        <f t="shared" si="1"/>
        <v>869</v>
      </c>
      <c r="I21" s="25">
        <f t="shared" si="2"/>
        <v>955.90000000000009</v>
      </c>
      <c r="J21" s="37">
        <v>29720</v>
      </c>
      <c r="K21" s="38">
        <f t="shared" si="3"/>
        <v>25826680</v>
      </c>
      <c r="L21" s="38">
        <f t="shared" si="4"/>
        <v>27376280.800000001</v>
      </c>
      <c r="M21" s="39">
        <f t="shared" si="0"/>
        <v>57000</v>
      </c>
      <c r="N21" s="40">
        <f t="shared" si="5"/>
        <v>3058880.0000000005</v>
      </c>
      <c r="O21" s="41" t="s">
        <v>39</v>
      </c>
    </row>
    <row r="22" spans="1:15" x14ac:dyDescent="0.25">
      <c r="A22" s="21">
        <v>21</v>
      </c>
      <c r="B22" s="21">
        <v>1103</v>
      </c>
      <c r="C22" s="21">
        <v>11</v>
      </c>
      <c r="D22" s="21" t="s">
        <v>21</v>
      </c>
      <c r="E22" s="21">
        <v>643</v>
      </c>
      <c r="F22" s="21">
        <v>24</v>
      </c>
      <c r="G22" s="21">
        <v>10</v>
      </c>
      <c r="H22" s="21">
        <f t="shared" si="1"/>
        <v>677</v>
      </c>
      <c r="I22" s="25">
        <f t="shared" si="2"/>
        <v>744.7</v>
      </c>
      <c r="J22" s="37">
        <v>29720</v>
      </c>
      <c r="K22" s="38">
        <f t="shared" si="3"/>
        <v>20120440</v>
      </c>
      <c r="L22" s="38">
        <f t="shared" si="4"/>
        <v>21327666.400000002</v>
      </c>
      <c r="M22" s="39">
        <f t="shared" si="0"/>
        <v>44500</v>
      </c>
      <c r="N22" s="40">
        <f t="shared" si="5"/>
        <v>2383040</v>
      </c>
      <c r="O22" s="41" t="s">
        <v>39</v>
      </c>
    </row>
    <row r="23" spans="1:15" x14ac:dyDescent="0.25">
      <c r="A23" s="21">
        <v>22</v>
      </c>
      <c r="B23" s="21">
        <v>1201</v>
      </c>
      <c r="C23" s="21">
        <v>12</v>
      </c>
      <c r="D23" s="21" t="s">
        <v>21</v>
      </c>
      <c r="E23" s="21">
        <v>614</v>
      </c>
      <c r="F23" s="21">
        <v>0</v>
      </c>
      <c r="G23" s="21">
        <v>10</v>
      </c>
      <c r="H23" s="21">
        <f t="shared" si="1"/>
        <v>624</v>
      </c>
      <c r="I23" s="25">
        <f t="shared" si="2"/>
        <v>686.40000000000009</v>
      </c>
      <c r="J23" s="37">
        <v>29800</v>
      </c>
      <c r="K23" s="38">
        <f t="shared" si="3"/>
        <v>18595200</v>
      </c>
      <c r="L23" s="38">
        <f t="shared" si="4"/>
        <v>19710912</v>
      </c>
      <c r="M23" s="39">
        <f t="shared" si="0"/>
        <v>41000</v>
      </c>
      <c r="N23" s="40">
        <f t="shared" si="5"/>
        <v>2196480.0000000005</v>
      </c>
      <c r="O23" s="41" t="s">
        <v>39</v>
      </c>
    </row>
    <row r="24" spans="1:15" x14ac:dyDescent="0.25">
      <c r="A24" s="21">
        <v>23</v>
      </c>
      <c r="B24" s="21">
        <v>1202</v>
      </c>
      <c r="C24" s="21">
        <v>12</v>
      </c>
      <c r="D24" s="21" t="s">
        <v>22</v>
      </c>
      <c r="E24" s="21">
        <v>834</v>
      </c>
      <c r="F24" s="21">
        <v>25</v>
      </c>
      <c r="G24" s="21">
        <v>10</v>
      </c>
      <c r="H24" s="21">
        <f t="shared" si="1"/>
        <v>869</v>
      </c>
      <c r="I24" s="25">
        <f t="shared" si="2"/>
        <v>955.90000000000009</v>
      </c>
      <c r="J24" s="37">
        <v>29800</v>
      </c>
      <c r="K24" s="38">
        <f t="shared" si="3"/>
        <v>25896200</v>
      </c>
      <c r="L24" s="38">
        <f t="shared" si="4"/>
        <v>27449972</v>
      </c>
      <c r="M24" s="39">
        <f t="shared" si="0"/>
        <v>57000</v>
      </c>
      <c r="N24" s="40">
        <f t="shared" si="5"/>
        <v>3058880.0000000005</v>
      </c>
      <c r="O24" s="41" t="s">
        <v>39</v>
      </c>
    </row>
    <row r="25" spans="1:15" x14ac:dyDescent="0.25">
      <c r="A25" s="21">
        <v>24</v>
      </c>
      <c r="B25" s="21">
        <v>1203</v>
      </c>
      <c r="C25" s="21">
        <v>12</v>
      </c>
      <c r="D25" s="21" t="s">
        <v>21</v>
      </c>
      <c r="E25" s="21">
        <v>643</v>
      </c>
      <c r="F25" s="21">
        <v>24</v>
      </c>
      <c r="G25" s="21">
        <v>10</v>
      </c>
      <c r="H25" s="21">
        <f t="shared" si="1"/>
        <v>677</v>
      </c>
      <c r="I25" s="25">
        <f t="shared" si="2"/>
        <v>744.7</v>
      </c>
      <c r="J25" s="37">
        <v>29800</v>
      </c>
      <c r="K25" s="38">
        <f t="shared" si="3"/>
        <v>20174600</v>
      </c>
      <c r="L25" s="38">
        <f t="shared" si="4"/>
        <v>21385076</v>
      </c>
      <c r="M25" s="39">
        <f t="shared" si="0"/>
        <v>44500</v>
      </c>
      <c r="N25" s="40">
        <f t="shared" si="5"/>
        <v>2383040</v>
      </c>
      <c r="O25" s="41" t="s">
        <v>39</v>
      </c>
    </row>
    <row r="26" spans="1:15" x14ac:dyDescent="0.25">
      <c r="A26" s="21">
        <v>25</v>
      </c>
      <c r="B26" s="21">
        <v>1301</v>
      </c>
      <c r="C26" s="21">
        <v>13</v>
      </c>
      <c r="D26" s="21" t="s">
        <v>21</v>
      </c>
      <c r="E26" s="21">
        <v>614</v>
      </c>
      <c r="F26" s="21">
        <v>0</v>
      </c>
      <c r="G26" s="21">
        <v>10</v>
      </c>
      <c r="H26" s="21">
        <f t="shared" si="1"/>
        <v>624</v>
      </c>
      <c r="I26" s="25">
        <f t="shared" si="2"/>
        <v>686.40000000000009</v>
      </c>
      <c r="J26" s="37">
        <v>29880</v>
      </c>
      <c r="K26" s="38">
        <f t="shared" si="3"/>
        <v>18645120</v>
      </c>
      <c r="L26" s="38">
        <f t="shared" si="4"/>
        <v>19763827.199999999</v>
      </c>
      <c r="M26" s="39">
        <f t="shared" si="0"/>
        <v>41000</v>
      </c>
      <c r="N26" s="40">
        <f t="shared" si="5"/>
        <v>2196480.0000000005</v>
      </c>
      <c r="O26" s="41" t="s">
        <v>39</v>
      </c>
    </row>
    <row r="27" spans="1:15" ht="16.5" customHeight="1" x14ac:dyDescent="0.25">
      <c r="A27" s="21">
        <v>26</v>
      </c>
      <c r="B27" s="21">
        <v>1302</v>
      </c>
      <c r="C27" s="21">
        <v>13</v>
      </c>
      <c r="D27" s="21" t="s">
        <v>22</v>
      </c>
      <c r="E27" s="21">
        <v>834</v>
      </c>
      <c r="F27" s="21">
        <v>25</v>
      </c>
      <c r="G27" s="21">
        <v>10</v>
      </c>
      <c r="H27" s="21">
        <f t="shared" si="1"/>
        <v>869</v>
      </c>
      <c r="I27" s="25">
        <f t="shared" si="2"/>
        <v>955.90000000000009</v>
      </c>
      <c r="J27" s="37">
        <v>29880</v>
      </c>
      <c r="K27" s="38">
        <f t="shared" si="3"/>
        <v>25965720</v>
      </c>
      <c r="L27" s="38">
        <f t="shared" si="4"/>
        <v>27523663.200000003</v>
      </c>
      <c r="M27" s="39">
        <f t="shared" si="0"/>
        <v>57500</v>
      </c>
      <c r="N27" s="40">
        <f t="shared" si="5"/>
        <v>3058880.0000000005</v>
      </c>
      <c r="O27" s="41" t="s">
        <v>39</v>
      </c>
    </row>
    <row r="28" spans="1:15" ht="16.5" customHeight="1" x14ac:dyDescent="0.25">
      <c r="A28" s="21">
        <v>27</v>
      </c>
      <c r="B28" s="21">
        <v>1303</v>
      </c>
      <c r="C28" s="21">
        <v>13</v>
      </c>
      <c r="D28" s="21" t="s">
        <v>21</v>
      </c>
      <c r="E28" s="21">
        <v>643</v>
      </c>
      <c r="F28" s="21">
        <v>24</v>
      </c>
      <c r="G28" s="21">
        <v>10</v>
      </c>
      <c r="H28" s="21">
        <f t="shared" si="1"/>
        <v>677</v>
      </c>
      <c r="I28" s="25">
        <f t="shared" si="2"/>
        <v>744.7</v>
      </c>
      <c r="J28" s="37">
        <v>29880</v>
      </c>
      <c r="K28" s="38">
        <f t="shared" si="3"/>
        <v>20228760</v>
      </c>
      <c r="L28" s="38">
        <f t="shared" si="4"/>
        <v>21442485.600000001</v>
      </c>
      <c r="M28" s="39">
        <f t="shared" si="0"/>
        <v>44500</v>
      </c>
      <c r="N28" s="40">
        <f t="shared" si="5"/>
        <v>2383040</v>
      </c>
      <c r="O28" s="41" t="s">
        <v>39</v>
      </c>
    </row>
    <row r="29" spans="1:15" ht="16.5" customHeight="1" x14ac:dyDescent="0.25">
      <c r="A29" s="21">
        <v>28</v>
      </c>
      <c r="B29" s="21">
        <v>1401</v>
      </c>
      <c r="C29" s="21">
        <v>14</v>
      </c>
      <c r="D29" s="21" t="s">
        <v>21</v>
      </c>
      <c r="E29" s="21">
        <v>614</v>
      </c>
      <c r="F29" s="21">
        <v>0</v>
      </c>
      <c r="G29" s="21">
        <v>10</v>
      </c>
      <c r="H29" s="21">
        <f t="shared" si="1"/>
        <v>624</v>
      </c>
      <c r="I29" s="25">
        <f t="shared" si="2"/>
        <v>686.40000000000009</v>
      </c>
      <c r="J29" s="37">
        <v>29960</v>
      </c>
      <c r="K29" s="38">
        <f t="shared" si="3"/>
        <v>18695040</v>
      </c>
      <c r="L29" s="38">
        <f t="shared" si="4"/>
        <v>19816742.400000002</v>
      </c>
      <c r="M29" s="39">
        <f t="shared" si="0"/>
        <v>41500</v>
      </c>
      <c r="N29" s="40">
        <f t="shared" si="5"/>
        <v>2196480.0000000005</v>
      </c>
      <c r="O29" s="41" t="s">
        <v>39</v>
      </c>
    </row>
    <row r="30" spans="1:15" ht="16.5" customHeight="1" x14ac:dyDescent="0.25">
      <c r="A30" s="21">
        <v>29</v>
      </c>
      <c r="B30" s="21">
        <v>1402</v>
      </c>
      <c r="C30" s="21">
        <v>14</v>
      </c>
      <c r="D30" s="21" t="s">
        <v>22</v>
      </c>
      <c r="E30" s="21">
        <v>834</v>
      </c>
      <c r="F30" s="21">
        <v>25</v>
      </c>
      <c r="G30" s="21">
        <v>10</v>
      </c>
      <c r="H30" s="21">
        <f t="shared" si="1"/>
        <v>869</v>
      </c>
      <c r="I30" s="25">
        <f t="shared" si="2"/>
        <v>955.90000000000009</v>
      </c>
      <c r="J30" s="37">
        <v>29960</v>
      </c>
      <c r="K30" s="38">
        <f t="shared" si="3"/>
        <v>26035240</v>
      </c>
      <c r="L30" s="38">
        <f t="shared" si="4"/>
        <v>27597354.400000002</v>
      </c>
      <c r="M30" s="39">
        <f t="shared" si="0"/>
        <v>57500</v>
      </c>
      <c r="N30" s="40">
        <f t="shared" si="5"/>
        <v>3058880.0000000005</v>
      </c>
      <c r="O30" s="41" t="s">
        <v>39</v>
      </c>
    </row>
    <row r="31" spans="1:15" x14ac:dyDescent="0.25">
      <c r="A31" s="21">
        <v>30</v>
      </c>
      <c r="B31" s="21">
        <v>1403</v>
      </c>
      <c r="C31" s="21">
        <v>14</v>
      </c>
      <c r="D31" s="21" t="s">
        <v>21</v>
      </c>
      <c r="E31" s="21">
        <v>643</v>
      </c>
      <c r="F31" s="21">
        <v>24</v>
      </c>
      <c r="G31" s="21">
        <v>10</v>
      </c>
      <c r="H31" s="21">
        <f t="shared" si="1"/>
        <v>677</v>
      </c>
      <c r="I31" s="25">
        <f t="shared" si="2"/>
        <v>744.7</v>
      </c>
      <c r="J31" s="37">
        <v>29960</v>
      </c>
      <c r="K31" s="38">
        <f t="shared" si="3"/>
        <v>20282920</v>
      </c>
      <c r="L31" s="38">
        <f t="shared" si="4"/>
        <v>21499895.199999999</v>
      </c>
      <c r="M31" s="39">
        <f t="shared" si="0"/>
        <v>45000</v>
      </c>
      <c r="N31" s="40">
        <f t="shared" si="5"/>
        <v>2383040</v>
      </c>
      <c r="O31" s="41" t="s">
        <v>39</v>
      </c>
    </row>
    <row r="32" spans="1:15" ht="16.5" customHeight="1" x14ac:dyDescent="0.25">
      <c r="A32" s="21">
        <v>31</v>
      </c>
      <c r="B32" s="21">
        <v>1501</v>
      </c>
      <c r="C32" s="21">
        <v>15</v>
      </c>
      <c r="D32" s="21" t="s">
        <v>21</v>
      </c>
      <c r="E32" s="21">
        <v>614</v>
      </c>
      <c r="F32" s="21">
        <v>0</v>
      </c>
      <c r="G32" s="21">
        <v>10</v>
      </c>
      <c r="H32" s="21">
        <f t="shared" si="1"/>
        <v>624</v>
      </c>
      <c r="I32" s="25">
        <f t="shared" si="2"/>
        <v>686.40000000000009</v>
      </c>
      <c r="J32" s="37">
        <v>30040</v>
      </c>
      <c r="K32" s="38">
        <f t="shared" si="3"/>
        <v>18744960</v>
      </c>
      <c r="L32" s="38">
        <f t="shared" si="4"/>
        <v>19869657.600000001</v>
      </c>
      <c r="M32" s="39">
        <f t="shared" si="0"/>
        <v>41500</v>
      </c>
      <c r="N32" s="40">
        <f t="shared" si="5"/>
        <v>2196480.0000000005</v>
      </c>
      <c r="O32" s="41" t="s">
        <v>39</v>
      </c>
    </row>
    <row r="33" spans="1:15" ht="16.5" customHeight="1" x14ac:dyDescent="0.25">
      <c r="A33" s="21">
        <v>32</v>
      </c>
      <c r="B33" s="21">
        <v>1503</v>
      </c>
      <c r="C33" s="21">
        <v>15</v>
      </c>
      <c r="D33" s="21" t="s">
        <v>21</v>
      </c>
      <c r="E33" s="21">
        <v>643</v>
      </c>
      <c r="F33" s="21">
        <v>24</v>
      </c>
      <c r="G33" s="21">
        <v>10</v>
      </c>
      <c r="H33" s="21">
        <f t="shared" si="1"/>
        <v>677</v>
      </c>
      <c r="I33" s="25">
        <f t="shared" si="2"/>
        <v>744.7</v>
      </c>
      <c r="J33" s="37">
        <v>30040</v>
      </c>
      <c r="K33" s="38">
        <f t="shared" si="3"/>
        <v>20337080</v>
      </c>
      <c r="L33" s="38">
        <f t="shared" si="4"/>
        <v>21557304.800000001</v>
      </c>
      <c r="M33" s="39">
        <f t="shared" si="0"/>
        <v>45000</v>
      </c>
      <c r="N33" s="40">
        <f t="shared" si="5"/>
        <v>2383040</v>
      </c>
      <c r="O33" s="41" t="s">
        <v>39</v>
      </c>
    </row>
    <row r="34" spans="1:15" ht="16.5" customHeight="1" x14ac:dyDescent="0.25">
      <c r="A34" s="21">
        <v>33</v>
      </c>
      <c r="B34" s="21">
        <v>1601</v>
      </c>
      <c r="C34" s="21">
        <v>16</v>
      </c>
      <c r="D34" s="21" t="s">
        <v>21</v>
      </c>
      <c r="E34" s="21">
        <v>614</v>
      </c>
      <c r="F34" s="21">
        <v>0</v>
      </c>
      <c r="G34" s="21">
        <v>10</v>
      </c>
      <c r="H34" s="21">
        <f t="shared" si="1"/>
        <v>624</v>
      </c>
      <c r="I34" s="25">
        <f t="shared" si="2"/>
        <v>686.40000000000009</v>
      </c>
      <c r="J34" s="37">
        <v>30120</v>
      </c>
      <c r="K34" s="38">
        <f t="shared" si="3"/>
        <v>18794880</v>
      </c>
      <c r="L34" s="38">
        <f t="shared" si="4"/>
        <v>19922572.800000001</v>
      </c>
      <c r="M34" s="39">
        <f t="shared" si="0"/>
        <v>41500</v>
      </c>
      <c r="N34" s="40">
        <f t="shared" si="5"/>
        <v>2196480.0000000005</v>
      </c>
      <c r="O34" s="41" t="s">
        <v>39</v>
      </c>
    </row>
    <row r="35" spans="1:15" x14ac:dyDescent="0.25">
      <c r="A35" s="21">
        <v>34</v>
      </c>
      <c r="B35" s="21">
        <v>1602</v>
      </c>
      <c r="C35" s="21">
        <v>16</v>
      </c>
      <c r="D35" s="21" t="s">
        <v>22</v>
      </c>
      <c r="E35" s="21">
        <v>834</v>
      </c>
      <c r="F35" s="21">
        <v>25</v>
      </c>
      <c r="G35" s="21">
        <v>10</v>
      </c>
      <c r="H35" s="21">
        <f t="shared" si="1"/>
        <v>869</v>
      </c>
      <c r="I35" s="25">
        <f t="shared" si="2"/>
        <v>955.90000000000009</v>
      </c>
      <c r="J35" s="37">
        <v>30120</v>
      </c>
      <c r="K35" s="38">
        <f t="shared" si="3"/>
        <v>26174280</v>
      </c>
      <c r="L35" s="38">
        <f t="shared" si="4"/>
        <v>27744736.800000001</v>
      </c>
      <c r="M35" s="39">
        <f t="shared" si="0"/>
        <v>58000</v>
      </c>
      <c r="N35" s="40">
        <f t="shared" si="5"/>
        <v>3058880.0000000005</v>
      </c>
      <c r="O35" s="41" t="s">
        <v>39</v>
      </c>
    </row>
    <row r="36" spans="1:15" x14ac:dyDescent="0.25">
      <c r="A36" s="21">
        <v>35</v>
      </c>
      <c r="B36" s="21">
        <v>1603</v>
      </c>
      <c r="C36" s="21">
        <v>16</v>
      </c>
      <c r="D36" s="21" t="s">
        <v>21</v>
      </c>
      <c r="E36" s="21">
        <v>643</v>
      </c>
      <c r="F36" s="21">
        <v>24</v>
      </c>
      <c r="G36" s="21">
        <v>10</v>
      </c>
      <c r="H36" s="21">
        <f t="shared" si="1"/>
        <v>677</v>
      </c>
      <c r="I36" s="25">
        <f t="shared" si="2"/>
        <v>744.7</v>
      </c>
      <c r="J36" s="37">
        <v>30120</v>
      </c>
      <c r="K36" s="38">
        <f t="shared" si="3"/>
        <v>20391240</v>
      </c>
      <c r="L36" s="38">
        <f t="shared" si="4"/>
        <v>21614714.400000002</v>
      </c>
      <c r="M36" s="39">
        <f t="shared" si="0"/>
        <v>45000</v>
      </c>
      <c r="N36" s="40">
        <f t="shared" si="5"/>
        <v>2383040</v>
      </c>
      <c r="O36" s="41" t="s">
        <v>39</v>
      </c>
    </row>
    <row r="37" spans="1:15" x14ac:dyDescent="0.25">
      <c r="A37" s="21">
        <v>36</v>
      </c>
      <c r="B37" s="21">
        <v>1701</v>
      </c>
      <c r="C37" s="21">
        <v>17</v>
      </c>
      <c r="D37" s="21" t="s">
        <v>21</v>
      </c>
      <c r="E37" s="21">
        <v>614</v>
      </c>
      <c r="F37" s="21">
        <v>0</v>
      </c>
      <c r="G37" s="21">
        <v>10</v>
      </c>
      <c r="H37" s="21">
        <f t="shared" si="1"/>
        <v>624</v>
      </c>
      <c r="I37" s="25">
        <f t="shared" si="2"/>
        <v>686.40000000000009</v>
      </c>
      <c r="J37" s="37">
        <v>30200</v>
      </c>
      <c r="K37" s="38">
        <f t="shared" si="3"/>
        <v>18844800</v>
      </c>
      <c r="L37" s="38">
        <f t="shared" si="4"/>
        <v>19975488</v>
      </c>
      <c r="M37" s="39">
        <f t="shared" si="0"/>
        <v>41500</v>
      </c>
      <c r="N37" s="40">
        <f t="shared" si="5"/>
        <v>2196480.0000000005</v>
      </c>
      <c r="O37" s="41" t="s">
        <v>39</v>
      </c>
    </row>
    <row r="38" spans="1:15" x14ac:dyDescent="0.25">
      <c r="A38" s="21">
        <v>37</v>
      </c>
      <c r="B38" s="21">
        <v>1702</v>
      </c>
      <c r="C38" s="21">
        <v>17</v>
      </c>
      <c r="D38" s="21" t="s">
        <v>22</v>
      </c>
      <c r="E38" s="21">
        <v>834</v>
      </c>
      <c r="F38" s="21">
        <v>25</v>
      </c>
      <c r="G38" s="21">
        <v>10</v>
      </c>
      <c r="H38" s="21">
        <f t="shared" si="1"/>
        <v>869</v>
      </c>
      <c r="I38" s="25">
        <f t="shared" si="2"/>
        <v>955.90000000000009</v>
      </c>
      <c r="J38" s="37">
        <v>30200</v>
      </c>
      <c r="K38" s="38">
        <f t="shared" si="3"/>
        <v>26243800</v>
      </c>
      <c r="L38" s="38">
        <f t="shared" si="4"/>
        <v>27818428</v>
      </c>
      <c r="M38" s="39">
        <f t="shared" si="0"/>
        <v>58000</v>
      </c>
      <c r="N38" s="40">
        <f t="shared" si="5"/>
        <v>3058880.0000000005</v>
      </c>
      <c r="O38" s="41" t="s">
        <v>39</v>
      </c>
    </row>
    <row r="39" spans="1:15" x14ac:dyDescent="0.25">
      <c r="A39" s="21">
        <v>38</v>
      </c>
      <c r="B39" s="21">
        <v>1703</v>
      </c>
      <c r="C39" s="21">
        <v>17</v>
      </c>
      <c r="D39" s="21" t="s">
        <v>21</v>
      </c>
      <c r="E39" s="21">
        <v>643</v>
      </c>
      <c r="F39" s="21">
        <v>24</v>
      </c>
      <c r="G39" s="21">
        <v>10</v>
      </c>
      <c r="H39" s="21">
        <f t="shared" si="1"/>
        <v>677</v>
      </c>
      <c r="I39" s="25">
        <f t="shared" si="2"/>
        <v>744.7</v>
      </c>
      <c r="J39" s="37">
        <v>30200</v>
      </c>
      <c r="K39" s="38">
        <f t="shared" si="3"/>
        <v>20445400</v>
      </c>
      <c r="L39" s="38">
        <f t="shared" si="4"/>
        <v>21672124</v>
      </c>
      <c r="M39" s="39">
        <f t="shared" si="0"/>
        <v>45000</v>
      </c>
      <c r="N39" s="40">
        <f t="shared" si="5"/>
        <v>2383040</v>
      </c>
      <c r="O39" s="41" t="s">
        <v>39</v>
      </c>
    </row>
    <row r="40" spans="1:15" x14ac:dyDescent="0.25">
      <c r="A40" s="21">
        <v>39</v>
      </c>
      <c r="B40" s="21">
        <v>1801</v>
      </c>
      <c r="C40" s="21">
        <v>18</v>
      </c>
      <c r="D40" s="21" t="s">
        <v>21</v>
      </c>
      <c r="E40" s="21">
        <v>614</v>
      </c>
      <c r="F40" s="21">
        <v>0</v>
      </c>
      <c r="G40" s="21">
        <v>10</v>
      </c>
      <c r="H40" s="21">
        <f t="shared" si="1"/>
        <v>624</v>
      </c>
      <c r="I40" s="25">
        <f t="shared" si="2"/>
        <v>686.40000000000009</v>
      </c>
      <c r="J40" s="37">
        <v>30280</v>
      </c>
      <c r="K40" s="38">
        <f t="shared" si="3"/>
        <v>18894720</v>
      </c>
      <c r="L40" s="38">
        <f t="shared" si="4"/>
        <v>20028403.199999999</v>
      </c>
      <c r="M40" s="39">
        <f t="shared" si="0"/>
        <v>41500</v>
      </c>
      <c r="N40" s="40">
        <f t="shared" si="5"/>
        <v>2196480.0000000005</v>
      </c>
      <c r="O40" s="41" t="s">
        <v>39</v>
      </c>
    </row>
    <row r="41" spans="1:15" x14ac:dyDescent="0.25">
      <c r="A41" s="21">
        <v>40</v>
      </c>
      <c r="B41" s="21">
        <v>1802</v>
      </c>
      <c r="C41" s="21">
        <v>18</v>
      </c>
      <c r="D41" s="21" t="s">
        <v>22</v>
      </c>
      <c r="E41" s="21">
        <v>834</v>
      </c>
      <c r="F41" s="21">
        <v>25</v>
      </c>
      <c r="G41" s="21">
        <v>10</v>
      </c>
      <c r="H41" s="21">
        <f t="shared" si="1"/>
        <v>869</v>
      </c>
      <c r="I41" s="25">
        <f t="shared" si="2"/>
        <v>955.90000000000009</v>
      </c>
      <c r="J41" s="37">
        <v>30280</v>
      </c>
      <c r="K41" s="38">
        <f t="shared" si="3"/>
        <v>26313320</v>
      </c>
      <c r="L41" s="38">
        <f t="shared" si="4"/>
        <v>27892119.200000003</v>
      </c>
      <c r="M41" s="39">
        <f t="shared" si="0"/>
        <v>58000</v>
      </c>
      <c r="N41" s="40">
        <f t="shared" si="5"/>
        <v>3058880.0000000005</v>
      </c>
      <c r="O41" s="41" t="s">
        <v>39</v>
      </c>
    </row>
    <row r="42" spans="1:15" x14ac:dyDescent="0.25">
      <c r="A42" s="21">
        <v>41</v>
      </c>
      <c r="B42" s="21">
        <v>1803</v>
      </c>
      <c r="C42" s="21">
        <v>18</v>
      </c>
      <c r="D42" s="21" t="s">
        <v>21</v>
      </c>
      <c r="E42" s="21">
        <v>643</v>
      </c>
      <c r="F42" s="21">
        <v>24</v>
      </c>
      <c r="G42" s="21">
        <v>10</v>
      </c>
      <c r="H42" s="21">
        <f t="shared" si="1"/>
        <v>677</v>
      </c>
      <c r="I42" s="25">
        <f t="shared" si="2"/>
        <v>744.7</v>
      </c>
      <c r="J42" s="37">
        <v>30280</v>
      </c>
      <c r="K42" s="38">
        <f t="shared" si="3"/>
        <v>20499560</v>
      </c>
      <c r="L42" s="38">
        <f t="shared" si="4"/>
        <v>21729533.600000001</v>
      </c>
      <c r="M42" s="39">
        <f t="shared" si="0"/>
        <v>45500</v>
      </c>
      <c r="N42" s="40">
        <f t="shared" si="5"/>
        <v>2383040</v>
      </c>
      <c r="O42" s="41" t="s">
        <v>39</v>
      </c>
    </row>
    <row r="43" spans="1:15" x14ac:dyDescent="0.25">
      <c r="A43" s="21">
        <v>42</v>
      </c>
      <c r="B43" s="21">
        <v>1901</v>
      </c>
      <c r="C43" s="21">
        <v>19</v>
      </c>
      <c r="D43" s="21" t="s">
        <v>21</v>
      </c>
      <c r="E43" s="21">
        <v>614</v>
      </c>
      <c r="F43" s="21">
        <v>0</v>
      </c>
      <c r="G43" s="21">
        <v>10</v>
      </c>
      <c r="H43" s="21">
        <f t="shared" si="1"/>
        <v>624</v>
      </c>
      <c r="I43" s="25">
        <f t="shared" si="2"/>
        <v>686.40000000000009</v>
      </c>
      <c r="J43" s="37">
        <v>30360</v>
      </c>
      <c r="K43" s="38">
        <f t="shared" si="3"/>
        <v>18944640</v>
      </c>
      <c r="L43" s="38">
        <f t="shared" si="4"/>
        <v>20081318.400000002</v>
      </c>
      <c r="M43" s="39">
        <f t="shared" si="0"/>
        <v>42000</v>
      </c>
      <c r="N43" s="40">
        <f t="shared" si="5"/>
        <v>2196480.0000000005</v>
      </c>
      <c r="O43" s="41" t="s">
        <v>39</v>
      </c>
    </row>
    <row r="44" spans="1:15" x14ac:dyDescent="0.25">
      <c r="A44" s="21">
        <v>43</v>
      </c>
      <c r="B44" s="21">
        <v>1902</v>
      </c>
      <c r="C44" s="21">
        <v>19</v>
      </c>
      <c r="D44" s="21" t="s">
        <v>22</v>
      </c>
      <c r="E44" s="21">
        <v>834</v>
      </c>
      <c r="F44" s="21">
        <v>25</v>
      </c>
      <c r="G44" s="21">
        <v>10</v>
      </c>
      <c r="H44" s="21">
        <f t="shared" si="1"/>
        <v>869</v>
      </c>
      <c r="I44" s="25">
        <f t="shared" si="2"/>
        <v>955.90000000000009</v>
      </c>
      <c r="J44" s="37">
        <v>30360</v>
      </c>
      <c r="K44" s="38">
        <f t="shared" si="3"/>
        <v>26382840</v>
      </c>
      <c r="L44" s="38">
        <f t="shared" si="4"/>
        <v>27965810.400000002</v>
      </c>
      <c r="M44" s="39">
        <f t="shared" si="0"/>
        <v>58500</v>
      </c>
      <c r="N44" s="40">
        <f t="shared" si="5"/>
        <v>3058880.0000000005</v>
      </c>
      <c r="O44" s="41" t="s">
        <v>39</v>
      </c>
    </row>
    <row r="45" spans="1:15" x14ac:dyDescent="0.25">
      <c r="A45" s="21">
        <v>44</v>
      </c>
      <c r="B45" s="21">
        <v>1903</v>
      </c>
      <c r="C45" s="21">
        <v>19</v>
      </c>
      <c r="D45" s="21" t="s">
        <v>21</v>
      </c>
      <c r="E45" s="21">
        <v>643</v>
      </c>
      <c r="F45" s="21">
        <v>24</v>
      </c>
      <c r="G45" s="21">
        <v>10</v>
      </c>
      <c r="H45" s="21">
        <f t="shared" si="1"/>
        <v>677</v>
      </c>
      <c r="I45" s="25">
        <f t="shared" si="2"/>
        <v>744.7</v>
      </c>
      <c r="J45" s="37">
        <v>30360</v>
      </c>
      <c r="K45" s="38">
        <f t="shared" si="3"/>
        <v>20553720</v>
      </c>
      <c r="L45" s="38">
        <f t="shared" si="4"/>
        <v>21786943.199999999</v>
      </c>
      <c r="M45" s="39">
        <f t="shared" si="0"/>
        <v>45500</v>
      </c>
      <c r="N45" s="40">
        <f t="shared" si="5"/>
        <v>2383040</v>
      </c>
      <c r="O45" s="41" t="s">
        <v>39</v>
      </c>
    </row>
    <row r="46" spans="1:15" x14ac:dyDescent="0.25">
      <c r="A46" s="21">
        <v>45</v>
      </c>
      <c r="B46" s="21">
        <v>2001</v>
      </c>
      <c r="C46" s="21">
        <v>20</v>
      </c>
      <c r="D46" s="21" t="s">
        <v>21</v>
      </c>
      <c r="E46" s="21">
        <v>614</v>
      </c>
      <c r="F46" s="21">
        <v>0</v>
      </c>
      <c r="G46" s="21">
        <v>10</v>
      </c>
      <c r="H46" s="21">
        <f t="shared" si="1"/>
        <v>624</v>
      </c>
      <c r="I46" s="25">
        <f t="shared" si="2"/>
        <v>686.40000000000009</v>
      </c>
      <c r="J46" s="37">
        <v>30440</v>
      </c>
      <c r="K46" s="38">
        <f t="shared" si="3"/>
        <v>18994560</v>
      </c>
      <c r="L46" s="38">
        <f t="shared" si="4"/>
        <v>20134233.600000001</v>
      </c>
      <c r="M46" s="39">
        <f t="shared" si="0"/>
        <v>42000</v>
      </c>
      <c r="N46" s="40">
        <f t="shared" si="5"/>
        <v>2196480.0000000005</v>
      </c>
      <c r="O46" s="41" t="s">
        <v>39</v>
      </c>
    </row>
    <row r="47" spans="1:15" x14ac:dyDescent="0.25">
      <c r="A47" s="21">
        <v>46</v>
      </c>
      <c r="B47" s="21">
        <v>2002</v>
      </c>
      <c r="C47" s="21">
        <v>20</v>
      </c>
      <c r="D47" s="21" t="s">
        <v>22</v>
      </c>
      <c r="E47" s="21">
        <v>834</v>
      </c>
      <c r="F47" s="21">
        <v>25</v>
      </c>
      <c r="G47" s="21">
        <v>10</v>
      </c>
      <c r="H47" s="21">
        <f t="shared" si="1"/>
        <v>869</v>
      </c>
      <c r="I47" s="25">
        <f t="shared" si="2"/>
        <v>955.90000000000009</v>
      </c>
      <c r="J47" s="37">
        <v>30440</v>
      </c>
      <c r="K47" s="38">
        <f t="shared" si="3"/>
        <v>26452360</v>
      </c>
      <c r="L47" s="38">
        <f t="shared" si="4"/>
        <v>28039501.600000001</v>
      </c>
      <c r="M47" s="39">
        <f t="shared" si="0"/>
        <v>58500</v>
      </c>
      <c r="N47" s="40">
        <f t="shared" si="5"/>
        <v>3058880.0000000005</v>
      </c>
      <c r="O47" s="41" t="s">
        <v>39</v>
      </c>
    </row>
    <row r="48" spans="1:15" x14ac:dyDescent="0.25">
      <c r="A48" s="21">
        <v>47</v>
      </c>
      <c r="B48" s="21">
        <v>2003</v>
      </c>
      <c r="C48" s="21">
        <v>20</v>
      </c>
      <c r="D48" s="21" t="s">
        <v>21</v>
      </c>
      <c r="E48" s="21">
        <v>643</v>
      </c>
      <c r="F48" s="21">
        <v>24</v>
      </c>
      <c r="G48" s="21">
        <v>10</v>
      </c>
      <c r="H48" s="21">
        <f t="shared" si="1"/>
        <v>677</v>
      </c>
      <c r="I48" s="25">
        <f t="shared" si="2"/>
        <v>744.7</v>
      </c>
      <c r="J48" s="37">
        <v>30440</v>
      </c>
      <c r="K48" s="38">
        <f t="shared" si="3"/>
        <v>20607880</v>
      </c>
      <c r="L48" s="38">
        <f t="shared" si="4"/>
        <v>21844352.800000001</v>
      </c>
      <c r="M48" s="39">
        <f t="shared" si="0"/>
        <v>45500</v>
      </c>
      <c r="N48" s="40">
        <f t="shared" si="5"/>
        <v>2383040</v>
      </c>
      <c r="O48" s="41" t="s">
        <v>39</v>
      </c>
    </row>
    <row r="49" spans="1:15" x14ac:dyDescent="0.25">
      <c r="A49" s="21">
        <v>48</v>
      </c>
      <c r="B49" s="21">
        <v>2101</v>
      </c>
      <c r="C49" s="21">
        <v>21</v>
      </c>
      <c r="D49" s="21" t="s">
        <v>21</v>
      </c>
      <c r="E49" s="21">
        <v>614</v>
      </c>
      <c r="F49" s="21">
        <v>0</v>
      </c>
      <c r="G49" s="21">
        <v>10</v>
      </c>
      <c r="H49" s="21">
        <f t="shared" si="1"/>
        <v>624</v>
      </c>
      <c r="I49" s="25">
        <f t="shared" si="2"/>
        <v>686.40000000000009</v>
      </c>
      <c r="J49" s="37">
        <v>30520</v>
      </c>
      <c r="K49" s="38">
        <f t="shared" si="3"/>
        <v>19044480</v>
      </c>
      <c r="L49" s="38">
        <f t="shared" si="4"/>
        <v>20187148.800000001</v>
      </c>
      <c r="M49" s="39">
        <f t="shared" si="0"/>
        <v>42000</v>
      </c>
      <c r="N49" s="40">
        <f t="shared" si="5"/>
        <v>2196480.0000000005</v>
      </c>
      <c r="O49" s="41" t="s">
        <v>39</v>
      </c>
    </row>
    <row r="50" spans="1:15" x14ac:dyDescent="0.25">
      <c r="A50" s="21">
        <v>49</v>
      </c>
      <c r="B50" s="21">
        <v>2102</v>
      </c>
      <c r="C50" s="21">
        <v>21</v>
      </c>
      <c r="D50" s="21" t="s">
        <v>22</v>
      </c>
      <c r="E50" s="21">
        <v>834</v>
      </c>
      <c r="F50" s="21">
        <v>25</v>
      </c>
      <c r="G50" s="21">
        <v>10</v>
      </c>
      <c r="H50" s="21">
        <f t="shared" si="1"/>
        <v>869</v>
      </c>
      <c r="I50" s="25">
        <f t="shared" si="2"/>
        <v>955.90000000000009</v>
      </c>
      <c r="J50" s="37">
        <v>30520</v>
      </c>
      <c r="K50" s="38">
        <f t="shared" si="3"/>
        <v>26521880</v>
      </c>
      <c r="L50" s="38">
        <f t="shared" si="4"/>
        <v>28113192.800000001</v>
      </c>
      <c r="M50" s="39">
        <f t="shared" si="0"/>
        <v>58500</v>
      </c>
      <c r="N50" s="40">
        <f t="shared" si="5"/>
        <v>3058880.0000000005</v>
      </c>
      <c r="O50" s="41" t="s">
        <v>39</v>
      </c>
    </row>
    <row r="51" spans="1:15" x14ac:dyDescent="0.25">
      <c r="A51" s="21">
        <v>50</v>
      </c>
      <c r="B51" s="21">
        <v>2103</v>
      </c>
      <c r="C51" s="21">
        <v>21</v>
      </c>
      <c r="D51" s="21" t="s">
        <v>21</v>
      </c>
      <c r="E51" s="21">
        <v>643</v>
      </c>
      <c r="F51" s="21">
        <v>24</v>
      </c>
      <c r="G51" s="21">
        <v>10</v>
      </c>
      <c r="H51" s="21">
        <f t="shared" si="1"/>
        <v>677</v>
      </c>
      <c r="I51" s="25">
        <f t="shared" si="2"/>
        <v>744.7</v>
      </c>
      <c r="J51" s="37">
        <v>30520</v>
      </c>
      <c r="K51" s="38">
        <f t="shared" si="3"/>
        <v>20662040</v>
      </c>
      <c r="L51" s="38">
        <f t="shared" si="4"/>
        <v>21901762.400000002</v>
      </c>
      <c r="M51" s="39">
        <f t="shared" si="0"/>
        <v>45500</v>
      </c>
      <c r="N51" s="40">
        <f t="shared" si="5"/>
        <v>2383040</v>
      </c>
      <c r="O51" s="41" t="s">
        <v>39</v>
      </c>
    </row>
    <row r="52" spans="1:15" x14ac:dyDescent="0.25">
      <c r="A52" s="21">
        <v>51</v>
      </c>
      <c r="B52" s="21">
        <v>2201</v>
      </c>
      <c r="C52" s="21">
        <v>22</v>
      </c>
      <c r="D52" s="21" t="s">
        <v>21</v>
      </c>
      <c r="E52" s="21">
        <v>614</v>
      </c>
      <c r="F52" s="21">
        <v>0</v>
      </c>
      <c r="G52" s="21">
        <v>10</v>
      </c>
      <c r="H52" s="21">
        <f t="shared" si="1"/>
        <v>624</v>
      </c>
      <c r="I52" s="25">
        <f t="shared" si="2"/>
        <v>686.40000000000009</v>
      </c>
      <c r="J52" s="37">
        <v>30600</v>
      </c>
      <c r="K52" s="38">
        <f t="shared" si="3"/>
        <v>19094400</v>
      </c>
      <c r="L52" s="38">
        <f t="shared" si="4"/>
        <v>20240064</v>
      </c>
      <c r="M52" s="39">
        <f t="shared" si="0"/>
        <v>42000</v>
      </c>
      <c r="N52" s="40">
        <f t="shared" si="5"/>
        <v>2196480.0000000005</v>
      </c>
      <c r="O52" s="41" t="s">
        <v>39</v>
      </c>
    </row>
    <row r="53" spans="1:15" x14ac:dyDescent="0.25">
      <c r="A53" s="21">
        <v>52</v>
      </c>
      <c r="B53" s="21">
        <v>2202</v>
      </c>
      <c r="C53" s="21">
        <v>22</v>
      </c>
      <c r="D53" s="21" t="s">
        <v>22</v>
      </c>
      <c r="E53" s="21">
        <v>834</v>
      </c>
      <c r="F53" s="21">
        <v>25</v>
      </c>
      <c r="G53" s="21">
        <v>10</v>
      </c>
      <c r="H53" s="21">
        <f t="shared" si="1"/>
        <v>869</v>
      </c>
      <c r="I53" s="25">
        <f t="shared" si="2"/>
        <v>955.90000000000009</v>
      </c>
      <c r="J53" s="37">
        <v>30600</v>
      </c>
      <c r="K53" s="38">
        <f t="shared" si="3"/>
        <v>26591400</v>
      </c>
      <c r="L53" s="38">
        <f t="shared" si="4"/>
        <v>28186884</v>
      </c>
      <c r="M53" s="39">
        <f t="shared" si="0"/>
        <v>58500</v>
      </c>
      <c r="N53" s="40">
        <f t="shared" si="5"/>
        <v>3058880.0000000005</v>
      </c>
      <c r="O53" s="41" t="s">
        <v>39</v>
      </c>
    </row>
    <row r="54" spans="1:15" x14ac:dyDescent="0.25">
      <c r="A54" s="21">
        <v>53</v>
      </c>
      <c r="B54" s="21">
        <v>2203</v>
      </c>
      <c r="C54" s="21">
        <v>22</v>
      </c>
      <c r="D54" s="21" t="s">
        <v>21</v>
      </c>
      <c r="E54" s="21">
        <v>643</v>
      </c>
      <c r="F54" s="21">
        <v>24</v>
      </c>
      <c r="G54" s="21">
        <v>10</v>
      </c>
      <c r="H54" s="21">
        <f t="shared" si="1"/>
        <v>677</v>
      </c>
      <c r="I54" s="25">
        <f t="shared" si="2"/>
        <v>744.7</v>
      </c>
      <c r="J54" s="37">
        <v>30600</v>
      </c>
      <c r="K54" s="38">
        <f t="shared" si="3"/>
        <v>20716200</v>
      </c>
      <c r="L54" s="38">
        <f t="shared" si="4"/>
        <v>21959172</v>
      </c>
      <c r="M54" s="39">
        <f t="shared" si="0"/>
        <v>45500</v>
      </c>
      <c r="N54" s="40">
        <f t="shared" si="5"/>
        <v>2383040</v>
      </c>
      <c r="O54" s="41" t="s">
        <v>39</v>
      </c>
    </row>
    <row r="55" spans="1:15" x14ac:dyDescent="0.25">
      <c r="A55" s="21">
        <v>54</v>
      </c>
      <c r="B55" s="21">
        <v>2301</v>
      </c>
      <c r="C55" s="21">
        <v>23</v>
      </c>
      <c r="D55" s="21" t="s">
        <v>21</v>
      </c>
      <c r="E55" s="21">
        <v>614</v>
      </c>
      <c r="F55" s="21">
        <v>0</v>
      </c>
      <c r="G55" s="21">
        <v>10</v>
      </c>
      <c r="H55" s="21">
        <f t="shared" si="1"/>
        <v>624</v>
      </c>
      <c r="I55" s="25">
        <f t="shared" si="2"/>
        <v>686.40000000000009</v>
      </c>
      <c r="J55" s="37">
        <v>30680</v>
      </c>
      <c r="K55" s="38">
        <f t="shared" si="3"/>
        <v>19144320</v>
      </c>
      <c r="L55" s="38">
        <f t="shared" si="4"/>
        <v>20292979.199999999</v>
      </c>
      <c r="M55" s="39">
        <f t="shared" si="0"/>
        <v>42500</v>
      </c>
      <c r="N55" s="40">
        <f t="shared" si="5"/>
        <v>2196480.0000000005</v>
      </c>
      <c r="O55" s="41" t="s">
        <v>39</v>
      </c>
    </row>
    <row r="56" spans="1:15" x14ac:dyDescent="0.25">
      <c r="A56" s="21">
        <v>55</v>
      </c>
      <c r="B56" s="21">
        <v>2302</v>
      </c>
      <c r="C56" s="21">
        <v>23</v>
      </c>
      <c r="D56" s="21" t="s">
        <v>22</v>
      </c>
      <c r="E56" s="21">
        <v>834</v>
      </c>
      <c r="F56" s="21">
        <v>25</v>
      </c>
      <c r="G56" s="21">
        <v>10</v>
      </c>
      <c r="H56" s="21">
        <f t="shared" si="1"/>
        <v>869</v>
      </c>
      <c r="I56" s="25">
        <f t="shared" si="2"/>
        <v>955.90000000000009</v>
      </c>
      <c r="J56" s="37">
        <v>30680</v>
      </c>
      <c r="K56" s="38">
        <f t="shared" si="3"/>
        <v>26660920</v>
      </c>
      <c r="L56" s="38">
        <f t="shared" si="4"/>
        <v>28260575.200000003</v>
      </c>
      <c r="M56" s="39">
        <f t="shared" si="0"/>
        <v>59000</v>
      </c>
      <c r="N56" s="40">
        <f t="shared" si="5"/>
        <v>3058880.0000000005</v>
      </c>
      <c r="O56" s="41" t="s">
        <v>39</v>
      </c>
    </row>
    <row r="57" spans="1:15" x14ac:dyDescent="0.25">
      <c r="A57" s="21">
        <v>56</v>
      </c>
      <c r="B57" s="21">
        <v>2303</v>
      </c>
      <c r="C57" s="21">
        <v>23</v>
      </c>
      <c r="D57" s="21" t="s">
        <v>21</v>
      </c>
      <c r="E57" s="21">
        <v>643</v>
      </c>
      <c r="F57" s="21">
        <v>24</v>
      </c>
      <c r="G57" s="21">
        <v>10</v>
      </c>
      <c r="H57" s="21">
        <f t="shared" si="1"/>
        <v>677</v>
      </c>
      <c r="I57" s="25">
        <f t="shared" si="2"/>
        <v>744.7</v>
      </c>
      <c r="J57" s="37">
        <v>30680</v>
      </c>
      <c r="K57" s="38">
        <f t="shared" si="3"/>
        <v>20770360</v>
      </c>
      <c r="L57" s="38">
        <f t="shared" si="4"/>
        <v>22016581.600000001</v>
      </c>
      <c r="M57" s="39">
        <f t="shared" si="0"/>
        <v>46000</v>
      </c>
      <c r="N57" s="40">
        <f t="shared" si="5"/>
        <v>2383040</v>
      </c>
      <c r="O57" s="41" t="s">
        <v>39</v>
      </c>
    </row>
    <row r="58" spans="1:15" x14ac:dyDescent="0.25">
      <c r="A58" s="114" t="s">
        <v>4</v>
      </c>
      <c r="B58" s="115"/>
      <c r="C58" s="115"/>
      <c r="D58" s="116"/>
      <c r="E58" s="24">
        <f>SUM(E2:E57)</f>
        <v>39173</v>
      </c>
      <c r="F58" s="24">
        <f>SUM(F2:F57)</f>
        <v>979</v>
      </c>
      <c r="G58" s="24">
        <f>SUM(G2:G57)</f>
        <v>560</v>
      </c>
      <c r="H58" s="24">
        <f>SUM(H2:H57)</f>
        <v>40712</v>
      </c>
      <c r="I58" s="24">
        <f>SUM(I2:I57)</f>
        <v>44783.200000000019</v>
      </c>
      <c r="J58" s="42"/>
      <c r="K58" s="43">
        <f>SUM(K2:K57)</f>
        <v>1218354960</v>
      </c>
      <c r="L58" s="43">
        <f>SUM(L2:L57)</f>
        <v>1291456257.6000001</v>
      </c>
      <c r="M58" s="39"/>
      <c r="N58" s="44">
        <f>SUM(N2:N57)</f>
        <v>143306240</v>
      </c>
      <c r="O58" s="8"/>
    </row>
    <row r="61" spans="1:15" x14ac:dyDescent="0.25">
      <c r="O61" s="8">
        <f>I58*3000</f>
        <v>134349600.00000006</v>
      </c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973E-2D9C-45DB-88EF-CDAE355A3AB8}">
  <dimension ref="A1:O13"/>
  <sheetViews>
    <sheetView zoomScale="160" zoomScaleNormal="160" workbookViewId="0">
      <selection activeCell="D3" sqref="D3"/>
    </sheetView>
  </sheetViews>
  <sheetFormatPr defaultRowHeight="15" x14ac:dyDescent="0.25"/>
  <cols>
    <col min="1" max="1" width="2.85546875" customWidth="1"/>
    <col min="2" max="2" width="4.42578125" customWidth="1"/>
    <col min="3" max="3" width="5" customWidth="1"/>
    <col min="4" max="4" width="7.140625" customWidth="1"/>
    <col min="5" max="5" width="7.28515625" customWidth="1"/>
    <col min="6" max="6" width="5.28515625" customWidth="1"/>
    <col min="7" max="7" width="5.85546875" customWidth="1"/>
    <col min="8" max="8" width="7.28515625" customWidth="1"/>
    <col min="9" max="9" width="6.140625" customWidth="1"/>
    <col min="10" max="10" width="8" style="7" customWidth="1"/>
    <col min="11" max="12" width="12.28515625" style="7" customWidth="1"/>
    <col min="13" max="13" width="7" style="7" customWidth="1"/>
    <col min="14" max="14" width="11.140625" style="7" customWidth="1"/>
    <col min="15" max="15" width="7.42578125" style="7" customWidth="1"/>
    <col min="16" max="16" width="10.28515625" bestFit="1" customWidth="1"/>
  </cols>
  <sheetData>
    <row r="1" spans="1:15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0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5" ht="16.5" customHeight="1" x14ac:dyDescent="0.25">
      <c r="A2" s="21">
        <v>1</v>
      </c>
      <c r="B2" s="21">
        <v>301</v>
      </c>
      <c r="C2" s="21">
        <v>3</v>
      </c>
      <c r="D2" s="21" t="s">
        <v>21</v>
      </c>
      <c r="E2" s="21">
        <v>614</v>
      </c>
      <c r="F2" s="21">
        <v>0</v>
      </c>
      <c r="G2" s="21">
        <v>10</v>
      </c>
      <c r="H2" s="21">
        <f t="shared" ref="H2:H9" si="0">E2+F2+G2</f>
        <v>624</v>
      </c>
      <c r="I2" s="25">
        <f t="shared" ref="I2:I9" si="1">H2*1.1</f>
        <v>686.40000000000009</v>
      </c>
      <c r="J2" s="37" t="e">
        <f>#REF!+80</f>
        <v>#REF!</v>
      </c>
      <c r="K2" s="38">
        <v>0</v>
      </c>
      <c r="L2" s="38">
        <f t="shared" ref="L2:L9" si="2">K2*1.1</f>
        <v>0</v>
      </c>
      <c r="M2" s="39">
        <f t="shared" ref="M2:M9" si="3">MROUND((L2*0.025/12),500)</f>
        <v>0</v>
      </c>
      <c r="N2" s="40">
        <f t="shared" ref="N2:N9" si="4">I2*3200</f>
        <v>2196480.0000000005</v>
      </c>
      <c r="O2" s="41" t="s">
        <v>40</v>
      </c>
    </row>
    <row r="3" spans="1:15" ht="16.5" customHeight="1" x14ac:dyDescent="0.25">
      <c r="A3" s="21">
        <v>2</v>
      </c>
      <c r="B3" s="21">
        <v>302</v>
      </c>
      <c r="C3" s="21">
        <v>3</v>
      </c>
      <c r="D3" s="21" t="s">
        <v>22</v>
      </c>
      <c r="E3" s="21">
        <v>834</v>
      </c>
      <c r="F3" s="21">
        <v>25</v>
      </c>
      <c r="G3" s="21">
        <v>10</v>
      </c>
      <c r="H3" s="21">
        <f t="shared" si="0"/>
        <v>869</v>
      </c>
      <c r="I3" s="25">
        <f t="shared" si="1"/>
        <v>955.90000000000009</v>
      </c>
      <c r="J3" s="37" t="e">
        <f>J2</f>
        <v>#REF!</v>
      </c>
      <c r="K3" s="38">
        <v>0</v>
      </c>
      <c r="L3" s="38">
        <f t="shared" si="2"/>
        <v>0</v>
      </c>
      <c r="M3" s="39">
        <f t="shared" si="3"/>
        <v>0</v>
      </c>
      <c r="N3" s="40">
        <f t="shared" si="4"/>
        <v>3058880.0000000005</v>
      </c>
      <c r="O3" s="41" t="s">
        <v>40</v>
      </c>
    </row>
    <row r="4" spans="1:15" ht="16.5" customHeight="1" x14ac:dyDescent="0.25">
      <c r="A4" s="21">
        <v>3</v>
      </c>
      <c r="B4" s="21">
        <v>401</v>
      </c>
      <c r="C4" s="21">
        <v>4</v>
      </c>
      <c r="D4" s="21" t="s">
        <v>21</v>
      </c>
      <c r="E4" s="21">
        <v>614</v>
      </c>
      <c r="F4" s="21">
        <v>0</v>
      </c>
      <c r="G4" s="21">
        <v>10</v>
      </c>
      <c r="H4" s="21">
        <f t="shared" si="0"/>
        <v>624</v>
      </c>
      <c r="I4" s="25">
        <f t="shared" si="1"/>
        <v>686.40000000000009</v>
      </c>
      <c r="J4" s="37" t="e">
        <f>#REF!+80</f>
        <v>#REF!</v>
      </c>
      <c r="K4" s="38">
        <v>0</v>
      </c>
      <c r="L4" s="38">
        <f t="shared" si="2"/>
        <v>0</v>
      </c>
      <c r="M4" s="39">
        <f t="shared" si="3"/>
        <v>0</v>
      </c>
      <c r="N4" s="40">
        <f t="shared" si="4"/>
        <v>2196480.0000000005</v>
      </c>
      <c r="O4" s="41" t="s">
        <v>40</v>
      </c>
    </row>
    <row r="5" spans="1:15" ht="16.5" customHeight="1" x14ac:dyDescent="0.25">
      <c r="A5" s="21">
        <v>4</v>
      </c>
      <c r="B5" s="21">
        <v>402</v>
      </c>
      <c r="C5" s="21">
        <v>4</v>
      </c>
      <c r="D5" s="21" t="s">
        <v>22</v>
      </c>
      <c r="E5" s="21">
        <v>834</v>
      </c>
      <c r="F5" s="21">
        <v>25</v>
      </c>
      <c r="G5" s="21">
        <v>10</v>
      </c>
      <c r="H5" s="21">
        <f t="shared" si="0"/>
        <v>869</v>
      </c>
      <c r="I5" s="25">
        <f t="shared" si="1"/>
        <v>955.90000000000009</v>
      </c>
      <c r="J5" s="37" t="e">
        <f>J4</f>
        <v>#REF!</v>
      </c>
      <c r="K5" s="38">
        <v>0</v>
      </c>
      <c r="L5" s="38">
        <f t="shared" si="2"/>
        <v>0</v>
      </c>
      <c r="M5" s="39">
        <f t="shared" si="3"/>
        <v>0</v>
      </c>
      <c r="N5" s="40">
        <f t="shared" si="4"/>
        <v>3058880.0000000005</v>
      </c>
      <c r="O5" s="41" t="s">
        <v>40</v>
      </c>
    </row>
    <row r="6" spans="1:15" ht="16.5" customHeight="1" x14ac:dyDescent="0.25">
      <c r="A6" s="21">
        <v>5</v>
      </c>
      <c r="B6" s="21">
        <v>501</v>
      </c>
      <c r="C6" s="21">
        <v>5</v>
      </c>
      <c r="D6" s="21" t="s">
        <v>21</v>
      </c>
      <c r="E6" s="21">
        <v>614</v>
      </c>
      <c r="F6" s="21">
        <v>0</v>
      </c>
      <c r="G6" s="21">
        <v>10</v>
      </c>
      <c r="H6" s="21">
        <f t="shared" si="0"/>
        <v>624</v>
      </c>
      <c r="I6" s="25">
        <f t="shared" si="1"/>
        <v>686.40000000000009</v>
      </c>
      <c r="J6" s="37" t="e">
        <f>#REF!+80</f>
        <v>#REF!</v>
      </c>
      <c r="K6" s="38">
        <v>0</v>
      </c>
      <c r="L6" s="38">
        <f t="shared" si="2"/>
        <v>0</v>
      </c>
      <c r="M6" s="39">
        <f t="shared" si="3"/>
        <v>0</v>
      </c>
      <c r="N6" s="40">
        <f t="shared" si="4"/>
        <v>2196480.0000000005</v>
      </c>
      <c r="O6" s="41" t="s">
        <v>40</v>
      </c>
    </row>
    <row r="7" spans="1:15" x14ac:dyDescent="0.25">
      <c r="A7" s="21">
        <v>6</v>
      </c>
      <c r="B7" s="21">
        <v>502</v>
      </c>
      <c r="C7" s="21">
        <v>5</v>
      </c>
      <c r="D7" s="21" t="s">
        <v>22</v>
      </c>
      <c r="E7" s="21">
        <v>834</v>
      </c>
      <c r="F7" s="21">
        <v>25</v>
      </c>
      <c r="G7" s="21">
        <v>10</v>
      </c>
      <c r="H7" s="21">
        <f t="shared" si="0"/>
        <v>869</v>
      </c>
      <c r="I7" s="25">
        <f t="shared" si="1"/>
        <v>955.90000000000009</v>
      </c>
      <c r="J7" s="37" t="e">
        <f>J6</f>
        <v>#REF!</v>
      </c>
      <c r="K7" s="38">
        <v>0</v>
      </c>
      <c r="L7" s="38">
        <f t="shared" si="2"/>
        <v>0</v>
      </c>
      <c r="M7" s="39">
        <f t="shared" si="3"/>
        <v>0</v>
      </c>
      <c r="N7" s="40">
        <f t="shared" si="4"/>
        <v>3058880.0000000005</v>
      </c>
      <c r="O7" s="41" t="s">
        <v>40</v>
      </c>
    </row>
    <row r="8" spans="1:15" ht="16.5" customHeight="1" x14ac:dyDescent="0.25">
      <c r="A8" s="21">
        <v>7</v>
      </c>
      <c r="B8" s="21">
        <v>601</v>
      </c>
      <c r="C8" s="21">
        <v>6</v>
      </c>
      <c r="D8" s="21" t="s">
        <v>21</v>
      </c>
      <c r="E8" s="21">
        <v>614</v>
      </c>
      <c r="F8" s="21">
        <v>0</v>
      </c>
      <c r="G8" s="21">
        <v>10</v>
      </c>
      <c r="H8" s="21">
        <f t="shared" si="0"/>
        <v>624</v>
      </c>
      <c r="I8" s="25">
        <f t="shared" si="1"/>
        <v>686.40000000000009</v>
      </c>
      <c r="J8" s="37" t="e">
        <f>#REF!+80</f>
        <v>#REF!</v>
      </c>
      <c r="K8" s="38">
        <v>0</v>
      </c>
      <c r="L8" s="38">
        <f t="shared" si="2"/>
        <v>0</v>
      </c>
      <c r="M8" s="39">
        <f t="shared" si="3"/>
        <v>0</v>
      </c>
      <c r="N8" s="40">
        <f t="shared" si="4"/>
        <v>2196480.0000000005</v>
      </c>
      <c r="O8" s="41" t="s">
        <v>40</v>
      </c>
    </row>
    <row r="9" spans="1:15" ht="16.5" customHeight="1" x14ac:dyDescent="0.25">
      <c r="A9" s="21">
        <v>8</v>
      </c>
      <c r="B9" s="21">
        <v>701</v>
      </c>
      <c r="C9" s="21">
        <v>7</v>
      </c>
      <c r="D9" s="21" t="s">
        <v>21</v>
      </c>
      <c r="E9" s="21">
        <v>614</v>
      </c>
      <c r="F9" s="21">
        <v>0</v>
      </c>
      <c r="G9" s="21">
        <v>10</v>
      </c>
      <c r="H9" s="21">
        <f t="shared" si="0"/>
        <v>624</v>
      </c>
      <c r="I9" s="25">
        <f t="shared" si="1"/>
        <v>686.40000000000009</v>
      </c>
      <c r="J9" s="37" t="e">
        <f>#REF!+80</f>
        <v>#REF!</v>
      </c>
      <c r="K9" s="38">
        <v>0</v>
      </c>
      <c r="L9" s="38">
        <f t="shared" si="2"/>
        <v>0</v>
      </c>
      <c r="M9" s="39">
        <f t="shared" si="3"/>
        <v>0</v>
      </c>
      <c r="N9" s="40">
        <f t="shared" si="4"/>
        <v>2196480.0000000005</v>
      </c>
      <c r="O9" s="41" t="s">
        <v>40</v>
      </c>
    </row>
    <row r="10" spans="1:15" x14ac:dyDescent="0.25">
      <c r="A10" s="114" t="s">
        <v>4</v>
      </c>
      <c r="B10" s="115"/>
      <c r="C10" s="115"/>
      <c r="D10" s="116"/>
      <c r="E10" s="24">
        <f>SUM(E2:E9)</f>
        <v>5572</v>
      </c>
      <c r="F10" s="24">
        <f>SUM(F2:F9)</f>
        <v>75</v>
      </c>
      <c r="G10" s="24">
        <f>SUM(G2:G9)</f>
        <v>80</v>
      </c>
      <c r="H10" s="24">
        <f>SUM(H2:H9)</f>
        <v>5727</v>
      </c>
      <c r="I10" s="24">
        <f>SUM(I2:I9)</f>
        <v>6299.7000000000007</v>
      </c>
      <c r="J10" s="42"/>
      <c r="K10" s="43">
        <f>SUM(K2:K9)</f>
        <v>0</v>
      </c>
      <c r="L10" s="43">
        <f>SUM(L2:L9)</f>
        <v>0</v>
      </c>
      <c r="M10" s="39"/>
      <c r="N10" s="44">
        <f>SUM(N2:N9)</f>
        <v>20159040.000000004</v>
      </c>
      <c r="O10" s="8"/>
    </row>
    <row r="13" spans="1:15" x14ac:dyDescent="0.25">
      <c r="O13" s="8">
        <f>I10*3000</f>
        <v>18899100.000000004</v>
      </c>
    </row>
  </sheetData>
  <mergeCells count="1">
    <mergeCell ref="A10:D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8C9D-395A-4DC8-B3E1-F207DE204AF5}">
  <dimension ref="A1:P90"/>
  <sheetViews>
    <sheetView topLeftCell="A88" zoomScale="175" zoomScaleNormal="175" workbookViewId="0"/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5" width="7.28515625" customWidth="1"/>
    <col min="6" max="6" width="6.42578125" customWidth="1"/>
    <col min="7" max="7" width="7.28515625" customWidth="1"/>
    <col min="8" max="8" width="6.85546875" customWidth="1"/>
    <col min="9" max="9" width="6.140625" customWidth="1"/>
    <col min="10" max="10" width="7" style="7" customWidth="1"/>
    <col min="11" max="11" width="12" style="7" customWidth="1"/>
    <col min="12" max="12" width="11.85546875" style="7" customWidth="1"/>
    <col min="13" max="13" width="8.42578125" style="7" customWidth="1"/>
    <col min="14" max="14" width="10" style="7" customWidth="1"/>
    <col min="15" max="15" width="7.710937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103</v>
      </c>
      <c r="C2" s="21">
        <v>1</v>
      </c>
      <c r="D2" s="21" t="s">
        <v>21</v>
      </c>
      <c r="E2" s="21">
        <v>674</v>
      </c>
      <c r="F2" s="21">
        <v>0</v>
      </c>
      <c r="G2" s="21">
        <v>10</v>
      </c>
      <c r="H2" s="21">
        <f>E2+F2+G2</f>
        <v>684</v>
      </c>
      <c r="I2" s="25">
        <f>H2*1.1</f>
        <v>752.40000000000009</v>
      </c>
      <c r="J2" s="37">
        <v>29000</v>
      </c>
      <c r="K2" s="38">
        <f>H2*J2</f>
        <v>19836000</v>
      </c>
      <c r="L2" s="38">
        <f>K2*1.06</f>
        <v>21026160</v>
      </c>
      <c r="M2" s="39">
        <f>MROUND((L2*0.025/12),500)</f>
        <v>44000</v>
      </c>
      <c r="N2" s="40">
        <f>I2*3200</f>
        <v>2407680.0000000005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202</v>
      </c>
      <c r="C3" s="21">
        <v>2</v>
      </c>
      <c r="D3" s="21" t="s">
        <v>21</v>
      </c>
      <c r="E3" s="21">
        <v>673</v>
      </c>
      <c r="F3" s="21">
        <v>0</v>
      </c>
      <c r="G3" s="21">
        <v>10</v>
      </c>
      <c r="H3" s="21">
        <f t="shared" ref="H3:H66" si="0">E3+F3+G3</f>
        <v>683</v>
      </c>
      <c r="I3" s="25">
        <f t="shared" ref="I3:I66" si="1">H3*1.1</f>
        <v>751.30000000000007</v>
      </c>
      <c r="J3" s="37">
        <f>J2</f>
        <v>29000</v>
      </c>
      <c r="K3" s="38">
        <f t="shared" ref="K3:K66" si="2">H3*J3</f>
        <v>19807000</v>
      </c>
      <c r="L3" s="38">
        <f t="shared" ref="L3:L66" si="3">K3*1.06</f>
        <v>20995420</v>
      </c>
      <c r="M3" s="39">
        <f t="shared" ref="M3:M66" si="4">MROUND((L3*0.025/12),500)</f>
        <v>43500</v>
      </c>
      <c r="N3" s="40">
        <f t="shared" ref="N3:N66" si="5">I3*3200</f>
        <v>2404160</v>
      </c>
      <c r="O3" s="41" t="s">
        <v>39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21</v>
      </c>
      <c r="E4" s="21">
        <v>674</v>
      </c>
      <c r="F4" s="21">
        <v>0</v>
      </c>
      <c r="G4" s="21">
        <v>10</v>
      </c>
      <c r="H4" s="21">
        <f t="shared" si="0"/>
        <v>684</v>
      </c>
      <c r="I4" s="25">
        <f t="shared" si="1"/>
        <v>752.40000000000009</v>
      </c>
      <c r="J4" s="37">
        <f>J3</f>
        <v>29000</v>
      </c>
      <c r="K4" s="38">
        <f t="shared" si="2"/>
        <v>19836000</v>
      </c>
      <c r="L4" s="38">
        <f t="shared" si="3"/>
        <v>21026160</v>
      </c>
      <c r="M4" s="39">
        <f t="shared" si="4"/>
        <v>44000</v>
      </c>
      <c r="N4" s="40">
        <f t="shared" si="5"/>
        <v>2407680.0000000005</v>
      </c>
      <c r="O4" s="41" t="s">
        <v>39</v>
      </c>
    </row>
    <row r="5" spans="1:16" ht="16.5" customHeight="1" x14ac:dyDescent="0.25">
      <c r="A5" s="21">
        <v>4</v>
      </c>
      <c r="B5" s="21">
        <v>301</v>
      </c>
      <c r="C5" s="21">
        <v>3</v>
      </c>
      <c r="D5" s="21" t="s">
        <v>21</v>
      </c>
      <c r="E5" s="21">
        <v>670</v>
      </c>
      <c r="F5" s="21">
        <v>25</v>
      </c>
      <c r="G5" s="21">
        <v>10</v>
      </c>
      <c r="H5" s="21">
        <f t="shared" si="0"/>
        <v>705</v>
      </c>
      <c r="I5" s="25">
        <f t="shared" si="1"/>
        <v>775.50000000000011</v>
      </c>
      <c r="J5" s="37">
        <f>J4+80</f>
        <v>29080</v>
      </c>
      <c r="K5" s="38">
        <f t="shared" si="2"/>
        <v>20501400</v>
      </c>
      <c r="L5" s="38">
        <f t="shared" si="3"/>
        <v>21731484</v>
      </c>
      <c r="M5" s="39">
        <f t="shared" si="4"/>
        <v>45500</v>
      </c>
      <c r="N5" s="40">
        <f t="shared" si="5"/>
        <v>2481600.0000000005</v>
      </c>
      <c r="O5" s="41" t="s">
        <v>39</v>
      </c>
    </row>
    <row r="6" spans="1:16" ht="16.5" customHeight="1" x14ac:dyDescent="0.25">
      <c r="A6" s="21">
        <v>5</v>
      </c>
      <c r="B6" s="21">
        <v>302</v>
      </c>
      <c r="C6" s="21">
        <v>3</v>
      </c>
      <c r="D6" s="21" t="s">
        <v>21</v>
      </c>
      <c r="E6" s="21">
        <v>673</v>
      </c>
      <c r="F6" s="21">
        <v>0</v>
      </c>
      <c r="G6" s="21">
        <v>10</v>
      </c>
      <c r="H6" s="21">
        <f t="shared" si="0"/>
        <v>683</v>
      </c>
      <c r="I6" s="25">
        <f t="shared" si="1"/>
        <v>751.30000000000007</v>
      </c>
      <c r="J6" s="37">
        <f>J5</f>
        <v>29080</v>
      </c>
      <c r="K6" s="38">
        <f t="shared" si="2"/>
        <v>19861640</v>
      </c>
      <c r="L6" s="38">
        <f t="shared" si="3"/>
        <v>21053338.400000002</v>
      </c>
      <c r="M6" s="39">
        <f t="shared" si="4"/>
        <v>44000</v>
      </c>
      <c r="N6" s="40">
        <f t="shared" si="5"/>
        <v>2404160</v>
      </c>
      <c r="O6" s="41" t="s">
        <v>39</v>
      </c>
    </row>
    <row r="7" spans="1:16" ht="16.5" customHeight="1" x14ac:dyDescent="0.25">
      <c r="A7" s="21">
        <v>6</v>
      </c>
      <c r="B7" s="21">
        <v>303</v>
      </c>
      <c r="C7" s="21">
        <v>3</v>
      </c>
      <c r="D7" s="21" t="s">
        <v>21</v>
      </c>
      <c r="E7" s="21">
        <v>674</v>
      </c>
      <c r="F7" s="21">
        <v>0</v>
      </c>
      <c r="G7" s="21">
        <v>10</v>
      </c>
      <c r="H7" s="21">
        <f t="shared" si="0"/>
        <v>684</v>
      </c>
      <c r="I7" s="25">
        <f t="shared" si="1"/>
        <v>752.40000000000009</v>
      </c>
      <c r="J7" s="37">
        <f>J6</f>
        <v>29080</v>
      </c>
      <c r="K7" s="38">
        <f t="shared" si="2"/>
        <v>19890720</v>
      </c>
      <c r="L7" s="38">
        <f t="shared" si="3"/>
        <v>21084163.199999999</v>
      </c>
      <c r="M7" s="39">
        <f t="shared" si="4"/>
        <v>44000</v>
      </c>
      <c r="N7" s="40">
        <f t="shared" si="5"/>
        <v>2407680.0000000005</v>
      </c>
      <c r="O7" s="41" t="s">
        <v>39</v>
      </c>
    </row>
    <row r="8" spans="1:16" ht="16.5" customHeight="1" x14ac:dyDescent="0.25">
      <c r="A8" s="21">
        <v>7</v>
      </c>
      <c r="B8" s="21">
        <v>304</v>
      </c>
      <c r="C8" s="21">
        <v>3</v>
      </c>
      <c r="D8" s="21" t="s">
        <v>21</v>
      </c>
      <c r="E8" s="21">
        <v>670</v>
      </c>
      <c r="F8" s="21">
        <v>25</v>
      </c>
      <c r="G8" s="21">
        <v>10</v>
      </c>
      <c r="H8" s="21">
        <f t="shared" si="0"/>
        <v>705</v>
      </c>
      <c r="I8" s="25">
        <f t="shared" si="1"/>
        <v>775.50000000000011</v>
      </c>
      <c r="J8" s="37">
        <f>J7</f>
        <v>29080</v>
      </c>
      <c r="K8" s="38">
        <f t="shared" si="2"/>
        <v>20501400</v>
      </c>
      <c r="L8" s="38">
        <f t="shared" si="3"/>
        <v>21731484</v>
      </c>
      <c r="M8" s="39">
        <f t="shared" si="4"/>
        <v>45500</v>
      </c>
      <c r="N8" s="40">
        <f t="shared" si="5"/>
        <v>2481600.0000000005</v>
      </c>
      <c r="O8" s="41" t="s">
        <v>39</v>
      </c>
    </row>
    <row r="9" spans="1:16" ht="16.5" customHeight="1" x14ac:dyDescent="0.25">
      <c r="A9" s="21">
        <v>8</v>
      </c>
      <c r="B9" s="21">
        <v>401</v>
      </c>
      <c r="C9" s="21">
        <v>4</v>
      </c>
      <c r="D9" s="21" t="s">
        <v>21</v>
      </c>
      <c r="E9" s="21">
        <v>670</v>
      </c>
      <c r="F9" s="21">
        <v>25</v>
      </c>
      <c r="G9" s="21">
        <v>10</v>
      </c>
      <c r="H9" s="21">
        <f t="shared" si="0"/>
        <v>705</v>
      </c>
      <c r="I9" s="25">
        <f t="shared" si="1"/>
        <v>775.50000000000011</v>
      </c>
      <c r="J9" s="37">
        <f>J8+80</f>
        <v>29160</v>
      </c>
      <c r="K9" s="38">
        <f t="shared" si="2"/>
        <v>20557800</v>
      </c>
      <c r="L9" s="38">
        <f t="shared" si="3"/>
        <v>21791268</v>
      </c>
      <c r="M9" s="39">
        <f t="shared" si="4"/>
        <v>45500</v>
      </c>
      <c r="N9" s="40">
        <f t="shared" si="5"/>
        <v>2481600.0000000005</v>
      </c>
      <c r="O9" s="41" t="s">
        <v>39</v>
      </c>
    </row>
    <row r="10" spans="1:16" ht="16.5" customHeight="1" x14ac:dyDescent="0.25">
      <c r="A10" s="21">
        <v>9</v>
      </c>
      <c r="B10" s="21">
        <v>402</v>
      </c>
      <c r="C10" s="21">
        <v>4</v>
      </c>
      <c r="D10" s="21" t="s">
        <v>21</v>
      </c>
      <c r="E10" s="21">
        <v>673</v>
      </c>
      <c r="F10" s="21">
        <v>0</v>
      </c>
      <c r="G10" s="21">
        <v>10</v>
      </c>
      <c r="H10" s="21">
        <f t="shared" si="0"/>
        <v>683</v>
      </c>
      <c r="I10" s="25">
        <f t="shared" si="1"/>
        <v>751.30000000000007</v>
      </c>
      <c r="J10" s="37">
        <f>J9</f>
        <v>29160</v>
      </c>
      <c r="K10" s="38">
        <f t="shared" si="2"/>
        <v>19916280</v>
      </c>
      <c r="L10" s="38">
        <f t="shared" si="3"/>
        <v>21111256.800000001</v>
      </c>
      <c r="M10" s="39">
        <f t="shared" si="4"/>
        <v>44000</v>
      </c>
      <c r="N10" s="40">
        <f t="shared" si="5"/>
        <v>2404160</v>
      </c>
      <c r="O10" s="41" t="s">
        <v>39</v>
      </c>
    </row>
    <row r="11" spans="1:16" ht="16.5" customHeight="1" x14ac:dyDescent="0.25">
      <c r="A11" s="21">
        <v>10</v>
      </c>
      <c r="B11" s="21">
        <v>403</v>
      </c>
      <c r="C11" s="21">
        <v>4</v>
      </c>
      <c r="D11" s="21" t="s">
        <v>21</v>
      </c>
      <c r="E11" s="21">
        <v>674</v>
      </c>
      <c r="F11" s="21">
        <v>0</v>
      </c>
      <c r="G11" s="21">
        <v>10</v>
      </c>
      <c r="H11" s="21">
        <f t="shared" si="0"/>
        <v>684</v>
      </c>
      <c r="I11" s="25">
        <f t="shared" si="1"/>
        <v>752.40000000000009</v>
      </c>
      <c r="J11" s="37">
        <f>J10</f>
        <v>29160</v>
      </c>
      <c r="K11" s="38">
        <f t="shared" si="2"/>
        <v>19945440</v>
      </c>
      <c r="L11" s="38">
        <f t="shared" si="3"/>
        <v>21142166.400000002</v>
      </c>
      <c r="M11" s="39">
        <f t="shared" si="4"/>
        <v>44000</v>
      </c>
      <c r="N11" s="40">
        <f t="shared" si="5"/>
        <v>2407680.0000000005</v>
      </c>
      <c r="O11" s="41" t="s">
        <v>39</v>
      </c>
    </row>
    <row r="12" spans="1:16" x14ac:dyDescent="0.25">
      <c r="A12" s="21">
        <v>11</v>
      </c>
      <c r="B12" s="21">
        <v>404</v>
      </c>
      <c r="C12" s="21">
        <v>4</v>
      </c>
      <c r="D12" s="21" t="s">
        <v>21</v>
      </c>
      <c r="E12" s="21">
        <v>670</v>
      </c>
      <c r="F12" s="21">
        <v>25</v>
      </c>
      <c r="G12" s="21">
        <v>10</v>
      </c>
      <c r="H12" s="21">
        <f t="shared" si="0"/>
        <v>705</v>
      </c>
      <c r="I12" s="25">
        <f t="shared" si="1"/>
        <v>775.50000000000011</v>
      </c>
      <c r="J12" s="37">
        <f>J11</f>
        <v>29160</v>
      </c>
      <c r="K12" s="38">
        <f t="shared" si="2"/>
        <v>20557800</v>
      </c>
      <c r="L12" s="38">
        <f t="shared" si="3"/>
        <v>21791268</v>
      </c>
      <c r="M12" s="39">
        <f t="shared" si="4"/>
        <v>45500</v>
      </c>
      <c r="N12" s="40">
        <f t="shared" si="5"/>
        <v>2481600.0000000005</v>
      </c>
      <c r="O12" s="41" t="s">
        <v>39</v>
      </c>
    </row>
    <row r="13" spans="1:16" ht="16.5" customHeight="1" x14ac:dyDescent="0.25">
      <c r="A13" s="21">
        <v>12</v>
      </c>
      <c r="B13" s="21">
        <v>501</v>
      </c>
      <c r="C13" s="21">
        <v>5</v>
      </c>
      <c r="D13" s="21" t="s">
        <v>21</v>
      </c>
      <c r="E13" s="21">
        <v>670</v>
      </c>
      <c r="F13" s="21">
        <v>25</v>
      </c>
      <c r="G13" s="21">
        <v>10</v>
      </c>
      <c r="H13" s="21">
        <f t="shared" si="0"/>
        <v>705</v>
      </c>
      <c r="I13" s="25">
        <f t="shared" si="1"/>
        <v>775.50000000000011</v>
      </c>
      <c r="J13" s="37">
        <f>J12+80</f>
        <v>29240</v>
      </c>
      <c r="K13" s="38">
        <v>0</v>
      </c>
      <c r="L13" s="38">
        <f t="shared" si="3"/>
        <v>0</v>
      </c>
      <c r="M13" s="39">
        <f t="shared" si="4"/>
        <v>0</v>
      </c>
      <c r="N13" s="40">
        <f t="shared" si="5"/>
        <v>2481600.0000000005</v>
      </c>
      <c r="O13" s="41" t="s">
        <v>40</v>
      </c>
    </row>
    <row r="14" spans="1:16" ht="16.5" customHeight="1" x14ac:dyDescent="0.25">
      <c r="A14" s="21">
        <v>13</v>
      </c>
      <c r="B14" s="21">
        <v>502</v>
      </c>
      <c r="C14" s="21">
        <v>5</v>
      </c>
      <c r="D14" s="21" t="s">
        <v>21</v>
      </c>
      <c r="E14" s="21">
        <v>673</v>
      </c>
      <c r="F14" s="21">
        <v>0</v>
      </c>
      <c r="G14" s="21">
        <v>10</v>
      </c>
      <c r="H14" s="21">
        <f t="shared" si="0"/>
        <v>683</v>
      </c>
      <c r="I14" s="25">
        <f t="shared" si="1"/>
        <v>751.30000000000007</v>
      </c>
      <c r="J14" s="37">
        <f>J13</f>
        <v>29240</v>
      </c>
      <c r="K14" s="38">
        <v>0</v>
      </c>
      <c r="L14" s="38">
        <f t="shared" si="3"/>
        <v>0</v>
      </c>
      <c r="M14" s="39">
        <f t="shared" si="4"/>
        <v>0</v>
      </c>
      <c r="N14" s="40">
        <f t="shared" si="5"/>
        <v>2404160</v>
      </c>
      <c r="O14" s="41" t="s">
        <v>40</v>
      </c>
    </row>
    <row r="15" spans="1:16" ht="16.5" customHeight="1" x14ac:dyDescent="0.25">
      <c r="A15" s="21">
        <v>14</v>
      </c>
      <c r="B15" s="21">
        <v>503</v>
      </c>
      <c r="C15" s="21">
        <v>5</v>
      </c>
      <c r="D15" s="21" t="s">
        <v>21</v>
      </c>
      <c r="E15" s="21">
        <v>674</v>
      </c>
      <c r="F15" s="21">
        <v>0</v>
      </c>
      <c r="G15" s="21">
        <v>10</v>
      </c>
      <c r="H15" s="21">
        <f t="shared" si="0"/>
        <v>684</v>
      </c>
      <c r="I15" s="25">
        <f t="shared" si="1"/>
        <v>752.40000000000009</v>
      </c>
      <c r="J15" s="37">
        <f>J14</f>
        <v>29240</v>
      </c>
      <c r="K15" s="38">
        <f t="shared" si="2"/>
        <v>20000160</v>
      </c>
      <c r="L15" s="38">
        <f t="shared" si="3"/>
        <v>21200169.600000001</v>
      </c>
      <c r="M15" s="39">
        <f t="shared" si="4"/>
        <v>44000</v>
      </c>
      <c r="N15" s="40">
        <f t="shared" si="5"/>
        <v>2407680.0000000005</v>
      </c>
      <c r="O15" s="41" t="s">
        <v>39</v>
      </c>
    </row>
    <row r="16" spans="1:16" ht="16.5" customHeight="1" x14ac:dyDescent="0.25">
      <c r="A16" s="21">
        <v>15</v>
      </c>
      <c r="B16" s="21">
        <v>504</v>
      </c>
      <c r="C16" s="21">
        <v>5</v>
      </c>
      <c r="D16" s="21" t="s">
        <v>21</v>
      </c>
      <c r="E16" s="21">
        <v>670</v>
      </c>
      <c r="F16" s="21">
        <v>25</v>
      </c>
      <c r="G16" s="21">
        <v>10</v>
      </c>
      <c r="H16" s="21">
        <f t="shared" si="0"/>
        <v>705</v>
      </c>
      <c r="I16" s="25">
        <f t="shared" si="1"/>
        <v>775.50000000000011</v>
      </c>
      <c r="J16" s="37">
        <f>J15</f>
        <v>29240</v>
      </c>
      <c r="K16" s="38">
        <f t="shared" si="2"/>
        <v>20614200</v>
      </c>
      <c r="L16" s="38">
        <f t="shared" si="3"/>
        <v>21851052</v>
      </c>
      <c r="M16" s="39">
        <f t="shared" si="4"/>
        <v>45500</v>
      </c>
      <c r="N16" s="40">
        <f t="shared" si="5"/>
        <v>2481600.0000000005</v>
      </c>
      <c r="O16" s="41" t="s">
        <v>39</v>
      </c>
    </row>
    <row r="17" spans="1:15" ht="16.5" customHeight="1" x14ac:dyDescent="0.25">
      <c r="A17" s="21">
        <v>16</v>
      </c>
      <c r="B17" s="21">
        <v>601</v>
      </c>
      <c r="C17" s="21">
        <v>6</v>
      </c>
      <c r="D17" s="21" t="s">
        <v>21</v>
      </c>
      <c r="E17" s="21">
        <v>670</v>
      </c>
      <c r="F17" s="21">
        <v>25</v>
      </c>
      <c r="G17" s="21">
        <v>10</v>
      </c>
      <c r="H17" s="21">
        <f t="shared" si="0"/>
        <v>705</v>
      </c>
      <c r="I17" s="25">
        <f t="shared" si="1"/>
        <v>775.50000000000011</v>
      </c>
      <c r="J17" s="37">
        <f>J16+80</f>
        <v>29320</v>
      </c>
      <c r="K17" s="38">
        <f t="shared" si="2"/>
        <v>20670600</v>
      </c>
      <c r="L17" s="38">
        <f t="shared" si="3"/>
        <v>21910836</v>
      </c>
      <c r="M17" s="39">
        <f t="shared" si="4"/>
        <v>45500</v>
      </c>
      <c r="N17" s="40">
        <f t="shared" si="5"/>
        <v>2481600.0000000005</v>
      </c>
      <c r="O17" s="41" t="s">
        <v>39</v>
      </c>
    </row>
    <row r="18" spans="1:15" ht="16.5" customHeight="1" x14ac:dyDescent="0.25">
      <c r="A18" s="21">
        <v>17</v>
      </c>
      <c r="B18" s="21">
        <v>602</v>
      </c>
      <c r="C18" s="21">
        <v>6</v>
      </c>
      <c r="D18" s="21" t="s">
        <v>21</v>
      </c>
      <c r="E18" s="21">
        <v>673</v>
      </c>
      <c r="F18" s="21">
        <v>0</v>
      </c>
      <c r="G18" s="21">
        <v>10</v>
      </c>
      <c r="H18" s="21">
        <f t="shared" si="0"/>
        <v>683</v>
      </c>
      <c r="I18" s="25">
        <f t="shared" si="1"/>
        <v>751.30000000000007</v>
      </c>
      <c r="J18" s="37">
        <f>J17</f>
        <v>29320</v>
      </c>
      <c r="K18" s="38">
        <f t="shared" si="2"/>
        <v>20025560</v>
      </c>
      <c r="L18" s="38">
        <f t="shared" si="3"/>
        <v>21227093.600000001</v>
      </c>
      <c r="M18" s="39">
        <f t="shared" si="4"/>
        <v>44000</v>
      </c>
      <c r="N18" s="40">
        <f t="shared" si="5"/>
        <v>2404160</v>
      </c>
      <c r="O18" s="41" t="s">
        <v>39</v>
      </c>
    </row>
    <row r="19" spans="1:15" ht="16.5" customHeight="1" x14ac:dyDescent="0.25">
      <c r="A19" s="21">
        <v>18</v>
      </c>
      <c r="B19" s="21">
        <v>603</v>
      </c>
      <c r="C19" s="21">
        <v>6</v>
      </c>
      <c r="D19" s="21" t="s">
        <v>21</v>
      </c>
      <c r="E19" s="21">
        <v>674</v>
      </c>
      <c r="F19" s="21">
        <v>0</v>
      </c>
      <c r="G19" s="21">
        <v>10</v>
      </c>
      <c r="H19" s="21">
        <f t="shared" si="0"/>
        <v>684</v>
      </c>
      <c r="I19" s="25">
        <f t="shared" si="1"/>
        <v>752.40000000000009</v>
      </c>
      <c r="J19" s="37">
        <f>J18</f>
        <v>29320</v>
      </c>
      <c r="K19" s="38">
        <f t="shared" si="2"/>
        <v>20054880</v>
      </c>
      <c r="L19" s="38">
        <f t="shared" si="3"/>
        <v>21258172.800000001</v>
      </c>
      <c r="M19" s="39">
        <f t="shared" si="4"/>
        <v>44500</v>
      </c>
      <c r="N19" s="40">
        <f t="shared" si="5"/>
        <v>2407680.0000000005</v>
      </c>
      <c r="O19" s="41" t="s">
        <v>39</v>
      </c>
    </row>
    <row r="20" spans="1:15" ht="16.5" customHeight="1" x14ac:dyDescent="0.25">
      <c r="A20" s="21">
        <v>19</v>
      </c>
      <c r="B20" s="21">
        <v>604</v>
      </c>
      <c r="C20" s="21">
        <v>6</v>
      </c>
      <c r="D20" s="21" t="s">
        <v>21</v>
      </c>
      <c r="E20" s="21">
        <v>670</v>
      </c>
      <c r="F20" s="21">
        <v>25</v>
      </c>
      <c r="G20" s="21">
        <v>10</v>
      </c>
      <c r="H20" s="21">
        <f t="shared" si="0"/>
        <v>705</v>
      </c>
      <c r="I20" s="25">
        <f t="shared" si="1"/>
        <v>775.50000000000011</v>
      </c>
      <c r="J20" s="37">
        <f>J19</f>
        <v>29320</v>
      </c>
      <c r="K20" s="38">
        <f t="shared" si="2"/>
        <v>20670600</v>
      </c>
      <c r="L20" s="38">
        <f t="shared" si="3"/>
        <v>21910836</v>
      </c>
      <c r="M20" s="39">
        <f t="shared" si="4"/>
        <v>45500</v>
      </c>
      <c r="N20" s="40">
        <f t="shared" si="5"/>
        <v>2481600.0000000005</v>
      </c>
      <c r="O20" s="41" t="s">
        <v>39</v>
      </c>
    </row>
    <row r="21" spans="1:15" ht="16.5" customHeight="1" x14ac:dyDescent="0.25">
      <c r="A21" s="21">
        <v>20</v>
      </c>
      <c r="B21" s="21">
        <v>701</v>
      </c>
      <c r="C21" s="21">
        <v>7</v>
      </c>
      <c r="D21" s="21" t="s">
        <v>21</v>
      </c>
      <c r="E21" s="21">
        <v>670</v>
      </c>
      <c r="F21" s="21">
        <v>25</v>
      </c>
      <c r="G21" s="21">
        <v>10</v>
      </c>
      <c r="H21" s="21">
        <f t="shared" si="0"/>
        <v>705</v>
      </c>
      <c r="I21" s="25">
        <f t="shared" si="1"/>
        <v>775.50000000000011</v>
      </c>
      <c r="J21" s="37">
        <f>J20+80</f>
        <v>29400</v>
      </c>
      <c r="K21" s="38">
        <f t="shared" si="2"/>
        <v>20727000</v>
      </c>
      <c r="L21" s="38">
        <f t="shared" si="3"/>
        <v>21970620</v>
      </c>
      <c r="M21" s="39">
        <f t="shared" si="4"/>
        <v>46000</v>
      </c>
      <c r="N21" s="40">
        <f t="shared" si="5"/>
        <v>2481600.0000000005</v>
      </c>
      <c r="O21" s="41" t="s">
        <v>39</v>
      </c>
    </row>
    <row r="22" spans="1:15" ht="16.5" customHeight="1" x14ac:dyDescent="0.25">
      <c r="A22" s="21">
        <v>21</v>
      </c>
      <c r="B22" s="21">
        <v>702</v>
      </c>
      <c r="C22" s="21">
        <v>7</v>
      </c>
      <c r="D22" s="21" t="s">
        <v>21</v>
      </c>
      <c r="E22" s="21">
        <v>673</v>
      </c>
      <c r="F22" s="21">
        <v>0</v>
      </c>
      <c r="G22" s="21">
        <v>10</v>
      </c>
      <c r="H22" s="21">
        <f t="shared" si="0"/>
        <v>683</v>
      </c>
      <c r="I22" s="25">
        <f t="shared" si="1"/>
        <v>751.30000000000007</v>
      </c>
      <c r="J22" s="37">
        <f>J21</f>
        <v>29400</v>
      </c>
      <c r="K22" s="38">
        <f t="shared" si="2"/>
        <v>20080200</v>
      </c>
      <c r="L22" s="38">
        <f t="shared" si="3"/>
        <v>21285012</v>
      </c>
      <c r="M22" s="39">
        <f t="shared" si="4"/>
        <v>44500</v>
      </c>
      <c r="N22" s="40">
        <f t="shared" si="5"/>
        <v>2404160</v>
      </c>
      <c r="O22" s="41" t="s">
        <v>39</v>
      </c>
    </row>
    <row r="23" spans="1:15" ht="16.5" customHeight="1" x14ac:dyDescent="0.25">
      <c r="A23" s="21">
        <v>22</v>
      </c>
      <c r="B23" s="21">
        <v>703</v>
      </c>
      <c r="C23" s="21">
        <v>7</v>
      </c>
      <c r="D23" s="21" t="s">
        <v>21</v>
      </c>
      <c r="E23" s="21">
        <v>674</v>
      </c>
      <c r="F23" s="21">
        <v>0</v>
      </c>
      <c r="G23" s="21">
        <v>10</v>
      </c>
      <c r="H23" s="21">
        <f t="shared" si="0"/>
        <v>684</v>
      </c>
      <c r="I23" s="25">
        <f t="shared" si="1"/>
        <v>752.40000000000009</v>
      </c>
      <c r="J23" s="37">
        <f>J22</f>
        <v>29400</v>
      </c>
      <c r="K23" s="38">
        <f t="shared" si="2"/>
        <v>20109600</v>
      </c>
      <c r="L23" s="38">
        <f t="shared" si="3"/>
        <v>21316176</v>
      </c>
      <c r="M23" s="39">
        <f t="shared" si="4"/>
        <v>44500</v>
      </c>
      <c r="N23" s="40">
        <f t="shared" si="5"/>
        <v>2407680.0000000005</v>
      </c>
      <c r="O23" s="41" t="s">
        <v>39</v>
      </c>
    </row>
    <row r="24" spans="1:15" ht="16.5" customHeight="1" x14ac:dyDescent="0.25">
      <c r="A24" s="21">
        <v>23</v>
      </c>
      <c r="B24" s="21">
        <v>704</v>
      </c>
      <c r="C24" s="21">
        <v>7</v>
      </c>
      <c r="D24" s="21" t="s">
        <v>21</v>
      </c>
      <c r="E24" s="21">
        <v>670</v>
      </c>
      <c r="F24" s="21">
        <v>25</v>
      </c>
      <c r="G24" s="21">
        <v>10</v>
      </c>
      <c r="H24" s="21">
        <f t="shared" si="0"/>
        <v>705</v>
      </c>
      <c r="I24" s="25">
        <f t="shared" si="1"/>
        <v>775.50000000000011</v>
      </c>
      <c r="J24" s="37">
        <f>J23</f>
        <v>29400</v>
      </c>
      <c r="K24" s="38">
        <f t="shared" si="2"/>
        <v>20727000</v>
      </c>
      <c r="L24" s="38">
        <f t="shared" si="3"/>
        <v>21970620</v>
      </c>
      <c r="M24" s="39">
        <f t="shared" si="4"/>
        <v>46000</v>
      </c>
      <c r="N24" s="40">
        <f t="shared" si="5"/>
        <v>2481600.0000000005</v>
      </c>
      <c r="O24" s="41" t="s">
        <v>39</v>
      </c>
    </row>
    <row r="25" spans="1:15" ht="16.5" customHeight="1" x14ac:dyDescent="0.25">
      <c r="A25" s="21">
        <v>24</v>
      </c>
      <c r="B25" s="21">
        <v>801</v>
      </c>
      <c r="C25" s="21">
        <v>8</v>
      </c>
      <c r="D25" s="21" t="s">
        <v>21</v>
      </c>
      <c r="E25" s="21">
        <v>670</v>
      </c>
      <c r="F25" s="21">
        <v>25</v>
      </c>
      <c r="G25" s="21">
        <v>10</v>
      </c>
      <c r="H25" s="21">
        <f t="shared" si="0"/>
        <v>705</v>
      </c>
      <c r="I25" s="25">
        <f t="shared" si="1"/>
        <v>775.50000000000011</v>
      </c>
      <c r="J25" s="37">
        <f>J24+80</f>
        <v>29480</v>
      </c>
      <c r="K25" s="38">
        <f t="shared" si="2"/>
        <v>20783400</v>
      </c>
      <c r="L25" s="38">
        <f t="shared" si="3"/>
        <v>22030404</v>
      </c>
      <c r="M25" s="39">
        <f t="shared" si="4"/>
        <v>46000</v>
      </c>
      <c r="N25" s="40">
        <f t="shared" si="5"/>
        <v>2481600.0000000005</v>
      </c>
      <c r="O25" s="41" t="s">
        <v>39</v>
      </c>
    </row>
    <row r="26" spans="1:15" ht="16.5" customHeight="1" x14ac:dyDescent="0.25">
      <c r="A26" s="21">
        <v>25</v>
      </c>
      <c r="B26" s="21">
        <v>802</v>
      </c>
      <c r="C26" s="21">
        <v>8</v>
      </c>
      <c r="D26" s="21" t="s">
        <v>21</v>
      </c>
      <c r="E26" s="21">
        <v>673</v>
      </c>
      <c r="F26" s="21">
        <v>0</v>
      </c>
      <c r="G26" s="21">
        <v>10</v>
      </c>
      <c r="H26" s="21">
        <f t="shared" si="0"/>
        <v>683</v>
      </c>
      <c r="I26" s="25">
        <f t="shared" si="1"/>
        <v>751.30000000000007</v>
      </c>
      <c r="J26" s="37">
        <f>J25</f>
        <v>29480</v>
      </c>
      <c r="K26" s="38">
        <f t="shared" si="2"/>
        <v>20134840</v>
      </c>
      <c r="L26" s="38">
        <f t="shared" si="3"/>
        <v>21342930.400000002</v>
      </c>
      <c r="M26" s="39">
        <f t="shared" si="4"/>
        <v>44500</v>
      </c>
      <c r="N26" s="40">
        <f t="shared" si="5"/>
        <v>2404160</v>
      </c>
      <c r="O26" s="41" t="s">
        <v>39</v>
      </c>
    </row>
    <row r="27" spans="1:15" ht="16.5" customHeight="1" x14ac:dyDescent="0.25">
      <c r="A27" s="21">
        <v>26</v>
      </c>
      <c r="B27" s="21">
        <v>804</v>
      </c>
      <c r="C27" s="21">
        <v>8</v>
      </c>
      <c r="D27" s="21" t="s">
        <v>21</v>
      </c>
      <c r="E27" s="21">
        <v>682</v>
      </c>
      <c r="F27" s="21">
        <v>25</v>
      </c>
      <c r="G27" s="21">
        <v>14</v>
      </c>
      <c r="H27" s="21">
        <f t="shared" si="0"/>
        <v>721</v>
      </c>
      <c r="I27" s="25">
        <f t="shared" si="1"/>
        <v>793.1</v>
      </c>
      <c r="J27" s="37">
        <f>J26</f>
        <v>29480</v>
      </c>
      <c r="K27" s="38">
        <f t="shared" si="2"/>
        <v>21255080</v>
      </c>
      <c r="L27" s="38">
        <f t="shared" si="3"/>
        <v>22530384.800000001</v>
      </c>
      <c r="M27" s="39">
        <f t="shared" si="4"/>
        <v>47000</v>
      </c>
      <c r="N27" s="40">
        <f t="shared" si="5"/>
        <v>2537920</v>
      </c>
      <c r="O27" s="41" t="s">
        <v>39</v>
      </c>
    </row>
    <row r="28" spans="1:15" ht="16.5" customHeight="1" x14ac:dyDescent="0.25">
      <c r="A28" s="21">
        <v>27</v>
      </c>
      <c r="B28" s="21">
        <v>901</v>
      </c>
      <c r="C28" s="21">
        <v>9</v>
      </c>
      <c r="D28" s="21" t="s">
        <v>21</v>
      </c>
      <c r="E28" s="21">
        <v>670</v>
      </c>
      <c r="F28" s="21">
        <v>25</v>
      </c>
      <c r="G28" s="21">
        <v>10</v>
      </c>
      <c r="H28" s="21">
        <f t="shared" si="0"/>
        <v>705</v>
      </c>
      <c r="I28" s="25">
        <f t="shared" si="1"/>
        <v>775.50000000000011</v>
      </c>
      <c r="J28" s="37">
        <f>J27+80</f>
        <v>29560</v>
      </c>
      <c r="K28" s="38">
        <f t="shared" si="2"/>
        <v>20839800</v>
      </c>
      <c r="L28" s="38">
        <f t="shared" si="3"/>
        <v>22090188</v>
      </c>
      <c r="M28" s="39">
        <f t="shared" si="4"/>
        <v>46000</v>
      </c>
      <c r="N28" s="40">
        <f t="shared" si="5"/>
        <v>2481600.0000000005</v>
      </c>
      <c r="O28" s="41" t="s">
        <v>39</v>
      </c>
    </row>
    <row r="29" spans="1:15" ht="16.5" customHeight="1" x14ac:dyDescent="0.25">
      <c r="A29" s="21">
        <v>28</v>
      </c>
      <c r="B29" s="21">
        <v>902</v>
      </c>
      <c r="C29" s="21">
        <v>9</v>
      </c>
      <c r="D29" s="21" t="s">
        <v>21</v>
      </c>
      <c r="E29" s="21">
        <v>673</v>
      </c>
      <c r="F29" s="21">
        <v>0</v>
      </c>
      <c r="G29" s="21">
        <v>10</v>
      </c>
      <c r="H29" s="21">
        <f t="shared" si="0"/>
        <v>683</v>
      </c>
      <c r="I29" s="25">
        <f t="shared" si="1"/>
        <v>751.30000000000007</v>
      </c>
      <c r="J29" s="37">
        <f>J28</f>
        <v>29560</v>
      </c>
      <c r="K29" s="38">
        <f t="shared" si="2"/>
        <v>20189480</v>
      </c>
      <c r="L29" s="38">
        <f t="shared" si="3"/>
        <v>21400848.800000001</v>
      </c>
      <c r="M29" s="39">
        <f t="shared" si="4"/>
        <v>44500</v>
      </c>
      <c r="N29" s="40">
        <f t="shared" si="5"/>
        <v>2404160</v>
      </c>
      <c r="O29" s="41" t="s">
        <v>39</v>
      </c>
    </row>
    <row r="30" spans="1:15" ht="16.5" customHeight="1" x14ac:dyDescent="0.25">
      <c r="A30" s="21">
        <v>29</v>
      </c>
      <c r="B30" s="21">
        <v>903</v>
      </c>
      <c r="C30" s="21">
        <v>9</v>
      </c>
      <c r="D30" s="21" t="s">
        <v>21</v>
      </c>
      <c r="E30" s="21">
        <v>674</v>
      </c>
      <c r="F30" s="21">
        <v>0</v>
      </c>
      <c r="G30" s="21">
        <v>10</v>
      </c>
      <c r="H30" s="21">
        <f t="shared" si="0"/>
        <v>684</v>
      </c>
      <c r="I30" s="25">
        <f t="shared" si="1"/>
        <v>752.40000000000009</v>
      </c>
      <c r="J30" s="37">
        <f>J29</f>
        <v>29560</v>
      </c>
      <c r="K30" s="38">
        <f t="shared" si="2"/>
        <v>20219040</v>
      </c>
      <c r="L30" s="38">
        <f t="shared" si="3"/>
        <v>21432182.400000002</v>
      </c>
      <c r="M30" s="39">
        <f t="shared" si="4"/>
        <v>44500</v>
      </c>
      <c r="N30" s="40">
        <f t="shared" si="5"/>
        <v>2407680.0000000005</v>
      </c>
      <c r="O30" s="41" t="s">
        <v>39</v>
      </c>
    </row>
    <row r="31" spans="1:15" x14ac:dyDescent="0.25">
      <c r="A31" s="21">
        <v>30</v>
      </c>
      <c r="B31" s="21">
        <v>904</v>
      </c>
      <c r="C31" s="21">
        <v>9</v>
      </c>
      <c r="D31" s="21" t="s">
        <v>21</v>
      </c>
      <c r="E31" s="21">
        <v>670</v>
      </c>
      <c r="F31" s="21">
        <v>25</v>
      </c>
      <c r="G31" s="21">
        <v>10</v>
      </c>
      <c r="H31" s="21">
        <f t="shared" si="0"/>
        <v>705</v>
      </c>
      <c r="I31" s="25">
        <f t="shared" si="1"/>
        <v>775.50000000000011</v>
      </c>
      <c r="J31" s="37">
        <f>J30</f>
        <v>29560</v>
      </c>
      <c r="K31" s="38">
        <f t="shared" si="2"/>
        <v>20839800</v>
      </c>
      <c r="L31" s="38">
        <f t="shared" si="3"/>
        <v>22090188</v>
      </c>
      <c r="M31" s="39">
        <f t="shared" si="4"/>
        <v>46000</v>
      </c>
      <c r="N31" s="40">
        <f t="shared" si="5"/>
        <v>2481600.0000000005</v>
      </c>
      <c r="O31" s="41" t="s">
        <v>39</v>
      </c>
    </row>
    <row r="32" spans="1:15" x14ac:dyDescent="0.25">
      <c r="A32" s="21">
        <v>31</v>
      </c>
      <c r="B32" s="21">
        <v>1001</v>
      </c>
      <c r="C32" s="21">
        <v>10</v>
      </c>
      <c r="D32" s="21" t="s">
        <v>21</v>
      </c>
      <c r="E32" s="21">
        <v>670</v>
      </c>
      <c r="F32" s="21">
        <v>25</v>
      </c>
      <c r="G32" s="21">
        <v>10</v>
      </c>
      <c r="H32" s="21">
        <f t="shared" si="0"/>
        <v>705</v>
      </c>
      <c r="I32" s="25">
        <f t="shared" si="1"/>
        <v>775.50000000000011</v>
      </c>
      <c r="J32" s="37">
        <f>J31+80</f>
        <v>29640</v>
      </c>
      <c r="K32" s="38">
        <f t="shared" si="2"/>
        <v>20896200</v>
      </c>
      <c r="L32" s="38">
        <f t="shared" si="3"/>
        <v>22149972</v>
      </c>
      <c r="M32" s="39">
        <f t="shared" si="4"/>
        <v>46000</v>
      </c>
      <c r="N32" s="40">
        <f t="shared" si="5"/>
        <v>2481600.0000000005</v>
      </c>
      <c r="O32" s="41" t="s">
        <v>39</v>
      </c>
    </row>
    <row r="33" spans="1:15" x14ac:dyDescent="0.25">
      <c r="A33" s="21">
        <v>32</v>
      </c>
      <c r="B33" s="21">
        <v>1002</v>
      </c>
      <c r="C33" s="21">
        <v>10</v>
      </c>
      <c r="D33" s="21" t="s">
        <v>21</v>
      </c>
      <c r="E33" s="21">
        <v>673</v>
      </c>
      <c r="F33" s="21">
        <v>0</v>
      </c>
      <c r="G33" s="21">
        <v>10</v>
      </c>
      <c r="H33" s="21">
        <f t="shared" si="0"/>
        <v>683</v>
      </c>
      <c r="I33" s="25">
        <f t="shared" si="1"/>
        <v>751.30000000000007</v>
      </c>
      <c r="J33" s="37">
        <f>J32</f>
        <v>29640</v>
      </c>
      <c r="K33" s="38">
        <f t="shared" si="2"/>
        <v>20244120</v>
      </c>
      <c r="L33" s="38">
        <f t="shared" si="3"/>
        <v>21458767.199999999</v>
      </c>
      <c r="M33" s="39">
        <f t="shared" si="4"/>
        <v>44500</v>
      </c>
      <c r="N33" s="40">
        <f t="shared" si="5"/>
        <v>2404160</v>
      </c>
      <c r="O33" s="41" t="s">
        <v>39</v>
      </c>
    </row>
    <row r="34" spans="1:15" x14ac:dyDescent="0.25">
      <c r="A34" s="21">
        <v>33</v>
      </c>
      <c r="B34" s="21">
        <v>1003</v>
      </c>
      <c r="C34" s="21">
        <v>10</v>
      </c>
      <c r="D34" s="21" t="s">
        <v>21</v>
      </c>
      <c r="E34" s="21">
        <v>674</v>
      </c>
      <c r="F34" s="21">
        <v>0</v>
      </c>
      <c r="G34" s="21">
        <v>10</v>
      </c>
      <c r="H34" s="21">
        <f t="shared" si="0"/>
        <v>684</v>
      </c>
      <c r="I34" s="25">
        <f t="shared" si="1"/>
        <v>752.40000000000009</v>
      </c>
      <c r="J34" s="37">
        <f>J33</f>
        <v>29640</v>
      </c>
      <c r="K34" s="38">
        <f t="shared" si="2"/>
        <v>20273760</v>
      </c>
      <c r="L34" s="38">
        <f t="shared" si="3"/>
        <v>21490185.600000001</v>
      </c>
      <c r="M34" s="39">
        <f t="shared" si="4"/>
        <v>45000</v>
      </c>
      <c r="N34" s="40">
        <f t="shared" si="5"/>
        <v>2407680.0000000005</v>
      </c>
      <c r="O34" s="41" t="s">
        <v>39</v>
      </c>
    </row>
    <row r="35" spans="1:15" x14ac:dyDescent="0.25">
      <c r="A35" s="21">
        <v>34</v>
      </c>
      <c r="B35" s="21">
        <v>1004</v>
      </c>
      <c r="C35" s="21">
        <v>10</v>
      </c>
      <c r="D35" s="21" t="s">
        <v>21</v>
      </c>
      <c r="E35" s="21">
        <v>670</v>
      </c>
      <c r="F35" s="21">
        <v>25</v>
      </c>
      <c r="G35" s="21">
        <v>10</v>
      </c>
      <c r="H35" s="21">
        <f t="shared" si="0"/>
        <v>705</v>
      </c>
      <c r="I35" s="25">
        <f t="shared" si="1"/>
        <v>775.50000000000011</v>
      </c>
      <c r="J35" s="37">
        <f>J34</f>
        <v>29640</v>
      </c>
      <c r="K35" s="38">
        <f t="shared" si="2"/>
        <v>20896200</v>
      </c>
      <c r="L35" s="38">
        <f t="shared" si="3"/>
        <v>22149972</v>
      </c>
      <c r="M35" s="39">
        <f t="shared" si="4"/>
        <v>46000</v>
      </c>
      <c r="N35" s="40">
        <f t="shared" si="5"/>
        <v>2481600.0000000005</v>
      </c>
      <c r="O35" s="41" t="s">
        <v>39</v>
      </c>
    </row>
    <row r="36" spans="1:15" ht="16.5" customHeight="1" x14ac:dyDescent="0.25">
      <c r="A36" s="21">
        <v>35</v>
      </c>
      <c r="B36" s="21">
        <v>1101</v>
      </c>
      <c r="C36" s="21">
        <v>11</v>
      </c>
      <c r="D36" s="21" t="s">
        <v>21</v>
      </c>
      <c r="E36" s="21">
        <v>670</v>
      </c>
      <c r="F36" s="21">
        <v>25</v>
      </c>
      <c r="G36" s="21">
        <v>10</v>
      </c>
      <c r="H36" s="21">
        <f t="shared" si="0"/>
        <v>705</v>
      </c>
      <c r="I36" s="25">
        <f t="shared" si="1"/>
        <v>775.50000000000011</v>
      </c>
      <c r="J36" s="37">
        <f>J35+80</f>
        <v>29720</v>
      </c>
      <c r="K36" s="38">
        <f t="shared" si="2"/>
        <v>20952600</v>
      </c>
      <c r="L36" s="38">
        <f t="shared" si="3"/>
        <v>22209756</v>
      </c>
      <c r="M36" s="39">
        <f t="shared" si="4"/>
        <v>46500</v>
      </c>
      <c r="N36" s="40">
        <f t="shared" si="5"/>
        <v>2481600.0000000005</v>
      </c>
      <c r="O36" s="41" t="s">
        <v>39</v>
      </c>
    </row>
    <row r="37" spans="1:15" ht="16.5" customHeight="1" x14ac:dyDescent="0.25">
      <c r="A37" s="21">
        <v>36</v>
      </c>
      <c r="B37" s="21">
        <v>1102</v>
      </c>
      <c r="C37" s="21">
        <v>11</v>
      </c>
      <c r="D37" s="21" t="s">
        <v>21</v>
      </c>
      <c r="E37" s="21">
        <v>673</v>
      </c>
      <c r="F37" s="21">
        <v>0</v>
      </c>
      <c r="G37" s="21">
        <v>10</v>
      </c>
      <c r="H37" s="21">
        <f t="shared" si="0"/>
        <v>683</v>
      </c>
      <c r="I37" s="25">
        <f t="shared" si="1"/>
        <v>751.30000000000007</v>
      </c>
      <c r="J37" s="37">
        <f>J36</f>
        <v>29720</v>
      </c>
      <c r="K37" s="38">
        <f t="shared" si="2"/>
        <v>20298760</v>
      </c>
      <c r="L37" s="38">
        <f t="shared" si="3"/>
        <v>21516685.600000001</v>
      </c>
      <c r="M37" s="39">
        <f t="shared" si="4"/>
        <v>45000</v>
      </c>
      <c r="N37" s="40">
        <f t="shared" si="5"/>
        <v>2404160</v>
      </c>
      <c r="O37" s="41" t="s">
        <v>39</v>
      </c>
    </row>
    <row r="38" spans="1:15" ht="16.5" customHeight="1" x14ac:dyDescent="0.25">
      <c r="A38" s="21">
        <v>37</v>
      </c>
      <c r="B38" s="21">
        <v>1103</v>
      </c>
      <c r="C38" s="21">
        <v>11</v>
      </c>
      <c r="D38" s="21" t="s">
        <v>21</v>
      </c>
      <c r="E38" s="21">
        <v>674</v>
      </c>
      <c r="F38" s="21">
        <v>0</v>
      </c>
      <c r="G38" s="21">
        <v>10</v>
      </c>
      <c r="H38" s="21">
        <f t="shared" si="0"/>
        <v>684</v>
      </c>
      <c r="I38" s="25">
        <f t="shared" si="1"/>
        <v>752.40000000000009</v>
      </c>
      <c r="J38" s="37">
        <f>J37</f>
        <v>29720</v>
      </c>
      <c r="K38" s="38">
        <f t="shared" si="2"/>
        <v>20328480</v>
      </c>
      <c r="L38" s="38">
        <f t="shared" si="3"/>
        <v>21548188.800000001</v>
      </c>
      <c r="M38" s="39">
        <f t="shared" si="4"/>
        <v>45000</v>
      </c>
      <c r="N38" s="40">
        <f t="shared" si="5"/>
        <v>2407680.0000000005</v>
      </c>
      <c r="O38" s="41" t="s">
        <v>39</v>
      </c>
    </row>
    <row r="39" spans="1:15" ht="16.5" customHeight="1" x14ac:dyDescent="0.25">
      <c r="A39" s="21">
        <v>38</v>
      </c>
      <c r="B39" s="21">
        <v>1104</v>
      </c>
      <c r="C39" s="21">
        <v>11</v>
      </c>
      <c r="D39" s="21" t="s">
        <v>21</v>
      </c>
      <c r="E39" s="21">
        <v>670</v>
      </c>
      <c r="F39" s="21">
        <v>25</v>
      </c>
      <c r="G39" s="21">
        <v>10</v>
      </c>
      <c r="H39" s="21">
        <f t="shared" si="0"/>
        <v>705</v>
      </c>
      <c r="I39" s="25">
        <f t="shared" si="1"/>
        <v>775.50000000000011</v>
      </c>
      <c r="J39" s="37">
        <f>J38</f>
        <v>29720</v>
      </c>
      <c r="K39" s="38">
        <f t="shared" si="2"/>
        <v>20952600</v>
      </c>
      <c r="L39" s="38">
        <f t="shared" si="3"/>
        <v>22209756</v>
      </c>
      <c r="M39" s="39">
        <f t="shared" si="4"/>
        <v>46500</v>
      </c>
      <c r="N39" s="40">
        <f t="shared" si="5"/>
        <v>2481600.0000000005</v>
      </c>
      <c r="O39" s="41" t="s">
        <v>39</v>
      </c>
    </row>
    <row r="40" spans="1:15" x14ac:dyDescent="0.25">
      <c r="A40" s="21">
        <v>39</v>
      </c>
      <c r="B40" s="21">
        <v>1201</v>
      </c>
      <c r="C40" s="21">
        <v>12</v>
      </c>
      <c r="D40" s="21" t="s">
        <v>21</v>
      </c>
      <c r="E40" s="21">
        <v>670</v>
      </c>
      <c r="F40" s="21">
        <v>25</v>
      </c>
      <c r="G40" s="21">
        <v>10</v>
      </c>
      <c r="H40" s="21">
        <f t="shared" si="0"/>
        <v>705</v>
      </c>
      <c r="I40" s="25">
        <f t="shared" si="1"/>
        <v>775.50000000000011</v>
      </c>
      <c r="J40" s="37">
        <f>J39+80</f>
        <v>29800</v>
      </c>
      <c r="K40" s="38">
        <f t="shared" si="2"/>
        <v>21009000</v>
      </c>
      <c r="L40" s="38">
        <f t="shared" si="3"/>
        <v>22269540</v>
      </c>
      <c r="M40" s="39">
        <f t="shared" si="4"/>
        <v>46500</v>
      </c>
      <c r="N40" s="40">
        <f t="shared" si="5"/>
        <v>2481600.0000000005</v>
      </c>
      <c r="O40" s="41" t="s">
        <v>39</v>
      </c>
    </row>
    <row r="41" spans="1:15" ht="16.5" customHeight="1" x14ac:dyDescent="0.25">
      <c r="A41" s="21">
        <v>40</v>
      </c>
      <c r="B41" s="21">
        <v>1202</v>
      </c>
      <c r="C41" s="21">
        <v>12</v>
      </c>
      <c r="D41" s="21" t="s">
        <v>21</v>
      </c>
      <c r="E41" s="21">
        <v>673</v>
      </c>
      <c r="F41" s="21">
        <v>0</v>
      </c>
      <c r="G41" s="21">
        <v>10</v>
      </c>
      <c r="H41" s="21">
        <f t="shared" si="0"/>
        <v>683</v>
      </c>
      <c r="I41" s="25">
        <f t="shared" si="1"/>
        <v>751.30000000000007</v>
      </c>
      <c r="J41" s="37">
        <f>J40</f>
        <v>29800</v>
      </c>
      <c r="K41" s="38">
        <f t="shared" si="2"/>
        <v>20353400</v>
      </c>
      <c r="L41" s="38">
        <f t="shared" si="3"/>
        <v>21574604</v>
      </c>
      <c r="M41" s="39">
        <f t="shared" si="4"/>
        <v>45000</v>
      </c>
      <c r="N41" s="40">
        <f t="shared" si="5"/>
        <v>2404160</v>
      </c>
      <c r="O41" s="41" t="s">
        <v>39</v>
      </c>
    </row>
    <row r="42" spans="1:15" ht="16.5" customHeight="1" x14ac:dyDescent="0.25">
      <c r="A42" s="21">
        <v>41</v>
      </c>
      <c r="B42" s="21">
        <v>1203</v>
      </c>
      <c r="C42" s="21">
        <v>12</v>
      </c>
      <c r="D42" s="21" t="s">
        <v>21</v>
      </c>
      <c r="E42" s="21">
        <v>674</v>
      </c>
      <c r="F42" s="21">
        <v>0</v>
      </c>
      <c r="G42" s="21">
        <v>10</v>
      </c>
      <c r="H42" s="21">
        <f t="shared" si="0"/>
        <v>684</v>
      </c>
      <c r="I42" s="25">
        <f t="shared" si="1"/>
        <v>752.40000000000009</v>
      </c>
      <c r="J42" s="37">
        <f>J41</f>
        <v>29800</v>
      </c>
      <c r="K42" s="38">
        <f t="shared" si="2"/>
        <v>20383200</v>
      </c>
      <c r="L42" s="38">
        <f t="shared" si="3"/>
        <v>21606192</v>
      </c>
      <c r="M42" s="39">
        <f t="shared" si="4"/>
        <v>45000</v>
      </c>
      <c r="N42" s="40">
        <f t="shared" si="5"/>
        <v>2407680.0000000005</v>
      </c>
      <c r="O42" s="41" t="s">
        <v>39</v>
      </c>
    </row>
    <row r="43" spans="1:15" ht="16.5" customHeight="1" x14ac:dyDescent="0.25">
      <c r="A43" s="21">
        <v>42</v>
      </c>
      <c r="B43" s="21">
        <v>1204</v>
      </c>
      <c r="C43" s="21">
        <v>12</v>
      </c>
      <c r="D43" s="21" t="s">
        <v>21</v>
      </c>
      <c r="E43" s="21">
        <v>670</v>
      </c>
      <c r="F43" s="21">
        <v>25</v>
      </c>
      <c r="G43" s="21">
        <v>10</v>
      </c>
      <c r="H43" s="21">
        <f t="shared" si="0"/>
        <v>705</v>
      </c>
      <c r="I43" s="25">
        <f t="shared" si="1"/>
        <v>775.50000000000011</v>
      </c>
      <c r="J43" s="37">
        <f>J42</f>
        <v>29800</v>
      </c>
      <c r="K43" s="38">
        <f t="shared" si="2"/>
        <v>21009000</v>
      </c>
      <c r="L43" s="38">
        <f t="shared" si="3"/>
        <v>22269540</v>
      </c>
      <c r="M43" s="39">
        <f t="shared" si="4"/>
        <v>46500</v>
      </c>
      <c r="N43" s="40">
        <f t="shared" si="5"/>
        <v>2481600.0000000005</v>
      </c>
      <c r="O43" s="41" t="s">
        <v>39</v>
      </c>
    </row>
    <row r="44" spans="1:15" ht="16.5" customHeight="1" x14ac:dyDescent="0.25">
      <c r="A44" s="21">
        <v>43</v>
      </c>
      <c r="B44" s="21">
        <v>1301</v>
      </c>
      <c r="C44" s="21">
        <v>13</v>
      </c>
      <c r="D44" s="21" t="s">
        <v>21</v>
      </c>
      <c r="E44" s="21">
        <v>670</v>
      </c>
      <c r="F44" s="21">
        <v>25</v>
      </c>
      <c r="G44" s="21">
        <v>10</v>
      </c>
      <c r="H44" s="21">
        <f t="shared" si="0"/>
        <v>705</v>
      </c>
      <c r="I44" s="25">
        <f t="shared" si="1"/>
        <v>775.50000000000011</v>
      </c>
      <c r="J44" s="37">
        <f>J43+80</f>
        <v>29880</v>
      </c>
      <c r="K44" s="38">
        <f t="shared" si="2"/>
        <v>21065400</v>
      </c>
      <c r="L44" s="38">
        <f t="shared" si="3"/>
        <v>22329324</v>
      </c>
      <c r="M44" s="39">
        <f t="shared" si="4"/>
        <v>46500</v>
      </c>
      <c r="N44" s="40">
        <f t="shared" si="5"/>
        <v>2481600.0000000005</v>
      </c>
      <c r="O44" s="41" t="s">
        <v>39</v>
      </c>
    </row>
    <row r="45" spans="1:15" ht="16.5" customHeight="1" x14ac:dyDescent="0.25">
      <c r="A45" s="21">
        <v>44</v>
      </c>
      <c r="B45" s="21">
        <v>1302</v>
      </c>
      <c r="C45" s="21">
        <v>13</v>
      </c>
      <c r="D45" s="21" t="s">
        <v>21</v>
      </c>
      <c r="E45" s="21">
        <v>673</v>
      </c>
      <c r="F45" s="21">
        <v>0</v>
      </c>
      <c r="G45" s="21">
        <v>10</v>
      </c>
      <c r="H45" s="21">
        <f t="shared" si="0"/>
        <v>683</v>
      </c>
      <c r="I45" s="25">
        <f t="shared" si="1"/>
        <v>751.30000000000007</v>
      </c>
      <c r="J45" s="37">
        <f>J44</f>
        <v>29880</v>
      </c>
      <c r="K45" s="38">
        <f t="shared" si="2"/>
        <v>20408040</v>
      </c>
      <c r="L45" s="38">
        <f t="shared" si="3"/>
        <v>21632522.400000002</v>
      </c>
      <c r="M45" s="39">
        <f t="shared" si="4"/>
        <v>45000</v>
      </c>
      <c r="N45" s="40">
        <f t="shared" si="5"/>
        <v>2404160</v>
      </c>
      <c r="O45" s="41" t="s">
        <v>39</v>
      </c>
    </row>
    <row r="46" spans="1:15" x14ac:dyDescent="0.25">
      <c r="A46" s="21">
        <v>45</v>
      </c>
      <c r="B46" s="21">
        <v>1303</v>
      </c>
      <c r="C46" s="21">
        <v>13</v>
      </c>
      <c r="D46" s="21" t="s">
        <v>21</v>
      </c>
      <c r="E46" s="21">
        <v>674</v>
      </c>
      <c r="F46" s="21">
        <v>0</v>
      </c>
      <c r="G46" s="21">
        <v>10</v>
      </c>
      <c r="H46" s="21">
        <f t="shared" si="0"/>
        <v>684</v>
      </c>
      <c r="I46" s="25">
        <f t="shared" si="1"/>
        <v>752.40000000000009</v>
      </c>
      <c r="J46" s="37">
        <f>J45</f>
        <v>29880</v>
      </c>
      <c r="K46" s="38">
        <f t="shared" si="2"/>
        <v>20437920</v>
      </c>
      <c r="L46" s="38">
        <f t="shared" si="3"/>
        <v>21664195.199999999</v>
      </c>
      <c r="M46" s="39">
        <f t="shared" si="4"/>
        <v>45000</v>
      </c>
      <c r="N46" s="40">
        <f t="shared" si="5"/>
        <v>2407680.0000000005</v>
      </c>
      <c r="O46" s="41" t="s">
        <v>39</v>
      </c>
    </row>
    <row r="47" spans="1:15" x14ac:dyDescent="0.25">
      <c r="A47" s="21">
        <v>46</v>
      </c>
      <c r="B47" s="21">
        <v>1304</v>
      </c>
      <c r="C47" s="21">
        <v>13</v>
      </c>
      <c r="D47" s="21" t="s">
        <v>21</v>
      </c>
      <c r="E47" s="21">
        <v>670</v>
      </c>
      <c r="F47" s="21">
        <v>25</v>
      </c>
      <c r="G47" s="21">
        <v>10</v>
      </c>
      <c r="H47" s="21">
        <f t="shared" si="0"/>
        <v>705</v>
      </c>
      <c r="I47" s="25">
        <f t="shared" si="1"/>
        <v>775.50000000000011</v>
      </c>
      <c r="J47" s="37">
        <f>J46</f>
        <v>29880</v>
      </c>
      <c r="K47" s="38">
        <f t="shared" si="2"/>
        <v>21065400</v>
      </c>
      <c r="L47" s="38">
        <f t="shared" si="3"/>
        <v>22329324</v>
      </c>
      <c r="M47" s="39">
        <f t="shared" si="4"/>
        <v>46500</v>
      </c>
      <c r="N47" s="40">
        <f t="shared" si="5"/>
        <v>2481600.0000000005</v>
      </c>
      <c r="O47" s="41" t="s">
        <v>39</v>
      </c>
    </row>
    <row r="48" spans="1:15" x14ac:dyDescent="0.25">
      <c r="A48" s="21">
        <v>47</v>
      </c>
      <c r="B48" s="21">
        <v>1401</v>
      </c>
      <c r="C48" s="21">
        <v>14</v>
      </c>
      <c r="D48" s="21" t="s">
        <v>21</v>
      </c>
      <c r="E48" s="21">
        <v>670</v>
      </c>
      <c r="F48" s="21">
        <v>25</v>
      </c>
      <c r="G48" s="21">
        <v>10</v>
      </c>
      <c r="H48" s="21">
        <f t="shared" si="0"/>
        <v>705</v>
      </c>
      <c r="I48" s="25">
        <f t="shared" si="1"/>
        <v>775.50000000000011</v>
      </c>
      <c r="J48" s="37">
        <f>J47+80</f>
        <v>29960</v>
      </c>
      <c r="K48" s="38">
        <f t="shared" si="2"/>
        <v>21121800</v>
      </c>
      <c r="L48" s="38">
        <f t="shared" si="3"/>
        <v>22389108</v>
      </c>
      <c r="M48" s="39">
        <f t="shared" si="4"/>
        <v>46500</v>
      </c>
      <c r="N48" s="40">
        <f t="shared" si="5"/>
        <v>2481600.0000000005</v>
      </c>
      <c r="O48" s="41" t="s">
        <v>39</v>
      </c>
    </row>
    <row r="49" spans="1:15" x14ac:dyDescent="0.25">
      <c r="A49" s="21">
        <v>48</v>
      </c>
      <c r="B49" s="21">
        <v>1402</v>
      </c>
      <c r="C49" s="21">
        <v>14</v>
      </c>
      <c r="D49" s="21" t="s">
        <v>21</v>
      </c>
      <c r="E49" s="21">
        <v>673</v>
      </c>
      <c r="F49" s="21">
        <v>0</v>
      </c>
      <c r="G49" s="21">
        <v>10</v>
      </c>
      <c r="H49" s="21">
        <f t="shared" si="0"/>
        <v>683</v>
      </c>
      <c r="I49" s="25">
        <f t="shared" si="1"/>
        <v>751.30000000000007</v>
      </c>
      <c r="J49" s="37">
        <f>J48</f>
        <v>29960</v>
      </c>
      <c r="K49" s="38">
        <f t="shared" si="2"/>
        <v>20462680</v>
      </c>
      <c r="L49" s="38">
        <f t="shared" si="3"/>
        <v>21690440.800000001</v>
      </c>
      <c r="M49" s="39">
        <f t="shared" si="4"/>
        <v>45000</v>
      </c>
      <c r="N49" s="40">
        <f t="shared" si="5"/>
        <v>2404160</v>
      </c>
      <c r="O49" s="41" t="s">
        <v>39</v>
      </c>
    </row>
    <row r="50" spans="1:15" x14ac:dyDescent="0.25">
      <c r="A50" s="21">
        <v>49</v>
      </c>
      <c r="B50" s="21">
        <v>1403</v>
      </c>
      <c r="C50" s="21">
        <v>14</v>
      </c>
      <c r="D50" s="21" t="s">
        <v>21</v>
      </c>
      <c r="E50" s="21">
        <v>674</v>
      </c>
      <c r="F50" s="21">
        <v>0</v>
      </c>
      <c r="G50" s="21">
        <v>10</v>
      </c>
      <c r="H50" s="21">
        <f t="shared" si="0"/>
        <v>684</v>
      </c>
      <c r="I50" s="25">
        <f t="shared" si="1"/>
        <v>752.40000000000009</v>
      </c>
      <c r="J50" s="37">
        <f>J49</f>
        <v>29960</v>
      </c>
      <c r="K50" s="38">
        <f t="shared" si="2"/>
        <v>20492640</v>
      </c>
      <c r="L50" s="38">
        <f t="shared" si="3"/>
        <v>21722198.400000002</v>
      </c>
      <c r="M50" s="39">
        <f t="shared" si="4"/>
        <v>45500</v>
      </c>
      <c r="N50" s="40">
        <f t="shared" si="5"/>
        <v>2407680.0000000005</v>
      </c>
      <c r="O50" s="41" t="s">
        <v>39</v>
      </c>
    </row>
    <row r="51" spans="1:15" x14ac:dyDescent="0.25">
      <c r="A51" s="21">
        <v>50</v>
      </c>
      <c r="B51" s="21">
        <v>1404</v>
      </c>
      <c r="C51" s="21">
        <v>14</v>
      </c>
      <c r="D51" s="21" t="s">
        <v>21</v>
      </c>
      <c r="E51" s="21">
        <v>670</v>
      </c>
      <c r="F51" s="21">
        <v>25</v>
      </c>
      <c r="G51" s="21">
        <v>10</v>
      </c>
      <c r="H51" s="21">
        <f t="shared" si="0"/>
        <v>705</v>
      </c>
      <c r="I51" s="25">
        <f t="shared" si="1"/>
        <v>775.50000000000011</v>
      </c>
      <c r="J51" s="37">
        <f>J50</f>
        <v>29960</v>
      </c>
      <c r="K51" s="38">
        <f t="shared" si="2"/>
        <v>21121800</v>
      </c>
      <c r="L51" s="38">
        <f t="shared" si="3"/>
        <v>22389108</v>
      </c>
      <c r="M51" s="39">
        <f t="shared" si="4"/>
        <v>46500</v>
      </c>
      <c r="N51" s="40">
        <f t="shared" si="5"/>
        <v>2481600.0000000005</v>
      </c>
      <c r="O51" s="41" t="s">
        <v>39</v>
      </c>
    </row>
    <row r="52" spans="1:15" x14ac:dyDescent="0.25">
      <c r="A52" s="21">
        <v>51</v>
      </c>
      <c r="B52" s="21">
        <v>1501</v>
      </c>
      <c r="C52" s="21">
        <v>15</v>
      </c>
      <c r="D52" s="21" t="s">
        <v>21</v>
      </c>
      <c r="E52" s="21">
        <v>670</v>
      </c>
      <c r="F52" s="21">
        <v>25</v>
      </c>
      <c r="G52" s="21">
        <v>10</v>
      </c>
      <c r="H52" s="21">
        <f t="shared" si="0"/>
        <v>705</v>
      </c>
      <c r="I52" s="25">
        <f t="shared" si="1"/>
        <v>775.50000000000011</v>
      </c>
      <c r="J52" s="37">
        <f>J51+80</f>
        <v>30040</v>
      </c>
      <c r="K52" s="38">
        <f t="shared" si="2"/>
        <v>21178200</v>
      </c>
      <c r="L52" s="38">
        <f t="shared" si="3"/>
        <v>22448892</v>
      </c>
      <c r="M52" s="39">
        <f t="shared" si="4"/>
        <v>47000</v>
      </c>
      <c r="N52" s="40">
        <f t="shared" si="5"/>
        <v>2481600.0000000005</v>
      </c>
      <c r="O52" s="41" t="s">
        <v>39</v>
      </c>
    </row>
    <row r="53" spans="1:15" x14ac:dyDescent="0.25">
      <c r="A53" s="21">
        <v>52</v>
      </c>
      <c r="B53" s="21">
        <v>1502</v>
      </c>
      <c r="C53" s="21">
        <v>15</v>
      </c>
      <c r="D53" s="21" t="s">
        <v>21</v>
      </c>
      <c r="E53" s="21">
        <v>673</v>
      </c>
      <c r="F53" s="21">
        <v>0</v>
      </c>
      <c r="G53" s="21">
        <v>10</v>
      </c>
      <c r="H53" s="21">
        <f t="shared" si="0"/>
        <v>683</v>
      </c>
      <c r="I53" s="25">
        <f t="shared" si="1"/>
        <v>751.30000000000007</v>
      </c>
      <c r="J53" s="37">
        <f>J52</f>
        <v>30040</v>
      </c>
      <c r="K53" s="38">
        <f t="shared" si="2"/>
        <v>20517320</v>
      </c>
      <c r="L53" s="38">
        <f t="shared" si="3"/>
        <v>21748359.199999999</v>
      </c>
      <c r="M53" s="39">
        <f t="shared" si="4"/>
        <v>45500</v>
      </c>
      <c r="N53" s="40">
        <f t="shared" si="5"/>
        <v>2404160</v>
      </c>
      <c r="O53" s="41" t="s">
        <v>39</v>
      </c>
    </row>
    <row r="54" spans="1:15" x14ac:dyDescent="0.25">
      <c r="A54" s="21">
        <v>53</v>
      </c>
      <c r="B54" s="21">
        <v>1504</v>
      </c>
      <c r="C54" s="21">
        <v>15</v>
      </c>
      <c r="D54" s="21" t="s">
        <v>21</v>
      </c>
      <c r="E54" s="21">
        <v>670</v>
      </c>
      <c r="F54" s="21">
        <v>25</v>
      </c>
      <c r="G54" s="21">
        <v>10</v>
      </c>
      <c r="H54" s="21">
        <f t="shared" si="0"/>
        <v>705</v>
      </c>
      <c r="I54" s="25">
        <f t="shared" si="1"/>
        <v>775.50000000000011</v>
      </c>
      <c r="J54" s="37">
        <f>J53</f>
        <v>30040</v>
      </c>
      <c r="K54" s="38">
        <f t="shared" si="2"/>
        <v>21178200</v>
      </c>
      <c r="L54" s="38">
        <f t="shared" si="3"/>
        <v>22448892</v>
      </c>
      <c r="M54" s="39">
        <f t="shared" si="4"/>
        <v>47000</v>
      </c>
      <c r="N54" s="40">
        <f t="shared" si="5"/>
        <v>2481600.0000000005</v>
      </c>
      <c r="O54" s="41" t="s">
        <v>39</v>
      </c>
    </row>
    <row r="55" spans="1:15" x14ac:dyDescent="0.25">
      <c r="A55" s="21">
        <v>54</v>
      </c>
      <c r="B55" s="21">
        <v>1601</v>
      </c>
      <c r="C55" s="21">
        <v>16</v>
      </c>
      <c r="D55" s="21" t="s">
        <v>21</v>
      </c>
      <c r="E55" s="21">
        <v>670</v>
      </c>
      <c r="F55" s="21">
        <v>25</v>
      </c>
      <c r="G55" s="21">
        <v>10</v>
      </c>
      <c r="H55" s="21">
        <f t="shared" si="0"/>
        <v>705</v>
      </c>
      <c r="I55" s="25">
        <f t="shared" si="1"/>
        <v>775.50000000000011</v>
      </c>
      <c r="J55" s="37">
        <f>J54+80</f>
        <v>30120</v>
      </c>
      <c r="K55" s="38">
        <f t="shared" si="2"/>
        <v>21234600</v>
      </c>
      <c r="L55" s="38">
        <f t="shared" si="3"/>
        <v>22508676</v>
      </c>
      <c r="M55" s="39">
        <f t="shared" si="4"/>
        <v>47000</v>
      </c>
      <c r="N55" s="40">
        <f t="shared" si="5"/>
        <v>2481600.0000000005</v>
      </c>
      <c r="O55" s="41" t="s">
        <v>39</v>
      </c>
    </row>
    <row r="56" spans="1:15" x14ac:dyDescent="0.25">
      <c r="A56" s="21">
        <v>55</v>
      </c>
      <c r="B56" s="21">
        <v>1602</v>
      </c>
      <c r="C56" s="21">
        <v>16</v>
      </c>
      <c r="D56" s="21" t="s">
        <v>21</v>
      </c>
      <c r="E56" s="21">
        <v>673</v>
      </c>
      <c r="F56" s="21">
        <v>0</v>
      </c>
      <c r="G56" s="21">
        <v>10</v>
      </c>
      <c r="H56" s="21">
        <f t="shared" si="0"/>
        <v>683</v>
      </c>
      <c r="I56" s="25">
        <f t="shared" si="1"/>
        <v>751.30000000000007</v>
      </c>
      <c r="J56" s="37">
        <f>J55</f>
        <v>30120</v>
      </c>
      <c r="K56" s="38">
        <f t="shared" si="2"/>
        <v>20571960</v>
      </c>
      <c r="L56" s="38">
        <f t="shared" si="3"/>
        <v>21806277.600000001</v>
      </c>
      <c r="M56" s="39">
        <f t="shared" si="4"/>
        <v>45500</v>
      </c>
      <c r="N56" s="40">
        <f t="shared" si="5"/>
        <v>2404160</v>
      </c>
      <c r="O56" s="41" t="s">
        <v>39</v>
      </c>
    </row>
    <row r="57" spans="1:15" x14ac:dyDescent="0.25">
      <c r="A57" s="21">
        <v>56</v>
      </c>
      <c r="B57" s="21">
        <v>1603</v>
      </c>
      <c r="C57" s="21">
        <v>16</v>
      </c>
      <c r="D57" s="21" t="s">
        <v>21</v>
      </c>
      <c r="E57" s="21">
        <v>674</v>
      </c>
      <c r="F57" s="21">
        <v>0</v>
      </c>
      <c r="G57" s="21">
        <v>10</v>
      </c>
      <c r="H57" s="21">
        <f t="shared" si="0"/>
        <v>684</v>
      </c>
      <c r="I57" s="25">
        <f t="shared" si="1"/>
        <v>752.40000000000009</v>
      </c>
      <c r="J57" s="37">
        <f>J56</f>
        <v>30120</v>
      </c>
      <c r="K57" s="38">
        <f t="shared" si="2"/>
        <v>20602080</v>
      </c>
      <c r="L57" s="38">
        <f t="shared" si="3"/>
        <v>21838204.800000001</v>
      </c>
      <c r="M57" s="39">
        <f t="shared" si="4"/>
        <v>45500</v>
      </c>
      <c r="N57" s="40">
        <f t="shared" si="5"/>
        <v>2407680.0000000005</v>
      </c>
      <c r="O57" s="41" t="s">
        <v>39</v>
      </c>
    </row>
    <row r="58" spans="1:15" x14ac:dyDescent="0.25">
      <c r="A58" s="21">
        <v>57</v>
      </c>
      <c r="B58" s="21">
        <v>1604</v>
      </c>
      <c r="C58" s="21">
        <v>16</v>
      </c>
      <c r="D58" s="21" t="s">
        <v>21</v>
      </c>
      <c r="E58" s="21">
        <v>670</v>
      </c>
      <c r="F58" s="21">
        <v>25</v>
      </c>
      <c r="G58" s="21">
        <v>10</v>
      </c>
      <c r="H58" s="21">
        <f t="shared" si="0"/>
        <v>705</v>
      </c>
      <c r="I58" s="25">
        <f t="shared" si="1"/>
        <v>775.50000000000011</v>
      </c>
      <c r="J58" s="37">
        <f>J57</f>
        <v>30120</v>
      </c>
      <c r="K58" s="38">
        <f t="shared" si="2"/>
        <v>21234600</v>
      </c>
      <c r="L58" s="38">
        <f t="shared" si="3"/>
        <v>22508676</v>
      </c>
      <c r="M58" s="39">
        <f t="shared" si="4"/>
        <v>47000</v>
      </c>
      <c r="N58" s="40">
        <f t="shared" si="5"/>
        <v>2481600.0000000005</v>
      </c>
      <c r="O58" s="41" t="s">
        <v>39</v>
      </c>
    </row>
    <row r="59" spans="1:15" x14ac:dyDescent="0.25">
      <c r="A59" s="21">
        <v>58</v>
      </c>
      <c r="B59" s="21">
        <v>1701</v>
      </c>
      <c r="C59" s="21">
        <v>17</v>
      </c>
      <c r="D59" s="21" t="s">
        <v>21</v>
      </c>
      <c r="E59" s="21">
        <v>670</v>
      </c>
      <c r="F59" s="21">
        <v>25</v>
      </c>
      <c r="G59" s="21">
        <v>10</v>
      </c>
      <c r="H59" s="21">
        <f t="shared" si="0"/>
        <v>705</v>
      </c>
      <c r="I59" s="25">
        <f t="shared" si="1"/>
        <v>775.50000000000011</v>
      </c>
      <c r="J59" s="37">
        <f>J58+80</f>
        <v>30200</v>
      </c>
      <c r="K59" s="38">
        <f t="shared" si="2"/>
        <v>21291000</v>
      </c>
      <c r="L59" s="38">
        <f t="shared" si="3"/>
        <v>22568460</v>
      </c>
      <c r="M59" s="39">
        <f t="shared" si="4"/>
        <v>47000</v>
      </c>
      <c r="N59" s="40">
        <f t="shared" si="5"/>
        <v>2481600.0000000005</v>
      </c>
      <c r="O59" s="41" t="s">
        <v>39</v>
      </c>
    </row>
    <row r="60" spans="1:15" x14ac:dyDescent="0.25">
      <c r="A60" s="21">
        <v>59</v>
      </c>
      <c r="B60" s="21">
        <v>1702</v>
      </c>
      <c r="C60" s="21">
        <v>17</v>
      </c>
      <c r="D60" s="21" t="s">
        <v>21</v>
      </c>
      <c r="E60" s="21">
        <v>673</v>
      </c>
      <c r="F60" s="21">
        <v>0</v>
      </c>
      <c r="G60" s="21">
        <v>10</v>
      </c>
      <c r="H60" s="21">
        <f t="shared" si="0"/>
        <v>683</v>
      </c>
      <c r="I60" s="25">
        <f t="shared" si="1"/>
        <v>751.30000000000007</v>
      </c>
      <c r="J60" s="37">
        <f>J59</f>
        <v>30200</v>
      </c>
      <c r="K60" s="38">
        <f t="shared" si="2"/>
        <v>20626600</v>
      </c>
      <c r="L60" s="38">
        <f t="shared" si="3"/>
        <v>21864196</v>
      </c>
      <c r="M60" s="39">
        <f t="shared" si="4"/>
        <v>45500</v>
      </c>
      <c r="N60" s="40">
        <f t="shared" si="5"/>
        <v>2404160</v>
      </c>
      <c r="O60" s="41" t="s">
        <v>39</v>
      </c>
    </row>
    <row r="61" spans="1:15" x14ac:dyDescent="0.25">
      <c r="A61" s="21">
        <v>60</v>
      </c>
      <c r="B61" s="21">
        <v>1703</v>
      </c>
      <c r="C61" s="21">
        <v>17</v>
      </c>
      <c r="D61" s="21" t="s">
        <v>21</v>
      </c>
      <c r="E61" s="21">
        <v>674</v>
      </c>
      <c r="F61" s="21">
        <v>0</v>
      </c>
      <c r="G61" s="21">
        <v>10</v>
      </c>
      <c r="H61" s="21">
        <f t="shared" si="0"/>
        <v>684</v>
      </c>
      <c r="I61" s="25">
        <f t="shared" si="1"/>
        <v>752.40000000000009</v>
      </c>
      <c r="J61" s="37">
        <f>J60</f>
        <v>30200</v>
      </c>
      <c r="K61" s="38">
        <f t="shared" si="2"/>
        <v>20656800</v>
      </c>
      <c r="L61" s="38">
        <f t="shared" si="3"/>
        <v>21896208</v>
      </c>
      <c r="M61" s="39">
        <f t="shared" si="4"/>
        <v>45500</v>
      </c>
      <c r="N61" s="40">
        <f t="shared" si="5"/>
        <v>2407680.0000000005</v>
      </c>
      <c r="O61" s="41" t="s">
        <v>39</v>
      </c>
    </row>
    <row r="62" spans="1:15" x14ac:dyDescent="0.25">
      <c r="A62" s="21">
        <v>61</v>
      </c>
      <c r="B62" s="21">
        <v>1704</v>
      </c>
      <c r="C62" s="21">
        <v>17</v>
      </c>
      <c r="D62" s="21" t="s">
        <v>21</v>
      </c>
      <c r="E62" s="21">
        <v>670</v>
      </c>
      <c r="F62" s="21">
        <v>25</v>
      </c>
      <c r="G62" s="21">
        <v>10</v>
      </c>
      <c r="H62" s="21">
        <f t="shared" si="0"/>
        <v>705</v>
      </c>
      <c r="I62" s="25">
        <f t="shared" si="1"/>
        <v>775.50000000000011</v>
      </c>
      <c r="J62" s="37">
        <f>J61</f>
        <v>30200</v>
      </c>
      <c r="K62" s="38">
        <f t="shared" si="2"/>
        <v>21291000</v>
      </c>
      <c r="L62" s="38">
        <f t="shared" si="3"/>
        <v>22568460</v>
      </c>
      <c r="M62" s="39">
        <f t="shared" si="4"/>
        <v>47000</v>
      </c>
      <c r="N62" s="40">
        <f t="shared" si="5"/>
        <v>2481600.0000000005</v>
      </c>
      <c r="O62" s="41" t="s">
        <v>39</v>
      </c>
    </row>
    <row r="63" spans="1:15" x14ac:dyDescent="0.25">
      <c r="A63" s="21">
        <v>62</v>
      </c>
      <c r="B63" s="21">
        <v>1801</v>
      </c>
      <c r="C63" s="21">
        <v>18</v>
      </c>
      <c r="D63" s="21" t="s">
        <v>21</v>
      </c>
      <c r="E63" s="21">
        <v>670</v>
      </c>
      <c r="F63" s="21">
        <v>25</v>
      </c>
      <c r="G63" s="21">
        <v>10</v>
      </c>
      <c r="H63" s="21">
        <f t="shared" si="0"/>
        <v>705</v>
      </c>
      <c r="I63" s="25">
        <f t="shared" si="1"/>
        <v>775.50000000000011</v>
      </c>
      <c r="J63" s="37">
        <f>J62+80</f>
        <v>30280</v>
      </c>
      <c r="K63" s="38">
        <f t="shared" si="2"/>
        <v>21347400</v>
      </c>
      <c r="L63" s="38">
        <f t="shared" si="3"/>
        <v>22628244</v>
      </c>
      <c r="M63" s="39">
        <f t="shared" si="4"/>
        <v>47000</v>
      </c>
      <c r="N63" s="40">
        <f t="shared" si="5"/>
        <v>2481600.0000000005</v>
      </c>
      <c r="O63" s="41" t="s">
        <v>39</v>
      </c>
    </row>
    <row r="64" spans="1:15" x14ac:dyDescent="0.25">
      <c r="A64" s="21">
        <v>63</v>
      </c>
      <c r="B64" s="21">
        <v>1802</v>
      </c>
      <c r="C64" s="21">
        <v>18</v>
      </c>
      <c r="D64" s="21" t="s">
        <v>21</v>
      </c>
      <c r="E64" s="21">
        <v>673</v>
      </c>
      <c r="F64" s="21">
        <v>0</v>
      </c>
      <c r="G64" s="21">
        <v>10</v>
      </c>
      <c r="H64" s="21">
        <f t="shared" si="0"/>
        <v>683</v>
      </c>
      <c r="I64" s="25">
        <f t="shared" si="1"/>
        <v>751.30000000000007</v>
      </c>
      <c r="J64" s="37">
        <f>J63</f>
        <v>30280</v>
      </c>
      <c r="K64" s="38">
        <f t="shared" si="2"/>
        <v>20681240</v>
      </c>
      <c r="L64" s="38">
        <f t="shared" si="3"/>
        <v>21922114.400000002</v>
      </c>
      <c r="M64" s="39">
        <f t="shared" si="4"/>
        <v>45500</v>
      </c>
      <c r="N64" s="40">
        <f t="shared" si="5"/>
        <v>2404160</v>
      </c>
      <c r="O64" s="41" t="s">
        <v>39</v>
      </c>
    </row>
    <row r="65" spans="1:15" x14ac:dyDescent="0.25">
      <c r="A65" s="21">
        <v>64</v>
      </c>
      <c r="B65" s="21">
        <v>1803</v>
      </c>
      <c r="C65" s="21">
        <v>18</v>
      </c>
      <c r="D65" s="21" t="s">
        <v>21</v>
      </c>
      <c r="E65" s="21">
        <v>674</v>
      </c>
      <c r="F65" s="21">
        <v>0</v>
      </c>
      <c r="G65" s="21">
        <v>10</v>
      </c>
      <c r="H65" s="21">
        <f t="shared" si="0"/>
        <v>684</v>
      </c>
      <c r="I65" s="25">
        <f t="shared" si="1"/>
        <v>752.40000000000009</v>
      </c>
      <c r="J65" s="37">
        <f>J64</f>
        <v>30280</v>
      </c>
      <c r="K65" s="38">
        <f t="shared" si="2"/>
        <v>20711520</v>
      </c>
      <c r="L65" s="38">
        <f t="shared" si="3"/>
        <v>21954211.199999999</v>
      </c>
      <c r="M65" s="39">
        <f t="shared" si="4"/>
        <v>45500</v>
      </c>
      <c r="N65" s="40">
        <f t="shared" si="5"/>
        <v>2407680.0000000005</v>
      </c>
      <c r="O65" s="41" t="s">
        <v>39</v>
      </c>
    </row>
    <row r="66" spans="1:15" x14ac:dyDescent="0.25">
      <c r="A66" s="21">
        <v>65</v>
      </c>
      <c r="B66" s="21">
        <v>1804</v>
      </c>
      <c r="C66" s="21">
        <v>18</v>
      </c>
      <c r="D66" s="21" t="s">
        <v>21</v>
      </c>
      <c r="E66" s="21">
        <v>670</v>
      </c>
      <c r="F66" s="21">
        <v>25</v>
      </c>
      <c r="G66" s="21">
        <v>10</v>
      </c>
      <c r="H66" s="21">
        <f t="shared" si="0"/>
        <v>705</v>
      </c>
      <c r="I66" s="25">
        <f t="shared" si="1"/>
        <v>775.50000000000011</v>
      </c>
      <c r="J66" s="37">
        <f>J65</f>
        <v>30280</v>
      </c>
      <c r="K66" s="38">
        <f t="shared" si="2"/>
        <v>21347400</v>
      </c>
      <c r="L66" s="38">
        <f t="shared" si="3"/>
        <v>22628244</v>
      </c>
      <c r="M66" s="39">
        <f t="shared" si="4"/>
        <v>47000</v>
      </c>
      <c r="N66" s="40">
        <f t="shared" si="5"/>
        <v>2481600.0000000005</v>
      </c>
      <c r="O66" s="41" t="s">
        <v>39</v>
      </c>
    </row>
    <row r="67" spans="1:15" x14ac:dyDescent="0.25">
      <c r="A67" s="21">
        <v>66</v>
      </c>
      <c r="B67" s="21">
        <v>1901</v>
      </c>
      <c r="C67" s="21">
        <v>19</v>
      </c>
      <c r="D67" s="21" t="s">
        <v>21</v>
      </c>
      <c r="E67" s="21">
        <v>670</v>
      </c>
      <c r="F67" s="21">
        <v>25</v>
      </c>
      <c r="G67" s="21">
        <v>10</v>
      </c>
      <c r="H67" s="21">
        <f t="shared" ref="H67:H86" si="6">E67+F67+G67</f>
        <v>705</v>
      </c>
      <c r="I67" s="25">
        <f t="shared" ref="I67:I86" si="7">H67*1.1</f>
        <v>775.50000000000011</v>
      </c>
      <c r="J67" s="37">
        <f>J66+80</f>
        <v>30360</v>
      </c>
      <c r="K67" s="38">
        <f t="shared" ref="K67:K86" si="8">H67*J67</f>
        <v>21403800</v>
      </c>
      <c r="L67" s="38">
        <f t="shared" ref="L67:L86" si="9">K67*1.06</f>
        <v>22688028</v>
      </c>
      <c r="M67" s="39">
        <f t="shared" ref="M67:M86" si="10">MROUND((L67*0.025/12),500)</f>
        <v>47500</v>
      </c>
      <c r="N67" s="40">
        <f t="shared" ref="N67:N86" si="11">I67*3200</f>
        <v>2481600.0000000005</v>
      </c>
      <c r="O67" s="41" t="s">
        <v>39</v>
      </c>
    </row>
    <row r="68" spans="1:15" x14ac:dyDescent="0.25">
      <c r="A68" s="21">
        <v>67</v>
      </c>
      <c r="B68" s="21">
        <v>1902</v>
      </c>
      <c r="C68" s="21">
        <v>19</v>
      </c>
      <c r="D68" s="21" t="s">
        <v>21</v>
      </c>
      <c r="E68" s="21">
        <v>673</v>
      </c>
      <c r="F68" s="21">
        <v>0</v>
      </c>
      <c r="G68" s="21">
        <v>10</v>
      </c>
      <c r="H68" s="21">
        <f t="shared" si="6"/>
        <v>683</v>
      </c>
      <c r="I68" s="25">
        <f t="shared" si="7"/>
        <v>751.30000000000007</v>
      </c>
      <c r="J68" s="37">
        <f>J67</f>
        <v>30360</v>
      </c>
      <c r="K68" s="38">
        <f t="shared" si="8"/>
        <v>20735880</v>
      </c>
      <c r="L68" s="38">
        <f t="shared" si="9"/>
        <v>21980032.800000001</v>
      </c>
      <c r="M68" s="39">
        <f t="shared" si="10"/>
        <v>46000</v>
      </c>
      <c r="N68" s="40">
        <f t="shared" si="11"/>
        <v>2404160</v>
      </c>
      <c r="O68" s="41" t="s">
        <v>39</v>
      </c>
    </row>
    <row r="69" spans="1:15" x14ac:dyDescent="0.25">
      <c r="A69" s="21">
        <v>68</v>
      </c>
      <c r="B69" s="21">
        <v>1903</v>
      </c>
      <c r="C69" s="21">
        <v>19</v>
      </c>
      <c r="D69" s="21" t="s">
        <v>21</v>
      </c>
      <c r="E69" s="21">
        <v>674</v>
      </c>
      <c r="F69" s="21">
        <v>0</v>
      </c>
      <c r="G69" s="21">
        <v>10</v>
      </c>
      <c r="H69" s="21">
        <f t="shared" si="6"/>
        <v>684</v>
      </c>
      <c r="I69" s="25">
        <f t="shared" si="7"/>
        <v>752.40000000000009</v>
      </c>
      <c r="J69" s="37">
        <f>J68</f>
        <v>30360</v>
      </c>
      <c r="K69" s="38">
        <f t="shared" si="8"/>
        <v>20766240</v>
      </c>
      <c r="L69" s="38">
        <f t="shared" si="9"/>
        <v>22012214.400000002</v>
      </c>
      <c r="M69" s="39">
        <f t="shared" si="10"/>
        <v>46000</v>
      </c>
      <c r="N69" s="40">
        <f t="shared" si="11"/>
        <v>2407680.0000000005</v>
      </c>
      <c r="O69" s="41" t="s">
        <v>39</v>
      </c>
    </row>
    <row r="70" spans="1:15" x14ac:dyDescent="0.25">
      <c r="A70" s="21">
        <v>69</v>
      </c>
      <c r="B70" s="21">
        <v>1904</v>
      </c>
      <c r="C70" s="21">
        <v>19</v>
      </c>
      <c r="D70" s="21" t="s">
        <v>21</v>
      </c>
      <c r="E70" s="21">
        <v>670</v>
      </c>
      <c r="F70" s="21">
        <v>25</v>
      </c>
      <c r="G70" s="21">
        <v>10</v>
      </c>
      <c r="H70" s="21">
        <f t="shared" si="6"/>
        <v>705</v>
      </c>
      <c r="I70" s="25">
        <f t="shared" si="7"/>
        <v>775.50000000000011</v>
      </c>
      <c r="J70" s="37">
        <f>J69</f>
        <v>30360</v>
      </c>
      <c r="K70" s="38">
        <f t="shared" si="8"/>
        <v>21403800</v>
      </c>
      <c r="L70" s="38">
        <f t="shared" si="9"/>
        <v>22688028</v>
      </c>
      <c r="M70" s="39">
        <f t="shared" si="10"/>
        <v>47500</v>
      </c>
      <c r="N70" s="40">
        <f t="shared" si="11"/>
        <v>2481600.0000000005</v>
      </c>
      <c r="O70" s="41" t="s">
        <v>39</v>
      </c>
    </row>
    <row r="71" spans="1:15" x14ac:dyDescent="0.25">
      <c r="A71" s="21">
        <v>70</v>
      </c>
      <c r="B71" s="21">
        <v>2001</v>
      </c>
      <c r="C71" s="21">
        <v>20</v>
      </c>
      <c r="D71" s="21" t="s">
        <v>21</v>
      </c>
      <c r="E71" s="21">
        <v>670</v>
      </c>
      <c r="F71" s="21">
        <v>25</v>
      </c>
      <c r="G71" s="21">
        <v>10</v>
      </c>
      <c r="H71" s="21">
        <f t="shared" si="6"/>
        <v>705</v>
      </c>
      <c r="I71" s="25">
        <f t="shared" si="7"/>
        <v>775.50000000000011</v>
      </c>
      <c r="J71" s="37">
        <f>J70+80</f>
        <v>30440</v>
      </c>
      <c r="K71" s="38">
        <f t="shared" si="8"/>
        <v>21460200</v>
      </c>
      <c r="L71" s="38">
        <f t="shared" si="9"/>
        <v>22747812</v>
      </c>
      <c r="M71" s="39">
        <f t="shared" si="10"/>
        <v>47500</v>
      </c>
      <c r="N71" s="40">
        <f t="shared" si="11"/>
        <v>2481600.0000000005</v>
      </c>
      <c r="O71" s="41" t="s">
        <v>39</v>
      </c>
    </row>
    <row r="72" spans="1:15" x14ac:dyDescent="0.25">
      <c r="A72" s="21">
        <v>71</v>
      </c>
      <c r="B72" s="21">
        <v>2002</v>
      </c>
      <c r="C72" s="21">
        <v>20</v>
      </c>
      <c r="D72" s="21" t="s">
        <v>21</v>
      </c>
      <c r="E72" s="21">
        <v>673</v>
      </c>
      <c r="F72" s="21">
        <v>0</v>
      </c>
      <c r="G72" s="21">
        <v>10</v>
      </c>
      <c r="H72" s="21">
        <f t="shared" si="6"/>
        <v>683</v>
      </c>
      <c r="I72" s="25">
        <f t="shared" si="7"/>
        <v>751.30000000000007</v>
      </c>
      <c r="J72" s="37">
        <f>J71</f>
        <v>30440</v>
      </c>
      <c r="K72" s="38">
        <f t="shared" si="8"/>
        <v>20790520</v>
      </c>
      <c r="L72" s="38">
        <f t="shared" si="9"/>
        <v>22037951.199999999</v>
      </c>
      <c r="M72" s="39">
        <f t="shared" si="10"/>
        <v>46000</v>
      </c>
      <c r="N72" s="40">
        <f t="shared" si="11"/>
        <v>2404160</v>
      </c>
      <c r="O72" s="41" t="s">
        <v>39</v>
      </c>
    </row>
    <row r="73" spans="1:15" x14ac:dyDescent="0.25">
      <c r="A73" s="21">
        <v>72</v>
      </c>
      <c r="B73" s="21">
        <v>2003</v>
      </c>
      <c r="C73" s="21">
        <v>20</v>
      </c>
      <c r="D73" s="21" t="s">
        <v>21</v>
      </c>
      <c r="E73" s="21">
        <v>674</v>
      </c>
      <c r="F73" s="21">
        <v>0</v>
      </c>
      <c r="G73" s="21">
        <v>10</v>
      </c>
      <c r="H73" s="21">
        <f t="shared" si="6"/>
        <v>684</v>
      </c>
      <c r="I73" s="25">
        <f t="shared" si="7"/>
        <v>752.40000000000009</v>
      </c>
      <c r="J73" s="37">
        <f>J72</f>
        <v>30440</v>
      </c>
      <c r="K73" s="38">
        <f t="shared" si="8"/>
        <v>20820960</v>
      </c>
      <c r="L73" s="38">
        <f t="shared" si="9"/>
        <v>22070217.600000001</v>
      </c>
      <c r="M73" s="39">
        <f t="shared" si="10"/>
        <v>46000</v>
      </c>
      <c r="N73" s="40">
        <f t="shared" si="11"/>
        <v>2407680.0000000005</v>
      </c>
      <c r="O73" s="41" t="s">
        <v>39</v>
      </c>
    </row>
    <row r="74" spans="1:15" x14ac:dyDescent="0.25">
      <c r="A74" s="21">
        <v>73</v>
      </c>
      <c r="B74" s="21">
        <v>2004</v>
      </c>
      <c r="C74" s="21">
        <v>20</v>
      </c>
      <c r="D74" s="21" t="s">
        <v>21</v>
      </c>
      <c r="E74" s="21">
        <v>670</v>
      </c>
      <c r="F74" s="21">
        <v>25</v>
      </c>
      <c r="G74" s="21">
        <v>10</v>
      </c>
      <c r="H74" s="21">
        <f t="shared" si="6"/>
        <v>705</v>
      </c>
      <c r="I74" s="25">
        <f t="shared" si="7"/>
        <v>775.50000000000011</v>
      </c>
      <c r="J74" s="37">
        <f>J73</f>
        <v>30440</v>
      </c>
      <c r="K74" s="38">
        <f t="shared" si="8"/>
        <v>21460200</v>
      </c>
      <c r="L74" s="38">
        <f t="shared" si="9"/>
        <v>22747812</v>
      </c>
      <c r="M74" s="39">
        <f t="shared" si="10"/>
        <v>47500</v>
      </c>
      <c r="N74" s="40">
        <f t="shared" si="11"/>
        <v>2481600.0000000005</v>
      </c>
      <c r="O74" s="41" t="s">
        <v>39</v>
      </c>
    </row>
    <row r="75" spans="1:15" x14ac:dyDescent="0.25">
      <c r="A75" s="21">
        <v>74</v>
      </c>
      <c r="B75" s="21">
        <v>2101</v>
      </c>
      <c r="C75" s="21">
        <v>21</v>
      </c>
      <c r="D75" s="21" t="s">
        <v>21</v>
      </c>
      <c r="E75" s="21">
        <v>670</v>
      </c>
      <c r="F75" s="21">
        <v>25</v>
      </c>
      <c r="G75" s="21">
        <v>10</v>
      </c>
      <c r="H75" s="21">
        <f t="shared" si="6"/>
        <v>705</v>
      </c>
      <c r="I75" s="25">
        <f t="shared" si="7"/>
        <v>775.50000000000011</v>
      </c>
      <c r="J75" s="37">
        <f>J74+80</f>
        <v>30520</v>
      </c>
      <c r="K75" s="38">
        <f t="shared" si="8"/>
        <v>21516600</v>
      </c>
      <c r="L75" s="38">
        <f t="shared" si="9"/>
        <v>22807596</v>
      </c>
      <c r="M75" s="39">
        <f t="shared" si="10"/>
        <v>47500</v>
      </c>
      <c r="N75" s="40">
        <f t="shared" si="11"/>
        <v>2481600.0000000005</v>
      </c>
      <c r="O75" s="41" t="s">
        <v>39</v>
      </c>
    </row>
    <row r="76" spans="1:15" x14ac:dyDescent="0.25">
      <c r="A76" s="21">
        <v>75</v>
      </c>
      <c r="B76" s="21">
        <v>2102</v>
      </c>
      <c r="C76" s="21">
        <v>21</v>
      </c>
      <c r="D76" s="21" t="s">
        <v>21</v>
      </c>
      <c r="E76" s="21">
        <v>673</v>
      </c>
      <c r="F76" s="21">
        <v>0</v>
      </c>
      <c r="G76" s="21">
        <v>10</v>
      </c>
      <c r="H76" s="21">
        <f t="shared" si="6"/>
        <v>683</v>
      </c>
      <c r="I76" s="25">
        <f t="shared" si="7"/>
        <v>751.30000000000007</v>
      </c>
      <c r="J76" s="37">
        <f>J75</f>
        <v>30520</v>
      </c>
      <c r="K76" s="38">
        <f t="shared" si="8"/>
        <v>20845160</v>
      </c>
      <c r="L76" s="38">
        <f t="shared" si="9"/>
        <v>22095869.600000001</v>
      </c>
      <c r="M76" s="39">
        <f t="shared" si="10"/>
        <v>46000</v>
      </c>
      <c r="N76" s="40">
        <f t="shared" si="11"/>
        <v>2404160</v>
      </c>
      <c r="O76" s="41" t="s">
        <v>39</v>
      </c>
    </row>
    <row r="77" spans="1:15" x14ac:dyDescent="0.25">
      <c r="A77" s="21">
        <v>76</v>
      </c>
      <c r="B77" s="21">
        <v>2103</v>
      </c>
      <c r="C77" s="21">
        <v>21</v>
      </c>
      <c r="D77" s="21" t="s">
        <v>21</v>
      </c>
      <c r="E77" s="21">
        <v>674</v>
      </c>
      <c r="F77" s="21">
        <v>0</v>
      </c>
      <c r="G77" s="21">
        <v>10</v>
      </c>
      <c r="H77" s="21">
        <f t="shared" si="6"/>
        <v>684</v>
      </c>
      <c r="I77" s="25">
        <f t="shared" si="7"/>
        <v>752.40000000000009</v>
      </c>
      <c r="J77" s="37">
        <f>J76</f>
        <v>30520</v>
      </c>
      <c r="K77" s="38">
        <f t="shared" si="8"/>
        <v>20875680</v>
      </c>
      <c r="L77" s="38">
        <f t="shared" si="9"/>
        <v>22128220.800000001</v>
      </c>
      <c r="M77" s="39">
        <f t="shared" si="10"/>
        <v>46000</v>
      </c>
      <c r="N77" s="40">
        <f t="shared" si="11"/>
        <v>2407680.0000000005</v>
      </c>
      <c r="O77" s="41" t="s">
        <v>39</v>
      </c>
    </row>
    <row r="78" spans="1:15" x14ac:dyDescent="0.25">
      <c r="A78" s="21">
        <v>77</v>
      </c>
      <c r="B78" s="21">
        <v>2104</v>
      </c>
      <c r="C78" s="21">
        <v>21</v>
      </c>
      <c r="D78" s="21" t="s">
        <v>21</v>
      </c>
      <c r="E78" s="21">
        <v>670</v>
      </c>
      <c r="F78" s="21">
        <v>25</v>
      </c>
      <c r="G78" s="21">
        <v>10</v>
      </c>
      <c r="H78" s="21">
        <f t="shared" si="6"/>
        <v>705</v>
      </c>
      <c r="I78" s="25">
        <f t="shared" si="7"/>
        <v>775.50000000000011</v>
      </c>
      <c r="J78" s="37">
        <f>J77</f>
        <v>30520</v>
      </c>
      <c r="K78" s="38">
        <f t="shared" si="8"/>
        <v>21516600</v>
      </c>
      <c r="L78" s="38">
        <f t="shared" si="9"/>
        <v>22807596</v>
      </c>
      <c r="M78" s="39">
        <f t="shared" si="10"/>
        <v>47500</v>
      </c>
      <c r="N78" s="40">
        <f t="shared" si="11"/>
        <v>2481600.0000000005</v>
      </c>
      <c r="O78" s="41" t="s">
        <v>39</v>
      </c>
    </row>
    <row r="79" spans="1:15" x14ac:dyDescent="0.25">
      <c r="A79" s="21">
        <v>78</v>
      </c>
      <c r="B79" s="21">
        <v>2201</v>
      </c>
      <c r="C79" s="21">
        <v>22</v>
      </c>
      <c r="D79" s="21" t="s">
        <v>21</v>
      </c>
      <c r="E79" s="21">
        <v>670</v>
      </c>
      <c r="F79" s="21">
        <v>25</v>
      </c>
      <c r="G79" s="21">
        <v>10</v>
      </c>
      <c r="H79" s="21">
        <f t="shared" si="6"/>
        <v>705</v>
      </c>
      <c r="I79" s="25">
        <f t="shared" si="7"/>
        <v>775.50000000000011</v>
      </c>
      <c r="J79" s="37">
        <f>J78+80</f>
        <v>30600</v>
      </c>
      <c r="K79" s="38">
        <f t="shared" si="8"/>
        <v>21573000</v>
      </c>
      <c r="L79" s="38">
        <f t="shared" si="9"/>
        <v>22867380</v>
      </c>
      <c r="M79" s="39">
        <f t="shared" si="10"/>
        <v>47500</v>
      </c>
      <c r="N79" s="40">
        <f t="shared" si="11"/>
        <v>2481600.0000000005</v>
      </c>
      <c r="O79" s="41" t="s">
        <v>39</v>
      </c>
    </row>
    <row r="80" spans="1:15" x14ac:dyDescent="0.25">
      <c r="A80" s="21">
        <v>79</v>
      </c>
      <c r="B80" s="21">
        <v>2202</v>
      </c>
      <c r="C80" s="21">
        <v>22</v>
      </c>
      <c r="D80" s="21" t="s">
        <v>21</v>
      </c>
      <c r="E80" s="21">
        <v>673</v>
      </c>
      <c r="F80" s="21">
        <v>0</v>
      </c>
      <c r="G80" s="21">
        <v>10</v>
      </c>
      <c r="H80" s="21">
        <f t="shared" si="6"/>
        <v>683</v>
      </c>
      <c r="I80" s="25">
        <f t="shared" si="7"/>
        <v>751.30000000000007</v>
      </c>
      <c r="J80" s="37">
        <f>J79</f>
        <v>30600</v>
      </c>
      <c r="K80" s="38">
        <f t="shared" si="8"/>
        <v>20899800</v>
      </c>
      <c r="L80" s="38">
        <f t="shared" si="9"/>
        <v>22153788</v>
      </c>
      <c r="M80" s="39">
        <f t="shared" si="10"/>
        <v>46000</v>
      </c>
      <c r="N80" s="40">
        <f t="shared" si="11"/>
        <v>2404160</v>
      </c>
      <c r="O80" s="41" t="s">
        <v>39</v>
      </c>
    </row>
    <row r="81" spans="1:15" x14ac:dyDescent="0.25">
      <c r="A81" s="21">
        <v>80</v>
      </c>
      <c r="B81" s="21">
        <v>2203</v>
      </c>
      <c r="C81" s="21">
        <v>22</v>
      </c>
      <c r="D81" s="21" t="s">
        <v>21</v>
      </c>
      <c r="E81" s="21">
        <v>674</v>
      </c>
      <c r="F81" s="21">
        <v>0</v>
      </c>
      <c r="G81" s="21">
        <v>10</v>
      </c>
      <c r="H81" s="21">
        <f t="shared" si="6"/>
        <v>684</v>
      </c>
      <c r="I81" s="25">
        <f t="shared" si="7"/>
        <v>752.40000000000009</v>
      </c>
      <c r="J81" s="37">
        <f>J80</f>
        <v>30600</v>
      </c>
      <c r="K81" s="38">
        <f t="shared" si="8"/>
        <v>20930400</v>
      </c>
      <c r="L81" s="38">
        <f t="shared" si="9"/>
        <v>22186224</v>
      </c>
      <c r="M81" s="39">
        <f t="shared" si="10"/>
        <v>46000</v>
      </c>
      <c r="N81" s="40">
        <f t="shared" si="11"/>
        <v>2407680.0000000005</v>
      </c>
      <c r="O81" s="41" t="s">
        <v>39</v>
      </c>
    </row>
    <row r="82" spans="1:15" x14ac:dyDescent="0.25">
      <c r="A82" s="21">
        <v>81</v>
      </c>
      <c r="B82" s="21">
        <v>2204</v>
      </c>
      <c r="C82" s="21">
        <v>22</v>
      </c>
      <c r="D82" s="21" t="s">
        <v>21</v>
      </c>
      <c r="E82" s="21">
        <v>670</v>
      </c>
      <c r="F82" s="21">
        <v>25</v>
      </c>
      <c r="G82" s="21">
        <v>10</v>
      </c>
      <c r="H82" s="21">
        <f t="shared" si="6"/>
        <v>705</v>
      </c>
      <c r="I82" s="25">
        <f t="shared" si="7"/>
        <v>775.50000000000011</v>
      </c>
      <c r="J82" s="37">
        <f>J81</f>
        <v>30600</v>
      </c>
      <c r="K82" s="38">
        <f t="shared" si="8"/>
        <v>21573000</v>
      </c>
      <c r="L82" s="38">
        <f t="shared" si="9"/>
        <v>22867380</v>
      </c>
      <c r="M82" s="39">
        <f t="shared" si="10"/>
        <v>47500</v>
      </c>
      <c r="N82" s="40">
        <f t="shared" si="11"/>
        <v>2481600.0000000005</v>
      </c>
      <c r="O82" s="41" t="s">
        <v>39</v>
      </c>
    </row>
    <row r="83" spans="1:15" x14ac:dyDescent="0.25">
      <c r="A83" s="21">
        <v>82</v>
      </c>
      <c r="B83" s="21">
        <v>2301</v>
      </c>
      <c r="C83" s="21">
        <v>23</v>
      </c>
      <c r="D83" s="21" t="s">
        <v>21</v>
      </c>
      <c r="E83" s="21">
        <v>670</v>
      </c>
      <c r="F83" s="21">
        <v>25</v>
      </c>
      <c r="G83" s="21">
        <v>10</v>
      </c>
      <c r="H83" s="21">
        <f t="shared" si="6"/>
        <v>705</v>
      </c>
      <c r="I83" s="25">
        <f t="shared" si="7"/>
        <v>775.50000000000011</v>
      </c>
      <c r="J83" s="37">
        <f>J82+80</f>
        <v>30680</v>
      </c>
      <c r="K83" s="38">
        <f t="shared" si="8"/>
        <v>21629400</v>
      </c>
      <c r="L83" s="38">
        <f t="shared" si="9"/>
        <v>22927164</v>
      </c>
      <c r="M83" s="39">
        <f t="shared" si="10"/>
        <v>48000</v>
      </c>
      <c r="N83" s="40">
        <f t="shared" si="11"/>
        <v>2481600.0000000005</v>
      </c>
      <c r="O83" s="41" t="s">
        <v>39</v>
      </c>
    </row>
    <row r="84" spans="1:15" x14ac:dyDescent="0.25">
      <c r="A84" s="21">
        <v>83</v>
      </c>
      <c r="B84" s="21">
        <v>2302</v>
      </c>
      <c r="C84" s="21">
        <v>23</v>
      </c>
      <c r="D84" s="21" t="s">
        <v>21</v>
      </c>
      <c r="E84" s="21">
        <v>673</v>
      </c>
      <c r="F84" s="21">
        <v>0</v>
      </c>
      <c r="G84" s="21">
        <v>10</v>
      </c>
      <c r="H84" s="21">
        <f t="shared" si="6"/>
        <v>683</v>
      </c>
      <c r="I84" s="25">
        <f t="shared" si="7"/>
        <v>751.30000000000007</v>
      </c>
      <c r="J84" s="37">
        <f>J83</f>
        <v>30680</v>
      </c>
      <c r="K84" s="38">
        <f t="shared" si="8"/>
        <v>20954440</v>
      </c>
      <c r="L84" s="38">
        <f t="shared" si="9"/>
        <v>22211706.400000002</v>
      </c>
      <c r="M84" s="39">
        <f t="shared" si="10"/>
        <v>46500</v>
      </c>
      <c r="N84" s="40">
        <f t="shared" si="11"/>
        <v>2404160</v>
      </c>
      <c r="O84" s="41" t="s">
        <v>39</v>
      </c>
    </row>
    <row r="85" spans="1:15" x14ac:dyDescent="0.25">
      <c r="A85" s="21">
        <v>84</v>
      </c>
      <c r="B85" s="21">
        <v>2303</v>
      </c>
      <c r="C85" s="21">
        <v>23</v>
      </c>
      <c r="D85" s="21" t="s">
        <v>21</v>
      </c>
      <c r="E85" s="21">
        <v>674</v>
      </c>
      <c r="F85" s="21">
        <v>0</v>
      </c>
      <c r="G85" s="21">
        <v>10</v>
      </c>
      <c r="H85" s="21">
        <f t="shared" si="6"/>
        <v>684</v>
      </c>
      <c r="I85" s="25">
        <f t="shared" si="7"/>
        <v>752.40000000000009</v>
      </c>
      <c r="J85" s="37">
        <f>J84</f>
        <v>30680</v>
      </c>
      <c r="K85" s="38">
        <f t="shared" si="8"/>
        <v>20985120</v>
      </c>
      <c r="L85" s="38">
        <f t="shared" si="9"/>
        <v>22244227.200000003</v>
      </c>
      <c r="M85" s="39">
        <f t="shared" si="10"/>
        <v>46500</v>
      </c>
      <c r="N85" s="40">
        <f t="shared" si="11"/>
        <v>2407680.0000000005</v>
      </c>
      <c r="O85" s="41" t="s">
        <v>39</v>
      </c>
    </row>
    <row r="86" spans="1:15" x14ac:dyDescent="0.25">
      <c r="A86" s="21">
        <v>85</v>
      </c>
      <c r="B86" s="21">
        <v>2304</v>
      </c>
      <c r="C86" s="21">
        <v>23</v>
      </c>
      <c r="D86" s="21" t="s">
        <v>21</v>
      </c>
      <c r="E86" s="21">
        <v>670</v>
      </c>
      <c r="F86" s="21">
        <v>25</v>
      </c>
      <c r="G86" s="21">
        <v>10</v>
      </c>
      <c r="H86" s="21">
        <f t="shared" si="6"/>
        <v>705</v>
      </c>
      <c r="I86" s="25">
        <f t="shared" si="7"/>
        <v>775.50000000000011</v>
      </c>
      <c r="J86" s="37">
        <f>J85</f>
        <v>30680</v>
      </c>
      <c r="K86" s="38">
        <f t="shared" si="8"/>
        <v>21629400</v>
      </c>
      <c r="L86" s="38">
        <f t="shared" si="9"/>
        <v>22927164</v>
      </c>
      <c r="M86" s="39">
        <f t="shared" si="10"/>
        <v>48000</v>
      </c>
      <c r="N86" s="40">
        <f t="shared" si="11"/>
        <v>2481600.0000000005</v>
      </c>
      <c r="O86" s="41" t="s">
        <v>39</v>
      </c>
    </row>
    <row r="87" spans="1:15" x14ac:dyDescent="0.25">
      <c r="A87" s="114" t="s">
        <v>4</v>
      </c>
      <c r="B87" s="115"/>
      <c r="C87" s="115"/>
      <c r="D87" s="116"/>
      <c r="E87" s="24">
        <f>SUM(E2:E86)</f>
        <v>57112</v>
      </c>
      <c r="F87" s="24">
        <f>SUM(F2:F86)</f>
        <v>1050</v>
      </c>
      <c r="G87" s="24">
        <f>SUM(G2:G86)</f>
        <v>854</v>
      </c>
      <c r="H87" s="24">
        <f>SUM(H2:H86)</f>
        <v>59016</v>
      </c>
      <c r="I87" s="24">
        <f>SUM(I2:I86)</f>
        <v>64917.600000000049</v>
      </c>
      <c r="J87" s="42"/>
      <c r="K87" s="43">
        <f>SUM(K2:K86)</f>
        <v>1721165840</v>
      </c>
      <c r="L87" s="43">
        <f>SUM(L2:L86)</f>
        <v>1824435790.3999999</v>
      </c>
      <c r="M87" s="39"/>
      <c r="N87" s="44">
        <f>SUM(N2:N86)</f>
        <v>207736320</v>
      </c>
      <c r="O87" s="8"/>
    </row>
    <row r="90" spans="1:15" x14ac:dyDescent="0.25">
      <c r="O90" s="8"/>
    </row>
  </sheetData>
  <mergeCells count="1">
    <mergeCell ref="A87:D8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DE0C-0F90-4B31-B30C-64A39C06C44F}">
  <dimension ref="A1:P88"/>
  <sheetViews>
    <sheetView topLeftCell="A67" zoomScale="175" zoomScaleNormal="175" workbookViewId="0">
      <selection activeCell="L2" sqref="L2:L84"/>
    </sheetView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5" width="7.28515625" customWidth="1"/>
    <col min="6" max="6" width="6.42578125" customWidth="1"/>
    <col min="7" max="7" width="7.28515625" customWidth="1"/>
    <col min="8" max="8" width="6.85546875" customWidth="1"/>
    <col min="9" max="9" width="6.140625" customWidth="1"/>
    <col min="10" max="10" width="7" style="7" customWidth="1"/>
    <col min="11" max="11" width="12" style="7" customWidth="1"/>
    <col min="12" max="12" width="11.85546875" style="7" customWidth="1"/>
    <col min="13" max="13" width="8.42578125" style="7" customWidth="1"/>
    <col min="14" max="14" width="10" style="7" customWidth="1"/>
    <col min="15" max="15" width="7.710937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103</v>
      </c>
      <c r="C2" s="21">
        <v>1</v>
      </c>
      <c r="D2" s="21" t="s">
        <v>21</v>
      </c>
      <c r="E2" s="21">
        <v>674</v>
      </c>
      <c r="F2" s="21">
        <v>0</v>
      </c>
      <c r="G2" s="21">
        <v>10</v>
      </c>
      <c r="H2" s="21">
        <f>E2+F2+G2</f>
        <v>684</v>
      </c>
      <c r="I2" s="25">
        <f>H2*1.1</f>
        <v>752.40000000000009</v>
      </c>
      <c r="J2" s="37">
        <v>29000</v>
      </c>
      <c r="K2" s="38">
        <f>H2*J2</f>
        <v>19836000</v>
      </c>
      <c r="L2" s="38">
        <f>K2*1.06</f>
        <v>21026160</v>
      </c>
      <c r="M2" s="39">
        <f t="shared" ref="M2:M63" si="0">MROUND((L2*0.025/12),500)</f>
        <v>44000</v>
      </c>
      <c r="N2" s="40">
        <f>I2*3200</f>
        <v>2407680.0000000005</v>
      </c>
      <c r="O2" s="41" t="s">
        <v>39</v>
      </c>
      <c r="P2" s="1">
        <f>K2/I2</f>
        <v>26363.63636363636</v>
      </c>
    </row>
    <row r="3" spans="1:16" ht="16.5" customHeight="1" x14ac:dyDescent="0.25">
      <c r="A3" s="21">
        <v>2</v>
      </c>
      <c r="B3" s="21">
        <v>202</v>
      </c>
      <c r="C3" s="21">
        <v>2</v>
      </c>
      <c r="D3" s="21" t="s">
        <v>21</v>
      </c>
      <c r="E3" s="21">
        <v>673</v>
      </c>
      <c r="F3" s="21">
        <v>0</v>
      </c>
      <c r="G3" s="21">
        <v>10</v>
      </c>
      <c r="H3" s="21">
        <f t="shared" ref="H3:H64" si="1">E3+F3+G3</f>
        <v>683</v>
      </c>
      <c r="I3" s="25">
        <f t="shared" ref="I3:I64" si="2">H3*1.1</f>
        <v>751.30000000000007</v>
      </c>
      <c r="J3" s="37">
        <v>29000</v>
      </c>
      <c r="K3" s="38">
        <f t="shared" ref="K3:K64" si="3">H3*J3</f>
        <v>19807000</v>
      </c>
      <c r="L3" s="38">
        <f t="shared" ref="L3:L66" si="4">K3*1.06</f>
        <v>20995420</v>
      </c>
      <c r="M3" s="39">
        <f t="shared" si="0"/>
        <v>43500</v>
      </c>
      <c r="N3" s="40">
        <f t="shared" ref="N3:N64" si="5">I3*3200</f>
        <v>2404160</v>
      </c>
      <c r="O3" s="41" t="s">
        <v>39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21</v>
      </c>
      <c r="E4" s="21">
        <v>674</v>
      </c>
      <c r="F4" s="21">
        <v>0</v>
      </c>
      <c r="G4" s="21">
        <v>10</v>
      </c>
      <c r="H4" s="21">
        <f t="shared" si="1"/>
        <v>684</v>
      </c>
      <c r="I4" s="25">
        <f t="shared" si="2"/>
        <v>752.40000000000009</v>
      </c>
      <c r="J4" s="37">
        <v>29000</v>
      </c>
      <c r="K4" s="38">
        <f t="shared" si="3"/>
        <v>19836000</v>
      </c>
      <c r="L4" s="38">
        <f t="shared" si="4"/>
        <v>21026160</v>
      </c>
      <c r="M4" s="39">
        <f t="shared" si="0"/>
        <v>44000</v>
      </c>
      <c r="N4" s="40">
        <f t="shared" si="5"/>
        <v>2407680.0000000005</v>
      </c>
      <c r="O4" s="41" t="s">
        <v>39</v>
      </c>
    </row>
    <row r="5" spans="1:16" ht="16.5" customHeight="1" x14ac:dyDescent="0.25">
      <c r="A5" s="21">
        <v>4</v>
      </c>
      <c r="B5" s="21">
        <v>301</v>
      </c>
      <c r="C5" s="21">
        <v>3</v>
      </c>
      <c r="D5" s="21" t="s">
        <v>21</v>
      </c>
      <c r="E5" s="21">
        <v>670</v>
      </c>
      <c r="F5" s="21">
        <v>25</v>
      </c>
      <c r="G5" s="21">
        <v>10</v>
      </c>
      <c r="H5" s="21">
        <f t="shared" si="1"/>
        <v>705</v>
      </c>
      <c r="I5" s="25">
        <f t="shared" si="2"/>
        <v>775.50000000000011</v>
      </c>
      <c r="J5" s="37">
        <v>29080</v>
      </c>
      <c r="K5" s="38">
        <f t="shared" si="3"/>
        <v>20501400</v>
      </c>
      <c r="L5" s="38">
        <f t="shared" si="4"/>
        <v>21731484</v>
      </c>
      <c r="M5" s="39">
        <f t="shared" si="0"/>
        <v>45500</v>
      </c>
      <c r="N5" s="40">
        <f t="shared" si="5"/>
        <v>2481600.0000000005</v>
      </c>
      <c r="O5" s="41" t="s">
        <v>39</v>
      </c>
    </row>
    <row r="6" spans="1:16" ht="16.5" customHeight="1" x14ac:dyDescent="0.25">
      <c r="A6" s="21">
        <v>5</v>
      </c>
      <c r="B6" s="21">
        <v>302</v>
      </c>
      <c r="C6" s="21">
        <v>3</v>
      </c>
      <c r="D6" s="21" t="s">
        <v>21</v>
      </c>
      <c r="E6" s="21">
        <v>673</v>
      </c>
      <c r="F6" s="21">
        <v>0</v>
      </c>
      <c r="G6" s="21">
        <v>10</v>
      </c>
      <c r="H6" s="21">
        <f t="shared" si="1"/>
        <v>683</v>
      </c>
      <c r="I6" s="25">
        <f t="shared" si="2"/>
        <v>751.30000000000007</v>
      </c>
      <c r="J6" s="37">
        <v>29080</v>
      </c>
      <c r="K6" s="38">
        <f t="shared" si="3"/>
        <v>19861640</v>
      </c>
      <c r="L6" s="38">
        <f t="shared" si="4"/>
        <v>21053338.400000002</v>
      </c>
      <c r="M6" s="39">
        <f t="shared" si="0"/>
        <v>44000</v>
      </c>
      <c r="N6" s="40">
        <f t="shared" si="5"/>
        <v>2404160</v>
      </c>
      <c r="O6" s="41" t="s">
        <v>39</v>
      </c>
    </row>
    <row r="7" spans="1:16" ht="16.5" customHeight="1" x14ac:dyDescent="0.25">
      <c r="A7" s="21">
        <v>6</v>
      </c>
      <c r="B7" s="21">
        <v>303</v>
      </c>
      <c r="C7" s="21">
        <v>3</v>
      </c>
      <c r="D7" s="21" t="s">
        <v>21</v>
      </c>
      <c r="E7" s="21">
        <v>674</v>
      </c>
      <c r="F7" s="21">
        <v>0</v>
      </c>
      <c r="G7" s="21">
        <v>10</v>
      </c>
      <c r="H7" s="21">
        <f t="shared" si="1"/>
        <v>684</v>
      </c>
      <c r="I7" s="25">
        <f t="shared" si="2"/>
        <v>752.40000000000009</v>
      </c>
      <c r="J7" s="37">
        <v>29080</v>
      </c>
      <c r="K7" s="38">
        <f t="shared" si="3"/>
        <v>19890720</v>
      </c>
      <c r="L7" s="38">
        <f t="shared" si="4"/>
        <v>21084163.199999999</v>
      </c>
      <c r="M7" s="39">
        <f t="shared" si="0"/>
        <v>44000</v>
      </c>
      <c r="N7" s="40">
        <f t="shared" si="5"/>
        <v>2407680.0000000005</v>
      </c>
      <c r="O7" s="41" t="s">
        <v>39</v>
      </c>
    </row>
    <row r="8" spans="1:16" ht="16.5" customHeight="1" x14ac:dyDescent="0.25">
      <c r="A8" s="21">
        <v>7</v>
      </c>
      <c r="B8" s="21">
        <v>304</v>
      </c>
      <c r="C8" s="21">
        <v>3</v>
      </c>
      <c r="D8" s="21" t="s">
        <v>21</v>
      </c>
      <c r="E8" s="21">
        <v>670</v>
      </c>
      <c r="F8" s="21">
        <v>25</v>
      </c>
      <c r="G8" s="21">
        <v>10</v>
      </c>
      <c r="H8" s="21">
        <f t="shared" si="1"/>
        <v>705</v>
      </c>
      <c r="I8" s="25">
        <f t="shared" si="2"/>
        <v>775.50000000000011</v>
      </c>
      <c r="J8" s="37">
        <v>29080</v>
      </c>
      <c r="K8" s="38">
        <f t="shared" si="3"/>
        <v>20501400</v>
      </c>
      <c r="L8" s="38">
        <f t="shared" si="4"/>
        <v>21731484</v>
      </c>
      <c r="M8" s="39">
        <f t="shared" si="0"/>
        <v>45500</v>
      </c>
      <c r="N8" s="40">
        <f t="shared" si="5"/>
        <v>2481600.0000000005</v>
      </c>
      <c r="O8" s="41" t="s">
        <v>39</v>
      </c>
    </row>
    <row r="9" spans="1:16" ht="16.5" customHeight="1" x14ac:dyDescent="0.25">
      <c r="A9" s="21">
        <v>8</v>
      </c>
      <c r="B9" s="21">
        <v>401</v>
      </c>
      <c r="C9" s="21">
        <v>4</v>
      </c>
      <c r="D9" s="21" t="s">
        <v>21</v>
      </c>
      <c r="E9" s="21">
        <v>670</v>
      </c>
      <c r="F9" s="21">
        <v>25</v>
      </c>
      <c r="G9" s="21">
        <v>10</v>
      </c>
      <c r="H9" s="21">
        <f t="shared" si="1"/>
        <v>705</v>
      </c>
      <c r="I9" s="25">
        <f t="shared" si="2"/>
        <v>775.50000000000011</v>
      </c>
      <c r="J9" s="37">
        <v>29160</v>
      </c>
      <c r="K9" s="38">
        <f t="shared" si="3"/>
        <v>20557800</v>
      </c>
      <c r="L9" s="38">
        <f t="shared" si="4"/>
        <v>21791268</v>
      </c>
      <c r="M9" s="39">
        <f t="shared" si="0"/>
        <v>45500</v>
      </c>
      <c r="N9" s="40">
        <f t="shared" si="5"/>
        <v>2481600.0000000005</v>
      </c>
      <c r="O9" s="41" t="s">
        <v>39</v>
      </c>
    </row>
    <row r="10" spans="1:16" ht="16.5" customHeight="1" x14ac:dyDescent="0.25">
      <c r="A10" s="21">
        <v>9</v>
      </c>
      <c r="B10" s="21">
        <v>402</v>
      </c>
      <c r="C10" s="21">
        <v>4</v>
      </c>
      <c r="D10" s="21" t="s">
        <v>21</v>
      </c>
      <c r="E10" s="21">
        <v>673</v>
      </c>
      <c r="F10" s="21">
        <v>0</v>
      </c>
      <c r="G10" s="21">
        <v>10</v>
      </c>
      <c r="H10" s="21">
        <f t="shared" si="1"/>
        <v>683</v>
      </c>
      <c r="I10" s="25">
        <f t="shared" si="2"/>
        <v>751.30000000000007</v>
      </c>
      <c r="J10" s="37">
        <v>29160</v>
      </c>
      <c r="K10" s="38">
        <f t="shared" si="3"/>
        <v>19916280</v>
      </c>
      <c r="L10" s="38">
        <f t="shared" si="4"/>
        <v>21111256.800000001</v>
      </c>
      <c r="M10" s="39">
        <f t="shared" si="0"/>
        <v>44000</v>
      </c>
      <c r="N10" s="40">
        <f t="shared" si="5"/>
        <v>2404160</v>
      </c>
      <c r="O10" s="41" t="s">
        <v>39</v>
      </c>
    </row>
    <row r="11" spans="1:16" ht="16.5" customHeight="1" x14ac:dyDescent="0.25">
      <c r="A11" s="21">
        <v>10</v>
      </c>
      <c r="B11" s="21">
        <v>403</v>
      </c>
      <c r="C11" s="21">
        <v>4</v>
      </c>
      <c r="D11" s="21" t="s">
        <v>21</v>
      </c>
      <c r="E11" s="21">
        <v>674</v>
      </c>
      <c r="F11" s="21">
        <v>0</v>
      </c>
      <c r="G11" s="21">
        <v>10</v>
      </c>
      <c r="H11" s="21">
        <f t="shared" si="1"/>
        <v>684</v>
      </c>
      <c r="I11" s="25">
        <f t="shared" si="2"/>
        <v>752.40000000000009</v>
      </c>
      <c r="J11" s="37">
        <v>29160</v>
      </c>
      <c r="K11" s="38">
        <f t="shared" si="3"/>
        <v>19945440</v>
      </c>
      <c r="L11" s="38">
        <f t="shared" si="4"/>
        <v>21142166.400000002</v>
      </c>
      <c r="M11" s="39">
        <f t="shared" si="0"/>
        <v>44000</v>
      </c>
      <c r="N11" s="40">
        <f t="shared" si="5"/>
        <v>2407680.0000000005</v>
      </c>
      <c r="O11" s="41" t="s">
        <v>39</v>
      </c>
    </row>
    <row r="12" spans="1:16" x14ac:dyDescent="0.25">
      <c r="A12" s="21">
        <v>11</v>
      </c>
      <c r="B12" s="21">
        <v>404</v>
      </c>
      <c r="C12" s="21">
        <v>4</v>
      </c>
      <c r="D12" s="21" t="s">
        <v>21</v>
      </c>
      <c r="E12" s="21">
        <v>670</v>
      </c>
      <c r="F12" s="21">
        <v>25</v>
      </c>
      <c r="G12" s="21">
        <v>10</v>
      </c>
      <c r="H12" s="21">
        <f t="shared" si="1"/>
        <v>705</v>
      </c>
      <c r="I12" s="25">
        <f t="shared" si="2"/>
        <v>775.50000000000011</v>
      </c>
      <c r="J12" s="37">
        <v>29160</v>
      </c>
      <c r="K12" s="38">
        <f t="shared" si="3"/>
        <v>20557800</v>
      </c>
      <c r="L12" s="38">
        <f t="shared" si="4"/>
        <v>21791268</v>
      </c>
      <c r="M12" s="39">
        <f t="shared" si="0"/>
        <v>45500</v>
      </c>
      <c r="N12" s="40">
        <f t="shared" si="5"/>
        <v>2481600.0000000005</v>
      </c>
      <c r="O12" s="41" t="s">
        <v>39</v>
      </c>
    </row>
    <row r="13" spans="1:16" ht="16.5" customHeight="1" x14ac:dyDescent="0.25">
      <c r="A13" s="21">
        <v>12</v>
      </c>
      <c r="B13" s="21">
        <v>503</v>
      </c>
      <c r="C13" s="21">
        <v>5</v>
      </c>
      <c r="D13" s="21" t="s">
        <v>21</v>
      </c>
      <c r="E13" s="21">
        <v>674</v>
      </c>
      <c r="F13" s="21">
        <v>0</v>
      </c>
      <c r="G13" s="21">
        <v>10</v>
      </c>
      <c r="H13" s="21">
        <f t="shared" si="1"/>
        <v>684</v>
      </c>
      <c r="I13" s="25">
        <f t="shared" si="2"/>
        <v>752.40000000000009</v>
      </c>
      <c r="J13" s="37">
        <v>29240</v>
      </c>
      <c r="K13" s="38">
        <f t="shared" si="3"/>
        <v>20000160</v>
      </c>
      <c r="L13" s="38">
        <f t="shared" si="4"/>
        <v>21200169.600000001</v>
      </c>
      <c r="M13" s="39">
        <f t="shared" si="0"/>
        <v>44000</v>
      </c>
      <c r="N13" s="40">
        <f t="shared" si="5"/>
        <v>2407680.0000000005</v>
      </c>
      <c r="O13" s="41" t="s">
        <v>39</v>
      </c>
    </row>
    <row r="14" spans="1:16" ht="16.5" customHeight="1" x14ac:dyDescent="0.25">
      <c r="A14" s="21">
        <v>13</v>
      </c>
      <c r="B14" s="21">
        <v>504</v>
      </c>
      <c r="C14" s="21">
        <v>5</v>
      </c>
      <c r="D14" s="21" t="s">
        <v>21</v>
      </c>
      <c r="E14" s="21">
        <v>670</v>
      </c>
      <c r="F14" s="21">
        <v>25</v>
      </c>
      <c r="G14" s="21">
        <v>10</v>
      </c>
      <c r="H14" s="21">
        <f t="shared" si="1"/>
        <v>705</v>
      </c>
      <c r="I14" s="25">
        <f t="shared" si="2"/>
        <v>775.50000000000011</v>
      </c>
      <c r="J14" s="37">
        <v>29240</v>
      </c>
      <c r="K14" s="38">
        <f t="shared" si="3"/>
        <v>20614200</v>
      </c>
      <c r="L14" s="38">
        <f t="shared" si="4"/>
        <v>21851052</v>
      </c>
      <c r="M14" s="39">
        <f t="shared" si="0"/>
        <v>45500</v>
      </c>
      <c r="N14" s="40">
        <f t="shared" si="5"/>
        <v>2481600.0000000005</v>
      </c>
      <c r="O14" s="41" t="s">
        <v>39</v>
      </c>
    </row>
    <row r="15" spans="1:16" ht="16.5" customHeight="1" x14ac:dyDescent="0.25">
      <c r="A15" s="21">
        <v>14</v>
      </c>
      <c r="B15" s="21">
        <v>601</v>
      </c>
      <c r="C15" s="21">
        <v>6</v>
      </c>
      <c r="D15" s="21" t="s">
        <v>21</v>
      </c>
      <c r="E15" s="21">
        <v>670</v>
      </c>
      <c r="F15" s="21">
        <v>25</v>
      </c>
      <c r="G15" s="21">
        <v>10</v>
      </c>
      <c r="H15" s="21">
        <f t="shared" si="1"/>
        <v>705</v>
      </c>
      <c r="I15" s="25">
        <f t="shared" si="2"/>
        <v>775.50000000000011</v>
      </c>
      <c r="J15" s="37">
        <v>29320</v>
      </c>
      <c r="K15" s="38">
        <f t="shared" si="3"/>
        <v>20670600</v>
      </c>
      <c r="L15" s="38">
        <f t="shared" si="4"/>
        <v>21910836</v>
      </c>
      <c r="M15" s="39">
        <f t="shared" si="0"/>
        <v>45500</v>
      </c>
      <c r="N15" s="40">
        <f t="shared" si="5"/>
        <v>2481600.0000000005</v>
      </c>
      <c r="O15" s="41" t="s">
        <v>39</v>
      </c>
    </row>
    <row r="16" spans="1:16" ht="16.5" customHeight="1" x14ac:dyDescent="0.25">
      <c r="A16" s="21">
        <v>15</v>
      </c>
      <c r="B16" s="21">
        <v>602</v>
      </c>
      <c r="C16" s="21">
        <v>6</v>
      </c>
      <c r="D16" s="21" t="s">
        <v>21</v>
      </c>
      <c r="E16" s="21">
        <v>673</v>
      </c>
      <c r="F16" s="21">
        <v>0</v>
      </c>
      <c r="G16" s="21">
        <v>10</v>
      </c>
      <c r="H16" s="21">
        <f t="shared" si="1"/>
        <v>683</v>
      </c>
      <c r="I16" s="25">
        <f t="shared" si="2"/>
        <v>751.30000000000007</v>
      </c>
      <c r="J16" s="37">
        <v>29320</v>
      </c>
      <c r="K16" s="38">
        <f t="shared" si="3"/>
        <v>20025560</v>
      </c>
      <c r="L16" s="38">
        <f t="shared" si="4"/>
        <v>21227093.600000001</v>
      </c>
      <c r="M16" s="39">
        <f t="shared" si="0"/>
        <v>44000</v>
      </c>
      <c r="N16" s="40">
        <f t="shared" si="5"/>
        <v>2404160</v>
      </c>
      <c r="O16" s="41" t="s">
        <v>39</v>
      </c>
    </row>
    <row r="17" spans="1:15" ht="16.5" customHeight="1" x14ac:dyDescent="0.25">
      <c r="A17" s="21">
        <v>16</v>
      </c>
      <c r="B17" s="21">
        <v>603</v>
      </c>
      <c r="C17" s="21">
        <v>6</v>
      </c>
      <c r="D17" s="21" t="s">
        <v>21</v>
      </c>
      <c r="E17" s="21">
        <v>674</v>
      </c>
      <c r="F17" s="21">
        <v>0</v>
      </c>
      <c r="G17" s="21">
        <v>10</v>
      </c>
      <c r="H17" s="21">
        <f t="shared" si="1"/>
        <v>684</v>
      </c>
      <c r="I17" s="25">
        <f t="shared" si="2"/>
        <v>752.40000000000009</v>
      </c>
      <c r="J17" s="37">
        <v>29320</v>
      </c>
      <c r="K17" s="38">
        <f t="shared" si="3"/>
        <v>20054880</v>
      </c>
      <c r="L17" s="38">
        <f t="shared" si="4"/>
        <v>21258172.800000001</v>
      </c>
      <c r="M17" s="39">
        <f t="shared" si="0"/>
        <v>44500</v>
      </c>
      <c r="N17" s="40">
        <f t="shared" si="5"/>
        <v>2407680.0000000005</v>
      </c>
      <c r="O17" s="41" t="s">
        <v>39</v>
      </c>
    </row>
    <row r="18" spans="1:15" ht="16.5" customHeight="1" x14ac:dyDescent="0.25">
      <c r="A18" s="21">
        <v>17</v>
      </c>
      <c r="B18" s="21">
        <v>604</v>
      </c>
      <c r="C18" s="21">
        <v>6</v>
      </c>
      <c r="D18" s="21" t="s">
        <v>21</v>
      </c>
      <c r="E18" s="21">
        <v>670</v>
      </c>
      <c r="F18" s="21">
        <v>25</v>
      </c>
      <c r="G18" s="21">
        <v>10</v>
      </c>
      <c r="H18" s="21">
        <f t="shared" si="1"/>
        <v>705</v>
      </c>
      <c r="I18" s="25">
        <f t="shared" si="2"/>
        <v>775.50000000000011</v>
      </c>
      <c r="J18" s="37">
        <v>29320</v>
      </c>
      <c r="K18" s="38">
        <f t="shared" si="3"/>
        <v>20670600</v>
      </c>
      <c r="L18" s="38">
        <f t="shared" si="4"/>
        <v>21910836</v>
      </c>
      <c r="M18" s="39">
        <f t="shared" si="0"/>
        <v>45500</v>
      </c>
      <c r="N18" s="40">
        <f t="shared" si="5"/>
        <v>2481600.0000000005</v>
      </c>
      <c r="O18" s="41" t="s">
        <v>39</v>
      </c>
    </row>
    <row r="19" spans="1:15" ht="16.5" customHeight="1" x14ac:dyDescent="0.25">
      <c r="A19" s="21">
        <v>18</v>
      </c>
      <c r="B19" s="21">
        <v>701</v>
      </c>
      <c r="C19" s="21">
        <v>7</v>
      </c>
      <c r="D19" s="21" t="s">
        <v>21</v>
      </c>
      <c r="E19" s="21">
        <v>670</v>
      </c>
      <c r="F19" s="21">
        <v>25</v>
      </c>
      <c r="G19" s="21">
        <v>10</v>
      </c>
      <c r="H19" s="21">
        <f t="shared" si="1"/>
        <v>705</v>
      </c>
      <c r="I19" s="25">
        <f t="shared" si="2"/>
        <v>775.50000000000011</v>
      </c>
      <c r="J19" s="37">
        <v>29400</v>
      </c>
      <c r="K19" s="38">
        <f t="shared" si="3"/>
        <v>20727000</v>
      </c>
      <c r="L19" s="38">
        <f t="shared" si="4"/>
        <v>21970620</v>
      </c>
      <c r="M19" s="39">
        <f t="shared" si="0"/>
        <v>46000</v>
      </c>
      <c r="N19" s="40">
        <f t="shared" si="5"/>
        <v>2481600.0000000005</v>
      </c>
      <c r="O19" s="41" t="s">
        <v>39</v>
      </c>
    </row>
    <row r="20" spans="1:15" ht="16.5" customHeight="1" x14ac:dyDescent="0.25">
      <c r="A20" s="21">
        <v>19</v>
      </c>
      <c r="B20" s="21">
        <v>702</v>
      </c>
      <c r="C20" s="21">
        <v>7</v>
      </c>
      <c r="D20" s="21" t="s">
        <v>21</v>
      </c>
      <c r="E20" s="21">
        <v>673</v>
      </c>
      <c r="F20" s="21">
        <v>0</v>
      </c>
      <c r="G20" s="21">
        <v>10</v>
      </c>
      <c r="H20" s="21">
        <f t="shared" si="1"/>
        <v>683</v>
      </c>
      <c r="I20" s="25">
        <f t="shared" si="2"/>
        <v>751.30000000000007</v>
      </c>
      <c r="J20" s="37">
        <v>29400</v>
      </c>
      <c r="K20" s="38">
        <f t="shared" si="3"/>
        <v>20080200</v>
      </c>
      <c r="L20" s="38">
        <f t="shared" si="4"/>
        <v>21285012</v>
      </c>
      <c r="M20" s="39">
        <f t="shared" si="0"/>
        <v>44500</v>
      </c>
      <c r="N20" s="40">
        <f t="shared" si="5"/>
        <v>2404160</v>
      </c>
      <c r="O20" s="41" t="s">
        <v>39</v>
      </c>
    </row>
    <row r="21" spans="1:15" ht="16.5" customHeight="1" x14ac:dyDescent="0.25">
      <c r="A21" s="21">
        <v>20</v>
      </c>
      <c r="B21" s="21">
        <v>703</v>
      </c>
      <c r="C21" s="21">
        <v>7</v>
      </c>
      <c r="D21" s="21" t="s">
        <v>21</v>
      </c>
      <c r="E21" s="21">
        <v>674</v>
      </c>
      <c r="F21" s="21">
        <v>0</v>
      </c>
      <c r="G21" s="21">
        <v>10</v>
      </c>
      <c r="H21" s="21">
        <f t="shared" si="1"/>
        <v>684</v>
      </c>
      <c r="I21" s="25">
        <f t="shared" si="2"/>
        <v>752.40000000000009</v>
      </c>
      <c r="J21" s="37">
        <v>29400</v>
      </c>
      <c r="K21" s="38">
        <f t="shared" si="3"/>
        <v>20109600</v>
      </c>
      <c r="L21" s="38">
        <f t="shared" si="4"/>
        <v>21316176</v>
      </c>
      <c r="M21" s="39">
        <f t="shared" si="0"/>
        <v>44500</v>
      </c>
      <c r="N21" s="40">
        <f t="shared" si="5"/>
        <v>2407680.0000000005</v>
      </c>
      <c r="O21" s="41" t="s">
        <v>39</v>
      </c>
    </row>
    <row r="22" spans="1:15" ht="16.5" customHeight="1" x14ac:dyDescent="0.25">
      <c r="A22" s="21">
        <v>21</v>
      </c>
      <c r="B22" s="21">
        <v>704</v>
      </c>
      <c r="C22" s="21">
        <v>7</v>
      </c>
      <c r="D22" s="21" t="s">
        <v>21</v>
      </c>
      <c r="E22" s="21">
        <v>670</v>
      </c>
      <c r="F22" s="21">
        <v>25</v>
      </c>
      <c r="G22" s="21">
        <v>10</v>
      </c>
      <c r="H22" s="21">
        <f t="shared" si="1"/>
        <v>705</v>
      </c>
      <c r="I22" s="25">
        <f t="shared" si="2"/>
        <v>775.50000000000011</v>
      </c>
      <c r="J22" s="37">
        <v>29400</v>
      </c>
      <c r="K22" s="38">
        <f t="shared" si="3"/>
        <v>20727000</v>
      </c>
      <c r="L22" s="38">
        <f t="shared" si="4"/>
        <v>21970620</v>
      </c>
      <c r="M22" s="39">
        <f t="shared" si="0"/>
        <v>46000</v>
      </c>
      <c r="N22" s="40">
        <f t="shared" si="5"/>
        <v>2481600.0000000005</v>
      </c>
      <c r="O22" s="41" t="s">
        <v>39</v>
      </c>
    </row>
    <row r="23" spans="1:15" ht="16.5" customHeight="1" x14ac:dyDescent="0.25">
      <c r="A23" s="21">
        <v>22</v>
      </c>
      <c r="B23" s="21">
        <v>801</v>
      </c>
      <c r="C23" s="21">
        <v>8</v>
      </c>
      <c r="D23" s="21" t="s">
        <v>21</v>
      </c>
      <c r="E23" s="21">
        <v>670</v>
      </c>
      <c r="F23" s="21">
        <v>25</v>
      </c>
      <c r="G23" s="21">
        <v>10</v>
      </c>
      <c r="H23" s="21">
        <f t="shared" si="1"/>
        <v>705</v>
      </c>
      <c r="I23" s="25">
        <f t="shared" si="2"/>
        <v>775.50000000000011</v>
      </c>
      <c r="J23" s="37">
        <v>29480</v>
      </c>
      <c r="K23" s="38">
        <f t="shared" si="3"/>
        <v>20783400</v>
      </c>
      <c r="L23" s="38">
        <f t="shared" si="4"/>
        <v>22030404</v>
      </c>
      <c r="M23" s="39">
        <f t="shared" si="0"/>
        <v>46000</v>
      </c>
      <c r="N23" s="40">
        <f t="shared" si="5"/>
        <v>2481600.0000000005</v>
      </c>
      <c r="O23" s="41" t="s">
        <v>39</v>
      </c>
    </row>
    <row r="24" spans="1:15" ht="16.5" customHeight="1" x14ac:dyDescent="0.25">
      <c r="A24" s="21">
        <v>23</v>
      </c>
      <c r="B24" s="21">
        <v>802</v>
      </c>
      <c r="C24" s="21">
        <v>8</v>
      </c>
      <c r="D24" s="21" t="s">
        <v>21</v>
      </c>
      <c r="E24" s="21">
        <v>673</v>
      </c>
      <c r="F24" s="21">
        <v>0</v>
      </c>
      <c r="G24" s="21">
        <v>10</v>
      </c>
      <c r="H24" s="21">
        <f t="shared" si="1"/>
        <v>683</v>
      </c>
      <c r="I24" s="25">
        <f t="shared" si="2"/>
        <v>751.30000000000007</v>
      </c>
      <c r="J24" s="37">
        <v>29480</v>
      </c>
      <c r="K24" s="38">
        <f t="shared" si="3"/>
        <v>20134840</v>
      </c>
      <c r="L24" s="38">
        <f t="shared" si="4"/>
        <v>21342930.400000002</v>
      </c>
      <c r="M24" s="39">
        <f t="shared" si="0"/>
        <v>44500</v>
      </c>
      <c r="N24" s="40">
        <f t="shared" si="5"/>
        <v>2404160</v>
      </c>
      <c r="O24" s="41" t="s">
        <v>39</v>
      </c>
    </row>
    <row r="25" spans="1:15" ht="16.5" customHeight="1" x14ac:dyDescent="0.25">
      <c r="A25" s="21">
        <v>24</v>
      </c>
      <c r="B25" s="21">
        <v>804</v>
      </c>
      <c r="C25" s="21">
        <v>8</v>
      </c>
      <c r="D25" s="21" t="s">
        <v>21</v>
      </c>
      <c r="E25" s="21">
        <v>682</v>
      </c>
      <c r="F25" s="21">
        <v>25</v>
      </c>
      <c r="G25" s="21">
        <v>14</v>
      </c>
      <c r="H25" s="21">
        <f t="shared" si="1"/>
        <v>721</v>
      </c>
      <c r="I25" s="25">
        <f t="shared" si="2"/>
        <v>793.1</v>
      </c>
      <c r="J25" s="37">
        <v>29480</v>
      </c>
      <c r="K25" s="38">
        <f t="shared" si="3"/>
        <v>21255080</v>
      </c>
      <c r="L25" s="38">
        <f t="shared" si="4"/>
        <v>22530384.800000001</v>
      </c>
      <c r="M25" s="39">
        <f t="shared" si="0"/>
        <v>47000</v>
      </c>
      <c r="N25" s="40">
        <f t="shared" si="5"/>
        <v>2537920</v>
      </c>
      <c r="O25" s="41" t="s">
        <v>39</v>
      </c>
    </row>
    <row r="26" spans="1:15" ht="16.5" customHeight="1" x14ac:dyDescent="0.25">
      <c r="A26" s="21">
        <v>25</v>
      </c>
      <c r="B26" s="21">
        <v>901</v>
      </c>
      <c r="C26" s="21">
        <v>9</v>
      </c>
      <c r="D26" s="21" t="s">
        <v>21</v>
      </c>
      <c r="E26" s="21">
        <v>670</v>
      </c>
      <c r="F26" s="21">
        <v>25</v>
      </c>
      <c r="G26" s="21">
        <v>10</v>
      </c>
      <c r="H26" s="21">
        <f t="shared" si="1"/>
        <v>705</v>
      </c>
      <c r="I26" s="25">
        <f t="shared" si="2"/>
        <v>775.50000000000011</v>
      </c>
      <c r="J26" s="37">
        <v>29560</v>
      </c>
      <c r="K26" s="38">
        <f t="shared" si="3"/>
        <v>20839800</v>
      </c>
      <c r="L26" s="38">
        <f t="shared" si="4"/>
        <v>22090188</v>
      </c>
      <c r="M26" s="39">
        <f t="shared" si="0"/>
        <v>46000</v>
      </c>
      <c r="N26" s="40">
        <f t="shared" si="5"/>
        <v>2481600.0000000005</v>
      </c>
      <c r="O26" s="41" t="s">
        <v>39</v>
      </c>
    </row>
    <row r="27" spans="1:15" ht="16.5" customHeight="1" x14ac:dyDescent="0.25">
      <c r="A27" s="21">
        <v>26</v>
      </c>
      <c r="B27" s="21">
        <v>902</v>
      </c>
      <c r="C27" s="21">
        <v>9</v>
      </c>
      <c r="D27" s="21" t="s">
        <v>21</v>
      </c>
      <c r="E27" s="21">
        <v>673</v>
      </c>
      <c r="F27" s="21">
        <v>0</v>
      </c>
      <c r="G27" s="21">
        <v>10</v>
      </c>
      <c r="H27" s="21">
        <f t="shared" si="1"/>
        <v>683</v>
      </c>
      <c r="I27" s="25">
        <f t="shared" si="2"/>
        <v>751.30000000000007</v>
      </c>
      <c r="J27" s="37">
        <v>29560</v>
      </c>
      <c r="K27" s="38">
        <f t="shared" si="3"/>
        <v>20189480</v>
      </c>
      <c r="L27" s="38">
        <f t="shared" si="4"/>
        <v>21400848.800000001</v>
      </c>
      <c r="M27" s="39">
        <f t="shared" si="0"/>
        <v>44500</v>
      </c>
      <c r="N27" s="40">
        <f t="shared" si="5"/>
        <v>2404160</v>
      </c>
      <c r="O27" s="41" t="s">
        <v>39</v>
      </c>
    </row>
    <row r="28" spans="1:15" ht="16.5" customHeight="1" x14ac:dyDescent="0.25">
      <c r="A28" s="21">
        <v>27</v>
      </c>
      <c r="B28" s="21">
        <v>903</v>
      </c>
      <c r="C28" s="21">
        <v>9</v>
      </c>
      <c r="D28" s="21" t="s">
        <v>21</v>
      </c>
      <c r="E28" s="21">
        <v>674</v>
      </c>
      <c r="F28" s="21">
        <v>0</v>
      </c>
      <c r="G28" s="21">
        <v>10</v>
      </c>
      <c r="H28" s="21">
        <f t="shared" si="1"/>
        <v>684</v>
      </c>
      <c r="I28" s="25">
        <f t="shared" si="2"/>
        <v>752.40000000000009</v>
      </c>
      <c r="J28" s="37">
        <v>29560</v>
      </c>
      <c r="K28" s="38">
        <f t="shared" si="3"/>
        <v>20219040</v>
      </c>
      <c r="L28" s="38">
        <f t="shared" si="4"/>
        <v>21432182.400000002</v>
      </c>
      <c r="M28" s="39">
        <f t="shared" si="0"/>
        <v>44500</v>
      </c>
      <c r="N28" s="40">
        <f t="shared" si="5"/>
        <v>2407680.0000000005</v>
      </c>
      <c r="O28" s="41" t="s">
        <v>39</v>
      </c>
    </row>
    <row r="29" spans="1:15" x14ac:dyDescent="0.25">
      <c r="A29" s="21">
        <v>28</v>
      </c>
      <c r="B29" s="21">
        <v>904</v>
      </c>
      <c r="C29" s="21">
        <v>9</v>
      </c>
      <c r="D29" s="21" t="s">
        <v>21</v>
      </c>
      <c r="E29" s="21">
        <v>670</v>
      </c>
      <c r="F29" s="21">
        <v>25</v>
      </c>
      <c r="G29" s="21">
        <v>10</v>
      </c>
      <c r="H29" s="21">
        <f t="shared" si="1"/>
        <v>705</v>
      </c>
      <c r="I29" s="25">
        <f t="shared" si="2"/>
        <v>775.50000000000011</v>
      </c>
      <c r="J29" s="37">
        <v>29560</v>
      </c>
      <c r="K29" s="38">
        <f t="shared" si="3"/>
        <v>20839800</v>
      </c>
      <c r="L29" s="38">
        <f t="shared" si="4"/>
        <v>22090188</v>
      </c>
      <c r="M29" s="39">
        <f t="shared" si="0"/>
        <v>46000</v>
      </c>
      <c r="N29" s="40">
        <f t="shared" si="5"/>
        <v>2481600.0000000005</v>
      </c>
      <c r="O29" s="41" t="s">
        <v>39</v>
      </c>
    </row>
    <row r="30" spans="1:15" x14ac:dyDescent="0.25">
      <c r="A30" s="21">
        <v>29</v>
      </c>
      <c r="B30" s="21">
        <v>1001</v>
      </c>
      <c r="C30" s="21">
        <v>10</v>
      </c>
      <c r="D30" s="21" t="s">
        <v>21</v>
      </c>
      <c r="E30" s="21">
        <v>670</v>
      </c>
      <c r="F30" s="21">
        <v>25</v>
      </c>
      <c r="G30" s="21">
        <v>10</v>
      </c>
      <c r="H30" s="21">
        <f t="shared" si="1"/>
        <v>705</v>
      </c>
      <c r="I30" s="25">
        <f t="shared" si="2"/>
        <v>775.50000000000011</v>
      </c>
      <c r="J30" s="37">
        <v>29640</v>
      </c>
      <c r="K30" s="38">
        <f t="shared" si="3"/>
        <v>20896200</v>
      </c>
      <c r="L30" s="38">
        <f t="shared" si="4"/>
        <v>22149972</v>
      </c>
      <c r="M30" s="39">
        <f t="shared" si="0"/>
        <v>46000</v>
      </c>
      <c r="N30" s="40">
        <f t="shared" si="5"/>
        <v>2481600.0000000005</v>
      </c>
      <c r="O30" s="41" t="s">
        <v>39</v>
      </c>
    </row>
    <row r="31" spans="1:15" x14ac:dyDescent="0.25">
      <c r="A31" s="21">
        <v>30</v>
      </c>
      <c r="B31" s="21">
        <v>1002</v>
      </c>
      <c r="C31" s="21">
        <v>10</v>
      </c>
      <c r="D31" s="21" t="s">
        <v>21</v>
      </c>
      <c r="E31" s="21">
        <v>673</v>
      </c>
      <c r="F31" s="21">
        <v>0</v>
      </c>
      <c r="G31" s="21">
        <v>10</v>
      </c>
      <c r="H31" s="21">
        <f t="shared" si="1"/>
        <v>683</v>
      </c>
      <c r="I31" s="25">
        <f t="shared" si="2"/>
        <v>751.30000000000007</v>
      </c>
      <c r="J31" s="37">
        <v>29640</v>
      </c>
      <c r="K31" s="38">
        <f t="shared" si="3"/>
        <v>20244120</v>
      </c>
      <c r="L31" s="38">
        <f t="shared" si="4"/>
        <v>21458767.199999999</v>
      </c>
      <c r="M31" s="39">
        <f t="shared" si="0"/>
        <v>44500</v>
      </c>
      <c r="N31" s="40">
        <f t="shared" si="5"/>
        <v>2404160</v>
      </c>
      <c r="O31" s="41" t="s">
        <v>39</v>
      </c>
    </row>
    <row r="32" spans="1:15" x14ac:dyDescent="0.25">
      <c r="A32" s="21">
        <v>31</v>
      </c>
      <c r="B32" s="21">
        <v>1003</v>
      </c>
      <c r="C32" s="21">
        <v>10</v>
      </c>
      <c r="D32" s="21" t="s">
        <v>21</v>
      </c>
      <c r="E32" s="21">
        <v>674</v>
      </c>
      <c r="F32" s="21">
        <v>0</v>
      </c>
      <c r="G32" s="21">
        <v>10</v>
      </c>
      <c r="H32" s="21">
        <f t="shared" si="1"/>
        <v>684</v>
      </c>
      <c r="I32" s="25">
        <f t="shared" si="2"/>
        <v>752.40000000000009</v>
      </c>
      <c r="J32" s="37">
        <v>29640</v>
      </c>
      <c r="K32" s="38">
        <f t="shared" si="3"/>
        <v>20273760</v>
      </c>
      <c r="L32" s="38">
        <f t="shared" si="4"/>
        <v>21490185.600000001</v>
      </c>
      <c r="M32" s="39">
        <f t="shared" si="0"/>
        <v>45000</v>
      </c>
      <c r="N32" s="40">
        <f t="shared" si="5"/>
        <v>2407680.0000000005</v>
      </c>
      <c r="O32" s="41" t="s">
        <v>39</v>
      </c>
    </row>
    <row r="33" spans="1:15" x14ac:dyDescent="0.25">
      <c r="A33" s="21">
        <v>32</v>
      </c>
      <c r="B33" s="21">
        <v>1004</v>
      </c>
      <c r="C33" s="21">
        <v>10</v>
      </c>
      <c r="D33" s="21" t="s">
        <v>21</v>
      </c>
      <c r="E33" s="21">
        <v>670</v>
      </c>
      <c r="F33" s="21">
        <v>25</v>
      </c>
      <c r="G33" s="21">
        <v>10</v>
      </c>
      <c r="H33" s="21">
        <f t="shared" si="1"/>
        <v>705</v>
      </c>
      <c r="I33" s="25">
        <f t="shared" si="2"/>
        <v>775.50000000000011</v>
      </c>
      <c r="J33" s="37">
        <v>29640</v>
      </c>
      <c r="K33" s="38">
        <f t="shared" si="3"/>
        <v>20896200</v>
      </c>
      <c r="L33" s="38">
        <f t="shared" si="4"/>
        <v>22149972</v>
      </c>
      <c r="M33" s="39">
        <f t="shared" si="0"/>
        <v>46000</v>
      </c>
      <c r="N33" s="40">
        <f t="shared" si="5"/>
        <v>2481600.0000000005</v>
      </c>
      <c r="O33" s="41" t="s">
        <v>39</v>
      </c>
    </row>
    <row r="34" spans="1:15" ht="16.5" customHeight="1" x14ac:dyDescent="0.25">
      <c r="A34" s="21">
        <v>33</v>
      </c>
      <c r="B34" s="21">
        <v>1101</v>
      </c>
      <c r="C34" s="21">
        <v>11</v>
      </c>
      <c r="D34" s="21" t="s">
        <v>21</v>
      </c>
      <c r="E34" s="21">
        <v>670</v>
      </c>
      <c r="F34" s="21">
        <v>25</v>
      </c>
      <c r="G34" s="21">
        <v>10</v>
      </c>
      <c r="H34" s="21">
        <f t="shared" si="1"/>
        <v>705</v>
      </c>
      <c r="I34" s="25">
        <f t="shared" si="2"/>
        <v>775.50000000000011</v>
      </c>
      <c r="J34" s="37">
        <v>29720</v>
      </c>
      <c r="K34" s="38">
        <f t="shared" si="3"/>
        <v>20952600</v>
      </c>
      <c r="L34" s="38">
        <f t="shared" si="4"/>
        <v>22209756</v>
      </c>
      <c r="M34" s="39">
        <f t="shared" si="0"/>
        <v>46500</v>
      </c>
      <c r="N34" s="40">
        <f t="shared" si="5"/>
        <v>2481600.0000000005</v>
      </c>
      <c r="O34" s="41" t="s">
        <v>39</v>
      </c>
    </row>
    <row r="35" spans="1:15" ht="16.5" customHeight="1" x14ac:dyDescent="0.25">
      <c r="A35" s="21">
        <v>34</v>
      </c>
      <c r="B35" s="21">
        <v>1102</v>
      </c>
      <c r="C35" s="21">
        <v>11</v>
      </c>
      <c r="D35" s="21" t="s">
        <v>21</v>
      </c>
      <c r="E35" s="21">
        <v>673</v>
      </c>
      <c r="F35" s="21">
        <v>0</v>
      </c>
      <c r="G35" s="21">
        <v>10</v>
      </c>
      <c r="H35" s="21">
        <f t="shared" si="1"/>
        <v>683</v>
      </c>
      <c r="I35" s="25">
        <f t="shared" si="2"/>
        <v>751.30000000000007</v>
      </c>
      <c r="J35" s="37">
        <v>29720</v>
      </c>
      <c r="K35" s="38">
        <f t="shared" si="3"/>
        <v>20298760</v>
      </c>
      <c r="L35" s="38">
        <f t="shared" si="4"/>
        <v>21516685.600000001</v>
      </c>
      <c r="M35" s="39">
        <f t="shared" si="0"/>
        <v>45000</v>
      </c>
      <c r="N35" s="40">
        <f t="shared" si="5"/>
        <v>2404160</v>
      </c>
      <c r="O35" s="41" t="s">
        <v>39</v>
      </c>
    </row>
    <row r="36" spans="1:15" ht="16.5" customHeight="1" x14ac:dyDescent="0.25">
      <c r="A36" s="21">
        <v>35</v>
      </c>
      <c r="B36" s="21">
        <v>1103</v>
      </c>
      <c r="C36" s="21">
        <v>11</v>
      </c>
      <c r="D36" s="21" t="s">
        <v>21</v>
      </c>
      <c r="E36" s="21">
        <v>674</v>
      </c>
      <c r="F36" s="21">
        <v>0</v>
      </c>
      <c r="G36" s="21">
        <v>10</v>
      </c>
      <c r="H36" s="21">
        <f t="shared" si="1"/>
        <v>684</v>
      </c>
      <c r="I36" s="25">
        <f t="shared" si="2"/>
        <v>752.40000000000009</v>
      </c>
      <c r="J36" s="37">
        <v>29720</v>
      </c>
      <c r="K36" s="38">
        <f t="shared" si="3"/>
        <v>20328480</v>
      </c>
      <c r="L36" s="38">
        <f t="shared" si="4"/>
        <v>21548188.800000001</v>
      </c>
      <c r="M36" s="39">
        <f t="shared" si="0"/>
        <v>45000</v>
      </c>
      <c r="N36" s="40">
        <f t="shared" si="5"/>
        <v>2407680.0000000005</v>
      </c>
      <c r="O36" s="41" t="s">
        <v>39</v>
      </c>
    </row>
    <row r="37" spans="1:15" ht="16.5" customHeight="1" x14ac:dyDescent="0.25">
      <c r="A37" s="21">
        <v>36</v>
      </c>
      <c r="B37" s="21">
        <v>1104</v>
      </c>
      <c r="C37" s="21">
        <v>11</v>
      </c>
      <c r="D37" s="21" t="s">
        <v>21</v>
      </c>
      <c r="E37" s="21">
        <v>670</v>
      </c>
      <c r="F37" s="21">
        <v>25</v>
      </c>
      <c r="G37" s="21">
        <v>10</v>
      </c>
      <c r="H37" s="21">
        <f t="shared" si="1"/>
        <v>705</v>
      </c>
      <c r="I37" s="25">
        <f t="shared" si="2"/>
        <v>775.50000000000011</v>
      </c>
      <c r="J37" s="37">
        <v>29720</v>
      </c>
      <c r="K37" s="38">
        <f t="shared" si="3"/>
        <v>20952600</v>
      </c>
      <c r="L37" s="38">
        <f t="shared" si="4"/>
        <v>22209756</v>
      </c>
      <c r="M37" s="39">
        <f t="shared" si="0"/>
        <v>46500</v>
      </c>
      <c r="N37" s="40">
        <f t="shared" si="5"/>
        <v>2481600.0000000005</v>
      </c>
      <c r="O37" s="41" t="s">
        <v>39</v>
      </c>
    </row>
    <row r="38" spans="1:15" x14ac:dyDescent="0.25">
      <c r="A38" s="21">
        <v>37</v>
      </c>
      <c r="B38" s="21">
        <v>1201</v>
      </c>
      <c r="C38" s="21">
        <v>12</v>
      </c>
      <c r="D38" s="21" t="s">
        <v>21</v>
      </c>
      <c r="E38" s="21">
        <v>670</v>
      </c>
      <c r="F38" s="21">
        <v>25</v>
      </c>
      <c r="G38" s="21">
        <v>10</v>
      </c>
      <c r="H38" s="21">
        <f t="shared" si="1"/>
        <v>705</v>
      </c>
      <c r="I38" s="25">
        <f t="shared" si="2"/>
        <v>775.50000000000011</v>
      </c>
      <c r="J38" s="37">
        <v>29800</v>
      </c>
      <c r="K38" s="38">
        <f t="shared" si="3"/>
        <v>21009000</v>
      </c>
      <c r="L38" s="38">
        <f t="shared" si="4"/>
        <v>22269540</v>
      </c>
      <c r="M38" s="39">
        <f t="shared" si="0"/>
        <v>46500</v>
      </c>
      <c r="N38" s="40">
        <f t="shared" si="5"/>
        <v>2481600.0000000005</v>
      </c>
      <c r="O38" s="41" t="s">
        <v>39</v>
      </c>
    </row>
    <row r="39" spans="1:15" ht="16.5" customHeight="1" x14ac:dyDescent="0.25">
      <c r="A39" s="21">
        <v>38</v>
      </c>
      <c r="B39" s="21">
        <v>1202</v>
      </c>
      <c r="C39" s="21">
        <v>12</v>
      </c>
      <c r="D39" s="21" t="s">
        <v>21</v>
      </c>
      <c r="E39" s="21">
        <v>673</v>
      </c>
      <c r="F39" s="21">
        <v>0</v>
      </c>
      <c r="G39" s="21">
        <v>10</v>
      </c>
      <c r="H39" s="21">
        <f t="shared" si="1"/>
        <v>683</v>
      </c>
      <c r="I39" s="25">
        <f t="shared" si="2"/>
        <v>751.30000000000007</v>
      </c>
      <c r="J39" s="37">
        <v>29800</v>
      </c>
      <c r="K39" s="38">
        <f t="shared" si="3"/>
        <v>20353400</v>
      </c>
      <c r="L39" s="38">
        <f t="shared" si="4"/>
        <v>21574604</v>
      </c>
      <c r="M39" s="39">
        <f t="shared" si="0"/>
        <v>45000</v>
      </c>
      <c r="N39" s="40">
        <f t="shared" si="5"/>
        <v>2404160</v>
      </c>
      <c r="O39" s="41" t="s">
        <v>39</v>
      </c>
    </row>
    <row r="40" spans="1:15" ht="16.5" customHeight="1" x14ac:dyDescent="0.25">
      <c r="A40" s="21">
        <v>39</v>
      </c>
      <c r="B40" s="21">
        <v>1203</v>
      </c>
      <c r="C40" s="21">
        <v>12</v>
      </c>
      <c r="D40" s="21" t="s">
        <v>21</v>
      </c>
      <c r="E40" s="21">
        <v>674</v>
      </c>
      <c r="F40" s="21">
        <v>0</v>
      </c>
      <c r="G40" s="21">
        <v>10</v>
      </c>
      <c r="H40" s="21">
        <f t="shared" si="1"/>
        <v>684</v>
      </c>
      <c r="I40" s="25">
        <f t="shared" si="2"/>
        <v>752.40000000000009</v>
      </c>
      <c r="J40" s="37">
        <v>29800</v>
      </c>
      <c r="K40" s="38">
        <f t="shared" si="3"/>
        <v>20383200</v>
      </c>
      <c r="L40" s="38">
        <f t="shared" si="4"/>
        <v>21606192</v>
      </c>
      <c r="M40" s="39">
        <f t="shared" si="0"/>
        <v>45000</v>
      </c>
      <c r="N40" s="40">
        <f t="shared" si="5"/>
        <v>2407680.0000000005</v>
      </c>
      <c r="O40" s="41" t="s">
        <v>39</v>
      </c>
    </row>
    <row r="41" spans="1:15" ht="16.5" customHeight="1" x14ac:dyDescent="0.25">
      <c r="A41" s="21">
        <v>40</v>
      </c>
      <c r="B41" s="21">
        <v>1204</v>
      </c>
      <c r="C41" s="21">
        <v>12</v>
      </c>
      <c r="D41" s="21" t="s">
        <v>21</v>
      </c>
      <c r="E41" s="21">
        <v>670</v>
      </c>
      <c r="F41" s="21">
        <v>25</v>
      </c>
      <c r="G41" s="21">
        <v>10</v>
      </c>
      <c r="H41" s="21">
        <f t="shared" si="1"/>
        <v>705</v>
      </c>
      <c r="I41" s="25">
        <f t="shared" si="2"/>
        <v>775.50000000000011</v>
      </c>
      <c r="J41" s="37">
        <v>29800</v>
      </c>
      <c r="K41" s="38">
        <f t="shared" si="3"/>
        <v>21009000</v>
      </c>
      <c r="L41" s="38">
        <f t="shared" si="4"/>
        <v>22269540</v>
      </c>
      <c r="M41" s="39">
        <f t="shared" si="0"/>
        <v>46500</v>
      </c>
      <c r="N41" s="40">
        <f t="shared" si="5"/>
        <v>2481600.0000000005</v>
      </c>
      <c r="O41" s="41" t="s">
        <v>39</v>
      </c>
    </row>
    <row r="42" spans="1:15" ht="16.5" customHeight="1" x14ac:dyDescent="0.25">
      <c r="A42" s="21">
        <v>41</v>
      </c>
      <c r="B42" s="21">
        <v>1301</v>
      </c>
      <c r="C42" s="21">
        <v>13</v>
      </c>
      <c r="D42" s="21" t="s">
        <v>21</v>
      </c>
      <c r="E42" s="21">
        <v>670</v>
      </c>
      <c r="F42" s="21">
        <v>25</v>
      </c>
      <c r="G42" s="21">
        <v>10</v>
      </c>
      <c r="H42" s="21">
        <f t="shared" si="1"/>
        <v>705</v>
      </c>
      <c r="I42" s="25">
        <f t="shared" si="2"/>
        <v>775.50000000000011</v>
      </c>
      <c r="J42" s="37">
        <v>29880</v>
      </c>
      <c r="K42" s="38">
        <f t="shared" si="3"/>
        <v>21065400</v>
      </c>
      <c r="L42" s="38">
        <f t="shared" si="4"/>
        <v>22329324</v>
      </c>
      <c r="M42" s="39">
        <f t="shared" si="0"/>
        <v>46500</v>
      </c>
      <c r="N42" s="40">
        <f t="shared" si="5"/>
        <v>2481600.0000000005</v>
      </c>
      <c r="O42" s="41" t="s">
        <v>39</v>
      </c>
    </row>
    <row r="43" spans="1:15" ht="16.5" customHeight="1" x14ac:dyDescent="0.25">
      <c r="A43" s="21">
        <v>42</v>
      </c>
      <c r="B43" s="21">
        <v>1302</v>
      </c>
      <c r="C43" s="21">
        <v>13</v>
      </c>
      <c r="D43" s="21" t="s">
        <v>21</v>
      </c>
      <c r="E43" s="21">
        <v>673</v>
      </c>
      <c r="F43" s="21">
        <v>0</v>
      </c>
      <c r="G43" s="21">
        <v>10</v>
      </c>
      <c r="H43" s="21">
        <f t="shared" si="1"/>
        <v>683</v>
      </c>
      <c r="I43" s="25">
        <f t="shared" si="2"/>
        <v>751.30000000000007</v>
      </c>
      <c r="J43" s="37">
        <v>29880</v>
      </c>
      <c r="K43" s="38">
        <f t="shared" si="3"/>
        <v>20408040</v>
      </c>
      <c r="L43" s="38">
        <f t="shared" si="4"/>
        <v>21632522.400000002</v>
      </c>
      <c r="M43" s="39">
        <f t="shared" si="0"/>
        <v>45000</v>
      </c>
      <c r="N43" s="40">
        <f t="shared" si="5"/>
        <v>2404160</v>
      </c>
      <c r="O43" s="41" t="s">
        <v>39</v>
      </c>
    </row>
    <row r="44" spans="1:15" x14ac:dyDescent="0.25">
      <c r="A44" s="21">
        <v>43</v>
      </c>
      <c r="B44" s="21">
        <v>1303</v>
      </c>
      <c r="C44" s="21">
        <v>13</v>
      </c>
      <c r="D44" s="21" t="s">
        <v>21</v>
      </c>
      <c r="E44" s="21">
        <v>674</v>
      </c>
      <c r="F44" s="21">
        <v>0</v>
      </c>
      <c r="G44" s="21">
        <v>10</v>
      </c>
      <c r="H44" s="21">
        <f t="shared" si="1"/>
        <v>684</v>
      </c>
      <c r="I44" s="25">
        <f t="shared" si="2"/>
        <v>752.40000000000009</v>
      </c>
      <c r="J44" s="37">
        <v>29880</v>
      </c>
      <c r="K44" s="38">
        <f t="shared" si="3"/>
        <v>20437920</v>
      </c>
      <c r="L44" s="38">
        <f t="shared" si="4"/>
        <v>21664195.199999999</v>
      </c>
      <c r="M44" s="39">
        <f t="shared" si="0"/>
        <v>45000</v>
      </c>
      <c r="N44" s="40">
        <f t="shared" si="5"/>
        <v>2407680.0000000005</v>
      </c>
      <c r="O44" s="41" t="s">
        <v>39</v>
      </c>
    </row>
    <row r="45" spans="1:15" x14ac:dyDescent="0.25">
      <c r="A45" s="21">
        <v>44</v>
      </c>
      <c r="B45" s="21">
        <v>1304</v>
      </c>
      <c r="C45" s="21">
        <v>13</v>
      </c>
      <c r="D45" s="21" t="s">
        <v>21</v>
      </c>
      <c r="E45" s="21">
        <v>670</v>
      </c>
      <c r="F45" s="21">
        <v>25</v>
      </c>
      <c r="G45" s="21">
        <v>10</v>
      </c>
      <c r="H45" s="21">
        <f t="shared" si="1"/>
        <v>705</v>
      </c>
      <c r="I45" s="25">
        <f t="shared" si="2"/>
        <v>775.50000000000011</v>
      </c>
      <c r="J45" s="37">
        <v>29880</v>
      </c>
      <c r="K45" s="38">
        <f t="shared" si="3"/>
        <v>21065400</v>
      </c>
      <c r="L45" s="38">
        <f t="shared" si="4"/>
        <v>22329324</v>
      </c>
      <c r="M45" s="39">
        <f t="shared" si="0"/>
        <v>46500</v>
      </c>
      <c r="N45" s="40">
        <f t="shared" si="5"/>
        <v>2481600.0000000005</v>
      </c>
      <c r="O45" s="41" t="s">
        <v>39</v>
      </c>
    </row>
    <row r="46" spans="1:15" x14ac:dyDescent="0.25">
      <c r="A46" s="21">
        <v>45</v>
      </c>
      <c r="B46" s="21">
        <v>1401</v>
      </c>
      <c r="C46" s="21">
        <v>14</v>
      </c>
      <c r="D46" s="21" t="s">
        <v>21</v>
      </c>
      <c r="E46" s="21">
        <v>670</v>
      </c>
      <c r="F46" s="21">
        <v>25</v>
      </c>
      <c r="G46" s="21">
        <v>10</v>
      </c>
      <c r="H46" s="21">
        <f t="shared" si="1"/>
        <v>705</v>
      </c>
      <c r="I46" s="25">
        <f t="shared" si="2"/>
        <v>775.50000000000011</v>
      </c>
      <c r="J46" s="37">
        <v>29960</v>
      </c>
      <c r="K46" s="38">
        <f t="shared" si="3"/>
        <v>21121800</v>
      </c>
      <c r="L46" s="38">
        <f t="shared" si="4"/>
        <v>22389108</v>
      </c>
      <c r="M46" s="39">
        <f t="shared" si="0"/>
        <v>46500</v>
      </c>
      <c r="N46" s="40">
        <f t="shared" si="5"/>
        <v>2481600.0000000005</v>
      </c>
      <c r="O46" s="41" t="s">
        <v>39</v>
      </c>
    </row>
    <row r="47" spans="1:15" x14ac:dyDescent="0.25">
      <c r="A47" s="21">
        <v>46</v>
      </c>
      <c r="B47" s="21">
        <v>1402</v>
      </c>
      <c r="C47" s="21">
        <v>14</v>
      </c>
      <c r="D47" s="21" t="s">
        <v>21</v>
      </c>
      <c r="E47" s="21">
        <v>673</v>
      </c>
      <c r="F47" s="21">
        <v>0</v>
      </c>
      <c r="G47" s="21">
        <v>10</v>
      </c>
      <c r="H47" s="21">
        <f t="shared" si="1"/>
        <v>683</v>
      </c>
      <c r="I47" s="25">
        <f t="shared" si="2"/>
        <v>751.30000000000007</v>
      </c>
      <c r="J47" s="37">
        <v>29960</v>
      </c>
      <c r="K47" s="38">
        <f t="shared" si="3"/>
        <v>20462680</v>
      </c>
      <c r="L47" s="38">
        <f t="shared" si="4"/>
        <v>21690440.800000001</v>
      </c>
      <c r="M47" s="39">
        <f t="shared" si="0"/>
        <v>45000</v>
      </c>
      <c r="N47" s="40">
        <f t="shared" si="5"/>
        <v>2404160</v>
      </c>
      <c r="O47" s="41" t="s">
        <v>39</v>
      </c>
    </row>
    <row r="48" spans="1:15" x14ac:dyDescent="0.25">
      <c r="A48" s="21">
        <v>47</v>
      </c>
      <c r="B48" s="21">
        <v>1403</v>
      </c>
      <c r="C48" s="21">
        <v>14</v>
      </c>
      <c r="D48" s="21" t="s">
        <v>21</v>
      </c>
      <c r="E48" s="21">
        <v>674</v>
      </c>
      <c r="F48" s="21">
        <v>0</v>
      </c>
      <c r="G48" s="21">
        <v>10</v>
      </c>
      <c r="H48" s="21">
        <f t="shared" si="1"/>
        <v>684</v>
      </c>
      <c r="I48" s="25">
        <f t="shared" si="2"/>
        <v>752.40000000000009</v>
      </c>
      <c r="J48" s="37">
        <v>29960</v>
      </c>
      <c r="K48" s="38">
        <f t="shared" si="3"/>
        <v>20492640</v>
      </c>
      <c r="L48" s="38">
        <f t="shared" si="4"/>
        <v>21722198.400000002</v>
      </c>
      <c r="M48" s="39">
        <f t="shared" si="0"/>
        <v>45500</v>
      </c>
      <c r="N48" s="40">
        <f t="shared" si="5"/>
        <v>2407680.0000000005</v>
      </c>
      <c r="O48" s="41" t="s">
        <v>39</v>
      </c>
    </row>
    <row r="49" spans="1:15" x14ac:dyDescent="0.25">
      <c r="A49" s="21">
        <v>48</v>
      </c>
      <c r="B49" s="21">
        <v>1404</v>
      </c>
      <c r="C49" s="21">
        <v>14</v>
      </c>
      <c r="D49" s="21" t="s">
        <v>21</v>
      </c>
      <c r="E49" s="21">
        <v>670</v>
      </c>
      <c r="F49" s="21">
        <v>25</v>
      </c>
      <c r="G49" s="21">
        <v>10</v>
      </c>
      <c r="H49" s="21">
        <f t="shared" si="1"/>
        <v>705</v>
      </c>
      <c r="I49" s="25">
        <f t="shared" si="2"/>
        <v>775.50000000000011</v>
      </c>
      <c r="J49" s="37">
        <v>29960</v>
      </c>
      <c r="K49" s="38">
        <f t="shared" si="3"/>
        <v>21121800</v>
      </c>
      <c r="L49" s="38">
        <f t="shared" si="4"/>
        <v>22389108</v>
      </c>
      <c r="M49" s="39">
        <f t="shared" si="0"/>
        <v>46500</v>
      </c>
      <c r="N49" s="40">
        <f t="shared" si="5"/>
        <v>2481600.0000000005</v>
      </c>
      <c r="O49" s="41" t="s">
        <v>39</v>
      </c>
    </row>
    <row r="50" spans="1:15" x14ac:dyDescent="0.25">
      <c r="A50" s="21">
        <v>49</v>
      </c>
      <c r="B50" s="21">
        <v>1501</v>
      </c>
      <c r="C50" s="21">
        <v>15</v>
      </c>
      <c r="D50" s="21" t="s">
        <v>21</v>
      </c>
      <c r="E50" s="21">
        <v>670</v>
      </c>
      <c r="F50" s="21">
        <v>25</v>
      </c>
      <c r="G50" s="21">
        <v>10</v>
      </c>
      <c r="H50" s="21">
        <f t="shared" si="1"/>
        <v>705</v>
      </c>
      <c r="I50" s="25">
        <f t="shared" si="2"/>
        <v>775.50000000000011</v>
      </c>
      <c r="J50" s="37">
        <v>30040</v>
      </c>
      <c r="K50" s="38">
        <f t="shared" si="3"/>
        <v>21178200</v>
      </c>
      <c r="L50" s="38">
        <f t="shared" si="4"/>
        <v>22448892</v>
      </c>
      <c r="M50" s="39">
        <f t="shared" si="0"/>
        <v>47000</v>
      </c>
      <c r="N50" s="40">
        <f t="shared" si="5"/>
        <v>2481600.0000000005</v>
      </c>
      <c r="O50" s="41" t="s">
        <v>39</v>
      </c>
    </row>
    <row r="51" spans="1:15" x14ac:dyDescent="0.25">
      <c r="A51" s="21">
        <v>50</v>
      </c>
      <c r="B51" s="21">
        <v>1502</v>
      </c>
      <c r="C51" s="21">
        <v>15</v>
      </c>
      <c r="D51" s="21" t="s">
        <v>21</v>
      </c>
      <c r="E51" s="21">
        <v>673</v>
      </c>
      <c r="F51" s="21">
        <v>0</v>
      </c>
      <c r="G51" s="21">
        <v>10</v>
      </c>
      <c r="H51" s="21">
        <f t="shared" si="1"/>
        <v>683</v>
      </c>
      <c r="I51" s="25">
        <f t="shared" si="2"/>
        <v>751.30000000000007</v>
      </c>
      <c r="J51" s="37">
        <v>30040</v>
      </c>
      <c r="K51" s="38">
        <f t="shared" si="3"/>
        <v>20517320</v>
      </c>
      <c r="L51" s="38">
        <f t="shared" si="4"/>
        <v>21748359.199999999</v>
      </c>
      <c r="M51" s="39">
        <f t="shared" si="0"/>
        <v>45500</v>
      </c>
      <c r="N51" s="40">
        <f t="shared" si="5"/>
        <v>2404160</v>
      </c>
      <c r="O51" s="41" t="s">
        <v>39</v>
      </c>
    </row>
    <row r="52" spans="1:15" x14ac:dyDescent="0.25">
      <c r="A52" s="21">
        <v>51</v>
      </c>
      <c r="B52" s="21">
        <v>1504</v>
      </c>
      <c r="C52" s="21">
        <v>15</v>
      </c>
      <c r="D52" s="21" t="s">
        <v>21</v>
      </c>
      <c r="E52" s="21">
        <v>670</v>
      </c>
      <c r="F52" s="21">
        <v>25</v>
      </c>
      <c r="G52" s="21">
        <v>10</v>
      </c>
      <c r="H52" s="21">
        <f t="shared" si="1"/>
        <v>705</v>
      </c>
      <c r="I52" s="25">
        <f t="shared" si="2"/>
        <v>775.50000000000011</v>
      </c>
      <c r="J52" s="37">
        <v>30040</v>
      </c>
      <c r="K52" s="38">
        <f t="shared" si="3"/>
        <v>21178200</v>
      </c>
      <c r="L52" s="38">
        <f t="shared" si="4"/>
        <v>22448892</v>
      </c>
      <c r="M52" s="39">
        <f t="shared" si="0"/>
        <v>47000</v>
      </c>
      <c r="N52" s="40">
        <f t="shared" si="5"/>
        <v>2481600.0000000005</v>
      </c>
      <c r="O52" s="41" t="s">
        <v>39</v>
      </c>
    </row>
    <row r="53" spans="1:15" x14ac:dyDescent="0.25">
      <c r="A53" s="21">
        <v>52</v>
      </c>
      <c r="B53" s="21">
        <v>1601</v>
      </c>
      <c r="C53" s="21">
        <v>16</v>
      </c>
      <c r="D53" s="21" t="s">
        <v>21</v>
      </c>
      <c r="E53" s="21">
        <v>670</v>
      </c>
      <c r="F53" s="21">
        <v>25</v>
      </c>
      <c r="G53" s="21">
        <v>10</v>
      </c>
      <c r="H53" s="21">
        <f t="shared" si="1"/>
        <v>705</v>
      </c>
      <c r="I53" s="25">
        <f t="shared" si="2"/>
        <v>775.50000000000011</v>
      </c>
      <c r="J53" s="37">
        <v>30120</v>
      </c>
      <c r="K53" s="38">
        <f t="shared" si="3"/>
        <v>21234600</v>
      </c>
      <c r="L53" s="38">
        <f t="shared" si="4"/>
        <v>22508676</v>
      </c>
      <c r="M53" s="39">
        <f t="shared" si="0"/>
        <v>47000</v>
      </c>
      <c r="N53" s="40">
        <f t="shared" si="5"/>
        <v>2481600.0000000005</v>
      </c>
      <c r="O53" s="41" t="s">
        <v>39</v>
      </c>
    </row>
    <row r="54" spans="1:15" x14ac:dyDescent="0.25">
      <c r="A54" s="21">
        <v>53</v>
      </c>
      <c r="B54" s="21">
        <v>1602</v>
      </c>
      <c r="C54" s="21">
        <v>16</v>
      </c>
      <c r="D54" s="21" t="s">
        <v>21</v>
      </c>
      <c r="E54" s="21">
        <v>673</v>
      </c>
      <c r="F54" s="21">
        <v>0</v>
      </c>
      <c r="G54" s="21">
        <v>10</v>
      </c>
      <c r="H54" s="21">
        <f t="shared" si="1"/>
        <v>683</v>
      </c>
      <c r="I54" s="25">
        <f t="shared" si="2"/>
        <v>751.30000000000007</v>
      </c>
      <c r="J54" s="37">
        <v>30120</v>
      </c>
      <c r="K54" s="38">
        <f t="shared" si="3"/>
        <v>20571960</v>
      </c>
      <c r="L54" s="38">
        <f t="shared" si="4"/>
        <v>21806277.600000001</v>
      </c>
      <c r="M54" s="39">
        <f t="shared" si="0"/>
        <v>45500</v>
      </c>
      <c r="N54" s="40">
        <f t="shared" si="5"/>
        <v>2404160</v>
      </c>
      <c r="O54" s="41" t="s">
        <v>39</v>
      </c>
    </row>
    <row r="55" spans="1:15" x14ac:dyDescent="0.25">
      <c r="A55" s="21">
        <v>54</v>
      </c>
      <c r="B55" s="21">
        <v>1603</v>
      </c>
      <c r="C55" s="21">
        <v>16</v>
      </c>
      <c r="D55" s="21" t="s">
        <v>21</v>
      </c>
      <c r="E55" s="21">
        <v>674</v>
      </c>
      <c r="F55" s="21">
        <v>0</v>
      </c>
      <c r="G55" s="21">
        <v>10</v>
      </c>
      <c r="H55" s="21">
        <f t="shared" si="1"/>
        <v>684</v>
      </c>
      <c r="I55" s="25">
        <f t="shared" si="2"/>
        <v>752.40000000000009</v>
      </c>
      <c r="J55" s="37">
        <v>30120</v>
      </c>
      <c r="K55" s="38">
        <f t="shared" si="3"/>
        <v>20602080</v>
      </c>
      <c r="L55" s="38">
        <f t="shared" si="4"/>
        <v>21838204.800000001</v>
      </c>
      <c r="M55" s="39">
        <f t="shared" si="0"/>
        <v>45500</v>
      </c>
      <c r="N55" s="40">
        <f t="shared" si="5"/>
        <v>2407680.0000000005</v>
      </c>
      <c r="O55" s="41" t="s">
        <v>39</v>
      </c>
    </row>
    <row r="56" spans="1:15" x14ac:dyDescent="0.25">
      <c r="A56" s="21">
        <v>55</v>
      </c>
      <c r="B56" s="21">
        <v>1604</v>
      </c>
      <c r="C56" s="21">
        <v>16</v>
      </c>
      <c r="D56" s="21" t="s">
        <v>21</v>
      </c>
      <c r="E56" s="21">
        <v>670</v>
      </c>
      <c r="F56" s="21">
        <v>25</v>
      </c>
      <c r="G56" s="21">
        <v>10</v>
      </c>
      <c r="H56" s="21">
        <f t="shared" si="1"/>
        <v>705</v>
      </c>
      <c r="I56" s="25">
        <f t="shared" si="2"/>
        <v>775.50000000000011</v>
      </c>
      <c r="J56" s="37">
        <v>30120</v>
      </c>
      <c r="K56" s="38">
        <f t="shared" si="3"/>
        <v>21234600</v>
      </c>
      <c r="L56" s="38">
        <f t="shared" si="4"/>
        <v>22508676</v>
      </c>
      <c r="M56" s="39">
        <f t="shared" si="0"/>
        <v>47000</v>
      </c>
      <c r="N56" s="40">
        <f t="shared" si="5"/>
        <v>2481600.0000000005</v>
      </c>
      <c r="O56" s="41" t="s">
        <v>39</v>
      </c>
    </row>
    <row r="57" spans="1:15" x14ac:dyDescent="0.25">
      <c r="A57" s="21">
        <v>56</v>
      </c>
      <c r="B57" s="21">
        <v>1701</v>
      </c>
      <c r="C57" s="21">
        <v>17</v>
      </c>
      <c r="D57" s="21" t="s">
        <v>21</v>
      </c>
      <c r="E57" s="21">
        <v>670</v>
      </c>
      <c r="F57" s="21">
        <v>25</v>
      </c>
      <c r="G57" s="21">
        <v>10</v>
      </c>
      <c r="H57" s="21">
        <f t="shared" si="1"/>
        <v>705</v>
      </c>
      <c r="I57" s="25">
        <f t="shared" si="2"/>
        <v>775.50000000000011</v>
      </c>
      <c r="J57" s="37">
        <v>30200</v>
      </c>
      <c r="K57" s="38">
        <f t="shared" si="3"/>
        <v>21291000</v>
      </c>
      <c r="L57" s="38">
        <f t="shared" si="4"/>
        <v>22568460</v>
      </c>
      <c r="M57" s="39">
        <f t="shared" si="0"/>
        <v>47000</v>
      </c>
      <c r="N57" s="40">
        <f t="shared" si="5"/>
        <v>2481600.0000000005</v>
      </c>
      <c r="O57" s="41" t="s">
        <v>39</v>
      </c>
    </row>
    <row r="58" spans="1:15" x14ac:dyDescent="0.25">
      <c r="A58" s="21">
        <v>57</v>
      </c>
      <c r="B58" s="21">
        <v>1702</v>
      </c>
      <c r="C58" s="21">
        <v>17</v>
      </c>
      <c r="D58" s="21" t="s">
        <v>21</v>
      </c>
      <c r="E58" s="21">
        <v>673</v>
      </c>
      <c r="F58" s="21">
        <v>0</v>
      </c>
      <c r="G58" s="21">
        <v>10</v>
      </c>
      <c r="H58" s="21">
        <f t="shared" si="1"/>
        <v>683</v>
      </c>
      <c r="I58" s="25">
        <f t="shared" si="2"/>
        <v>751.30000000000007</v>
      </c>
      <c r="J58" s="37">
        <v>30200</v>
      </c>
      <c r="K58" s="38">
        <f t="shared" si="3"/>
        <v>20626600</v>
      </c>
      <c r="L58" s="38">
        <f t="shared" si="4"/>
        <v>21864196</v>
      </c>
      <c r="M58" s="39">
        <f t="shared" si="0"/>
        <v>45500</v>
      </c>
      <c r="N58" s="40">
        <f t="shared" si="5"/>
        <v>2404160</v>
      </c>
      <c r="O58" s="41" t="s">
        <v>39</v>
      </c>
    </row>
    <row r="59" spans="1:15" x14ac:dyDescent="0.25">
      <c r="A59" s="21">
        <v>58</v>
      </c>
      <c r="B59" s="21">
        <v>1703</v>
      </c>
      <c r="C59" s="21">
        <v>17</v>
      </c>
      <c r="D59" s="21" t="s">
        <v>21</v>
      </c>
      <c r="E59" s="21">
        <v>674</v>
      </c>
      <c r="F59" s="21">
        <v>0</v>
      </c>
      <c r="G59" s="21">
        <v>10</v>
      </c>
      <c r="H59" s="21">
        <f t="shared" si="1"/>
        <v>684</v>
      </c>
      <c r="I59" s="25">
        <f t="shared" si="2"/>
        <v>752.40000000000009</v>
      </c>
      <c r="J59" s="37">
        <v>30200</v>
      </c>
      <c r="K59" s="38">
        <f t="shared" si="3"/>
        <v>20656800</v>
      </c>
      <c r="L59" s="38">
        <f t="shared" si="4"/>
        <v>21896208</v>
      </c>
      <c r="M59" s="39">
        <f t="shared" si="0"/>
        <v>45500</v>
      </c>
      <c r="N59" s="40">
        <f t="shared" si="5"/>
        <v>2407680.0000000005</v>
      </c>
      <c r="O59" s="41" t="s">
        <v>39</v>
      </c>
    </row>
    <row r="60" spans="1:15" x14ac:dyDescent="0.25">
      <c r="A60" s="21">
        <v>59</v>
      </c>
      <c r="B60" s="21">
        <v>1704</v>
      </c>
      <c r="C60" s="21">
        <v>17</v>
      </c>
      <c r="D60" s="21" t="s">
        <v>21</v>
      </c>
      <c r="E60" s="21">
        <v>670</v>
      </c>
      <c r="F60" s="21">
        <v>25</v>
      </c>
      <c r="G60" s="21">
        <v>10</v>
      </c>
      <c r="H60" s="21">
        <f t="shared" si="1"/>
        <v>705</v>
      </c>
      <c r="I60" s="25">
        <f t="shared" si="2"/>
        <v>775.50000000000011</v>
      </c>
      <c r="J60" s="37">
        <v>30200</v>
      </c>
      <c r="K60" s="38">
        <f t="shared" si="3"/>
        <v>21291000</v>
      </c>
      <c r="L60" s="38">
        <f t="shared" si="4"/>
        <v>22568460</v>
      </c>
      <c r="M60" s="39">
        <f t="shared" si="0"/>
        <v>47000</v>
      </c>
      <c r="N60" s="40">
        <f t="shared" si="5"/>
        <v>2481600.0000000005</v>
      </c>
      <c r="O60" s="41" t="s">
        <v>39</v>
      </c>
    </row>
    <row r="61" spans="1:15" x14ac:dyDescent="0.25">
      <c r="A61" s="21">
        <v>60</v>
      </c>
      <c r="B61" s="21">
        <v>1801</v>
      </c>
      <c r="C61" s="21">
        <v>18</v>
      </c>
      <c r="D61" s="21" t="s">
        <v>21</v>
      </c>
      <c r="E61" s="21">
        <v>670</v>
      </c>
      <c r="F61" s="21">
        <v>25</v>
      </c>
      <c r="G61" s="21">
        <v>10</v>
      </c>
      <c r="H61" s="21">
        <f t="shared" si="1"/>
        <v>705</v>
      </c>
      <c r="I61" s="25">
        <f t="shared" si="2"/>
        <v>775.50000000000011</v>
      </c>
      <c r="J61" s="37">
        <v>30280</v>
      </c>
      <c r="K61" s="38">
        <f t="shared" si="3"/>
        <v>21347400</v>
      </c>
      <c r="L61" s="38">
        <f t="shared" si="4"/>
        <v>22628244</v>
      </c>
      <c r="M61" s="39">
        <f t="shared" si="0"/>
        <v>47000</v>
      </c>
      <c r="N61" s="40">
        <f t="shared" si="5"/>
        <v>2481600.0000000005</v>
      </c>
      <c r="O61" s="41" t="s">
        <v>39</v>
      </c>
    </row>
    <row r="62" spans="1:15" x14ac:dyDescent="0.25">
      <c r="A62" s="21">
        <v>61</v>
      </c>
      <c r="B62" s="21">
        <v>1802</v>
      </c>
      <c r="C62" s="21">
        <v>18</v>
      </c>
      <c r="D62" s="21" t="s">
        <v>21</v>
      </c>
      <c r="E62" s="21">
        <v>673</v>
      </c>
      <c r="F62" s="21">
        <v>0</v>
      </c>
      <c r="G62" s="21">
        <v>10</v>
      </c>
      <c r="H62" s="21">
        <f t="shared" si="1"/>
        <v>683</v>
      </c>
      <c r="I62" s="25">
        <f t="shared" si="2"/>
        <v>751.30000000000007</v>
      </c>
      <c r="J62" s="37">
        <v>30280</v>
      </c>
      <c r="K62" s="38">
        <f t="shared" si="3"/>
        <v>20681240</v>
      </c>
      <c r="L62" s="38">
        <f t="shared" si="4"/>
        <v>21922114.400000002</v>
      </c>
      <c r="M62" s="39">
        <f t="shared" si="0"/>
        <v>45500</v>
      </c>
      <c r="N62" s="40">
        <f t="shared" si="5"/>
        <v>2404160</v>
      </c>
      <c r="O62" s="41" t="s">
        <v>39</v>
      </c>
    </row>
    <row r="63" spans="1:15" x14ac:dyDescent="0.25">
      <c r="A63" s="21">
        <v>62</v>
      </c>
      <c r="B63" s="21">
        <v>1803</v>
      </c>
      <c r="C63" s="21">
        <v>18</v>
      </c>
      <c r="D63" s="21" t="s">
        <v>21</v>
      </c>
      <c r="E63" s="21">
        <v>674</v>
      </c>
      <c r="F63" s="21">
        <v>0</v>
      </c>
      <c r="G63" s="21">
        <v>10</v>
      </c>
      <c r="H63" s="21">
        <f t="shared" si="1"/>
        <v>684</v>
      </c>
      <c r="I63" s="25">
        <f t="shared" si="2"/>
        <v>752.40000000000009</v>
      </c>
      <c r="J63" s="37">
        <v>30280</v>
      </c>
      <c r="K63" s="38">
        <f t="shared" si="3"/>
        <v>20711520</v>
      </c>
      <c r="L63" s="38">
        <f t="shared" si="4"/>
        <v>21954211.199999999</v>
      </c>
      <c r="M63" s="39">
        <f t="shared" si="0"/>
        <v>45500</v>
      </c>
      <c r="N63" s="40">
        <f t="shared" si="5"/>
        <v>2407680.0000000005</v>
      </c>
      <c r="O63" s="41" t="s">
        <v>39</v>
      </c>
    </row>
    <row r="64" spans="1:15" x14ac:dyDescent="0.25">
      <c r="A64" s="21">
        <v>63</v>
      </c>
      <c r="B64" s="21">
        <v>1804</v>
      </c>
      <c r="C64" s="21">
        <v>18</v>
      </c>
      <c r="D64" s="21" t="s">
        <v>21</v>
      </c>
      <c r="E64" s="21">
        <v>670</v>
      </c>
      <c r="F64" s="21">
        <v>25</v>
      </c>
      <c r="G64" s="21">
        <v>10</v>
      </c>
      <c r="H64" s="21">
        <f t="shared" si="1"/>
        <v>705</v>
      </c>
      <c r="I64" s="25">
        <f t="shared" si="2"/>
        <v>775.50000000000011</v>
      </c>
      <c r="J64" s="37">
        <v>30280</v>
      </c>
      <c r="K64" s="38">
        <f t="shared" si="3"/>
        <v>21347400</v>
      </c>
      <c r="L64" s="38">
        <f t="shared" si="4"/>
        <v>22628244</v>
      </c>
      <c r="M64" s="39">
        <f t="shared" ref="M64:M84" si="6">MROUND((L64*0.025/12),500)</f>
        <v>47000</v>
      </c>
      <c r="N64" s="40">
        <f t="shared" si="5"/>
        <v>2481600.0000000005</v>
      </c>
      <c r="O64" s="41" t="s">
        <v>39</v>
      </c>
    </row>
    <row r="65" spans="1:15" x14ac:dyDescent="0.25">
      <c r="A65" s="21">
        <v>64</v>
      </c>
      <c r="B65" s="21">
        <v>1901</v>
      </c>
      <c r="C65" s="21">
        <v>19</v>
      </c>
      <c r="D65" s="21" t="s">
        <v>21</v>
      </c>
      <c r="E65" s="21">
        <v>670</v>
      </c>
      <c r="F65" s="21">
        <v>25</v>
      </c>
      <c r="G65" s="21">
        <v>10</v>
      </c>
      <c r="H65" s="21">
        <f t="shared" ref="H65:H84" si="7">E65+F65+G65</f>
        <v>705</v>
      </c>
      <c r="I65" s="25">
        <f t="shared" ref="I65:I84" si="8">H65*1.1</f>
        <v>775.50000000000011</v>
      </c>
      <c r="J65" s="37">
        <v>30360</v>
      </c>
      <c r="K65" s="38">
        <f t="shared" ref="K65:K84" si="9">H65*J65</f>
        <v>21403800</v>
      </c>
      <c r="L65" s="38">
        <f t="shared" si="4"/>
        <v>22688028</v>
      </c>
      <c r="M65" s="39">
        <f t="shared" si="6"/>
        <v>47500</v>
      </c>
      <c r="N65" s="40">
        <f t="shared" ref="N65:N84" si="10">I65*3200</f>
        <v>2481600.0000000005</v>
      </c>
      <c r="O65" s="41" t="s">
        <v>39</v>
      </c>
    </row>
    <row r="66" spans="1:15" x14ac:dyDescent="0.25">
      <c r="A66" s="21">
        <v>65</v>
      </c>
      <c r="B66" s="21">
        <v>1902</v>
      </c>
      <c r="C66" s="21">
        <v>19</v>
      </c>
      <c r="D66" s="21" t="s">
        <v>21</v>
      </c>
      <c r="E66" s="21">
        <v>673</v>
      </c>
      <c r="F66" s="21">
        <v>0</v>
      </c>
      <c r="G66" s="21">
        <v>10</v>
      </c>
      <c r="H66" s="21">
        <f t="shared" si="7"/>
        <v>683</v>
      </c>
      <c r="I66" s="25">
        <f t="shared" si="8"/>
        <v>751.30000000000007</v>
      </c>
      <c r="J66" s="37">
        <v>30360</v>
      </c>
      <c r="K66" s="38">
        <f t="shared" si="9"/>
        <v>20735880</v>
      </c>
      <c r="L66" s="38">
        <f t="shared" si="4"/>
        <v>21980032.800000001</v>
      </c>
      <c r="M66" s="39">
        <f t="shared" si="6"/>
        <v>46000</v>
      </c>
      <c r="N66" s="40">
        <f t="shared" si="10"/>
        <v>2404160</v>
      </c>
      <c r="O66" s="41" t="s">
        <v>39</v>
      </c>
    </row>
    <row r="67" spans="1:15" x14ac:dyDescent="0.25">
      <c r="A67" s="21">
        <v>66</v>
      </c>
      <c r="B67" s="21">
        <v>1903</v>
      </c>
      <c r="C67" s="21">
        <v>19</v>
      </c>
      <c r="D67" s="21" t="s">
        <v>21</v>
      </c>
      <c r="E67" s="21">
        <v>674</v>
      </c>
      <c r="F67" s="21">
        <v>0</v>
      </c>
      <c r="G67" s="21">
        <v>10</v>
      </c>
      <c r="H67" s="21">
        <f t="shared" si="7"/>
        <v>684</v>
      </c>
      <c r="I67" s="25">
        <f t="shared" si="8"/>
        <v>752.40000000000009</v>
      </c>
      <c r="J67" s="37">
        <v>30360</v>
      </c>
      <c r="K67" s="38">
        <f t="shared" si="9"/>
        <v>20766240</v>
      </c>
      <c r="L67" s="38">
        <f t="shared" ref="L67:L84" si="11">K67*1.06</f>
        <v>22012214.400000002</v>
      </c>
      <c r="M67" s="39">
        <f t="shared" si="6"/>
        <v>46000</v>
      </c>
      <c r="N67" s="40">
        <f t="shared" si="10"/>
        <v>2407680.0000000005</v>
      </c>
      <c r="O67" s="41" t="s">
        <v>39</v>
      </c>
    </row>
    <row r="68" spans="1:15" x14ac:dyDescent="0.25">
      <c r="A68" s="21">
        <v>67</v>
      </c>
      <c r="B68" s="21">
        <v>1904</v>
      </c>
      <c r="C68" s="21">
        <v>19</v>
      </c>
      <c r="D68" s="21" t="s">
        <v>21</v>
      </c>
      <c r="E68" s="21">
        <v>670</v>
      </c>
      <c r="F68" s="21">
        <v>25</v>
      </c>
      <c r="G68" s="21">
        <v>10</v>
      </c>
      <c r="H68" s="21">
        <f t="shared" si="7"/>
        <v>705</v>
      </c>
      <c r="I68" s="25">
        <f t="shared" si="8"/>
        <v>775.50000000000011</v>
      </c>
      <c r="J68" s="37">
        <v>30360</v>
      </c>
      <c r="K68" s="38">
        <f t="shared" si="9"/>
        <v>21403800</v>
      </c>
      <c r="L68" s="38">
        <f t="shared" si="11"/>
        <v>22688028</v>
      </c>
      <c r="M68" s="39">
        <f t="shared" si="6"/>
        <v>47500</v>
      </c>
      <c r="N68" s="40">
        <f t="shared" si="10"/>
        <v>2481600.0000000005</v>
      </c>
      <c r="O68" s="41" t="s">
        <v>39</v>
      </c>
    </row>
    <row r="69" spans="1:15" x14ac:dyDescent="0.25">
      <c r="A69" s="21">
        <v>68</v>
      </c>
      <c r="B69" s="21">
        <v>2001</v>
      </c>
      <c r="C69" s="21">
        <v>20</v>
      </c>
      <c r="D69" s="21" t="s">
        <v>21</v>
      </c>
      <c r="E69" s="21">
        <v>670</v>
      </c>
      <c r="F69" s="21">
        <v>25</v>
      </c>
      <c r="G69" s="21">
        <v>10</v>
      </c>
      <c r="H69" s="21">
        <f t="shared" si="7"/>
        <v>705</v>
      </c>
      <c r="I69" s="25">
        <f t="shared" si="8"/>
        <v>775.50000000000011</v>
      </c>
      <c r="J69" s="37">
        <v>30440</v>
      </c>
      <c r="K69" s="38">
        <f t="shared" si="9"/>
        <v>21460200</v>
      </c>
      <c r="L69" s="38">
        <f t="shared" si="11"/>
        <v>22747812</v>
      </c>
      <c r="M69" s="39">
        <f t="shared" si="6"/>
        <v>47500</v>
      </c>
      <c r="N69" s="40">
        <f t="shared" si="10"/>
        <v>2481600.0000000005</v>
      </c>
      <c r="O69" s="41" t="s">
        <v>39</v>
      </c>
    </row>
    <row r="70" spans="1:15" x14ac:dyDescent="0.25">
      <c r="A70" s="21">
        <v>69</v>
      </c>
      <c r="B70" s="21">
        <v>2002</v>
      </c>
      <c r="C70" s="21">
        <v>20</v>
      </c>
      <c r="D70" s="21" t="s">
        <v>21</v>
      </c>
      <c r="E70" s="21">
        <v>673</v>
      </c>
      <c r="F70" s="21">
        <v>0</v>
      </c>
      <c r="G70" s="21">
        <v>10</v>
      </c>
      <c r="H70" s="21">
        <f t="shared" si="7"/>
        <v>683</v>
      </c>
      <c r="I70" s="25">
        <f t="shared" si="8"/>
        <v>751.30000000000007</v>
      </c>
      <c r="J70" s="37">
        <v>30440</v>
      </c>
      <c r="K70" s="38">
        <f t="shared" si="9"/>
        <v>20790520</v>
      </c>
      <c r="L70" s="38">
        <f t="shared" si="11"/>
        <v>22037951.199999999</v>
      </c>
      <c r="M70" s="39">
        <f t="shared" si="6"/>
        <v>46000</v>
      </c>
      <c r="N70" s="40">
        <f t="shared" si="10"/>
        <v>2404160</v>
      </c>
      <c r="O70" s="41" t="s">
        <v>39</v>
      </c>
    </row>
    <row r="71" spans="1:15" x14ac:dyDescent="0.25">
      <c r="A71" s="21">
        <v>70</v>
      </c>
      <c r="B71" s="21">
        <v>2003</v>
      </c>
      <c r="C71" s="21">
        <v>20</v>
      </c>
      <c r="D71" s="21" t="s">
        <v>21</v>
      </c>
      <c r="E71" s="21">
        <v>674</v>
      </c>
      <c r="F71" s="21">
        <v>0</v>
      </c>
      <c r="G71" s="21">
        <v>10</v>
      </c>
      <c r="H71" s="21">
        <f t="shared" si="7"/>
        <v>684</v>
      </c>
      <c r="I71" s="25">
        <f t="shared" si="8"/>
        <v>752.40000000000009</v>
      </c>
      <c r="J71" s="37">
        <v>30440</v>
      </c>
      <c r="K71" s="38">
        <f t="shared" si="9"/>
        <v>20820960</v>
      </c>
      <c r="L71" s="38">
        <f t="shared" si="11"/>
        <v>22070217.600000001</v>
      </c>
      <c r="M71" s="39">
        <f t="shared" si="6"/>
        <v>46000</v>
      </c>
      <c r="N71" s="40">
        <f t="shared" si="10"/>
        <v>2407680.0000000005</v>
      </c>
      <c r="O71" s="41" t="s">
        <v>39</v>
      </c>
    </row>
    <row r="72" spans="1:15" x14ac:dyDescent="0.25">
      <c r="A72" s="21">
        <v>71</v>
      </c>
      <c r="B72" s="21">
        <v>2004</v>
      </c>
      <c r="C72" s="21">
        <v>20</v>
      </c>
      <c r="D72" s="21" t="s">
        <v>21</v>
      </c>
      <c r="E72" s="21">
        <v>670</v>
      </c>
      <c r="F72" s="21">
        <v>25</v>
      </c>
      <c r="G72" s="21">
        <v>10</v>
      </c>
      <c r="H72" s="21">
        <f t="shared" si="7"/>
        <v>705</v>
      </c>
      <c r="I72" s="25">
        <f t="shared" si="8"/>
        <v>775.50000000000011</v>
      </c>
      <c r="J72" s="37">
        <v>30440</v>
      </c>
      <c r="K72" s="38">
        <f t="shared" si="9"/>
        <v>21460200</v>
      </c>
      <c r="L72" s="38">
        <f t="shared" si="11"/>
        <v>22747812</v>
      </c>
      <c r="M72" s="39">
        <f t="shared" si="6"/>
        <v>47500</v>
      </c>
      <c r="N72" s="40">
        <f t="shared" si="10"/>
        <v>2481600.0000000005</v>
      </c>
      <c r="O72" s="41" t="s">
        <v>39</v>
      </c>
    </row>
    <row r="73" spans="1:15" x14ac:dyDescent="0.25">
      <c r="A73" s="21">
        <v>72</v>
      </c>
      <c r="B73" s="21">
        <v>2101</v>
      </c>
      <c r="C73" s="21">
        <v>21</v>
      </c>
      <c r="D73" s="21" t="s">
        <v>21</v>
      </c>
      <c r="E73" s="21">
        <v>670</v>
      </c>
      <c r="F73" s="21">
        <v>25</v>
      </c>
      <c r="G73" s="21">
        <v>10</v>
      </c>
      <c r="H73" s="21">
        <f t="shared" si="7"/>
        <v>705</v>
      </c>
      <c r="I73" s="25">
        <f t="shared" si="8"/>
        <v>775.50000000000011</v>
      </c>
      <c r="J73" s="37">
        <v>30520</v>
      </c>
      <c r="K73" s="38">
        <f t="shared" si="9"/>
        <v>21516600</v>
      </c>
      <c r="L73" s="38">
        <f t="shared" si="11"/>
        <v>22807596</v>
      </c>
      <c r="M73" s="39">
        <f t="shared" si="6"/>
        <v>47500</v>
      </c>
      <c r="N73" s="40">
        <f t="shared" si="10"/>
        <v>2481600.0000000005</v>
      </c>
      <c r="O73" s="41" t="s">
        <v>39</v>
      </c>
    </row>
    <row r="74" spans="1:15" x14ac:dyDescent="0.25">
      <c r="A74" s="21">
        <v>73</v>
      </c>
      <c r="B74" s="21">
        <v>2102</v>
      </c>
      <c r="C74" s="21">
        <v>21</v>
      </c>
      <c r="D74" s="21" t="s">
        <v>21</v>
      </c>
      <c r="E74" s="21">
        <v>673</v>
      </c>
      <c r="F74" s="21">
        <v>0</v>
      </c>
      <c r="G74" s="21">
        <v>10</v>
      </c>
      <c r="H74" s="21">
        <f t="shared" si="7"/>
        <v>683</v>
      </c>
      <c r="I74" s="25">
        <f t="shared" si="8"/>
        <v>751.30000000000007</v>
      </c>
      <c r="J74" s="37">
        <v>30520</v>
      </c>
      <c r="K74" s="38">
        <f t="shared" si="9"/>
        <v>20845160</v>
      </c>
      <c r="L74" s="38">
        <f t="shared" si="11"/>
        <v>22095869.600000001</v>
      </c>
      <c r="M74" s="39">
        <f t="shared" si="6"/>
        <v>46000</v>
      </c>
      <c r="N74" s="40">
        <f t="shared" si="10"/>
        <v>2404160</v>
      </c>
      <c r="O74" s="41" t="s">
        <v>39</v>
      </c>
    </row>
    <row r="75" spans="1:15" x14ac:dyDescent="0.25">
      <c r="A75" s="21">
        <v>74</v>
      </c>
      <c r="B75" s="21">
        <v>2103</v>
      </c>
      <c r="C75" s="21">
        <v>21</v>
      </c>
      <c r="D75" s="21" t="s">
        <v>21</v>
      </c>
      <c r="E75" s="21">
        <v>674</v>
      </c>
      <c r="F75" s="21">
        <v>0</v>
      </c>
      <c r="G75" s="21">
        <v>10</v>
      </c>
      <c r="H75" s="21">
        <f t="shared" si="7"/>
        <v>684</v>
      </c>
      <c r="I75" s="25">
        <f t="shared" si="8"/>
        <v>752.40000000000009</v>
      </c>
      <c r="J75" s="37">
        <v>30520</v>
      </c>
      <c r="K75" s="38">
        <f t="shared" si="9"/>
        <v>20875680</v>
      </c>
      <c r="L75" s="38">
        <f t="shared" si="11"/>
        <v>22128220.800000001</v>
      </c>
      <c r="M75" s="39">
        <f t="shared" si="6"/>
        <v>46000</v>
      </c>
      <c r="N75" s="40">
        <f t="shared" si="10"/>
        <v>2407680.0000000005</v>
      </c>
      <c r="O75" s="41" t="s">
        <v>39</v>
      </c>
    </row>
    <row r="76" spans="1:15" x14ac:dyDescent="0.25">
      <c r="A76" s="21">
        <v>75</v>
      </c>
      <c r="B76" s="21">
        <v>2104</v>
      </c>
      <c r="C76" s="21">
        <v>21</v>
      </c>
      <c r="D76" s="21" t="s">
        <v>21</v>
      </c>
      <c r="E76" s="21">
        <v>670</v>
      </c>
      <c r="F76" s="21">
        <v>25</v>
      </c>
      <c r="G76" s="21">
        <v>10</v>
      </c>
      <c r="H76" s="21">
        <f t="shared" si="7"/>
        <v>705</v>
      </c>
      <c r="I76" s="25">
        <f t="shared" si="8"/>
        <v>775.50000000000011</v>
      </c>
      <c r="J76" s="37">
        <v>30520</v>
      </c>
      <c r="K76" s="38">
        <f t="shared" si="9"/>
        <v>21516600</v>
      </c>
      <c r="L76" s="38">
        <f t="shared" si="11"/>
        <v>22807596</v>
      </c>
      <c r="M76" s="39">
        <f t="shared" si="6"/>
        <v>47500</v>
      </c>
      <c r="N76" s="40">
        <f t="shared" si="10"/>
        <v>2481600.0000000005</v>
      </c>
      <c r="O76" s="41" t="s">
        <v>39</v>
      </c>
    </row>
    <row r="77" spans="1:15" x14ac:dyDescent="0.25">
      <c r="A77" s="21">
        <v>76</v>
      </c>
      <c r="B77" s="21">
        <v>2201</v>
      </c>
      <c r="C77" s="21">
        <v>22</v>
      </c>
      <c r="D77" s="21" t="s">
        <v>21</v>
      </c>
      <c r="E77" s="21">
        <v>670</v>
      </c>
      <c r="F77" s="21">
        <v>25</v>
      </c>
      <c r="G77" s="21">
        <v>10</v>
      </c>
      <c r="H77" s="21">
        <f t="shared" si="7"/>
        <v>705</v>
      </c>
      <c r="I77" s="25">
        <f t="shared" si="8"/>
        <v>775.50000000000011</v>
      </c>
      <c r="J77" s="37">
        <v>30600</v>
      </c>
      <c r="K77" s="38">
        <f t="shared" si="9"/>
        <v>21573000</v>
      </c>
      <c r="L77" s="38">
        <f t="shared" si="11"/>
        <v>22867380</v>
      </c>
      <c r="M77" s="39">
        <f t="shared" si="6"/>
        <v>47500</v>
      </c>
      <c r="N77" s="40">
        <f t="shared" si="10"/>
        <v>2481600.0000000005</v>
      </c>
      <c r="O77" s="41" t="s">
        <v>39</v>
      </c>
    </row>
    <row r="78" spans="1:15" x14ac:dyDescent="0.25">
      <c r="A78" s="21">
        <v>77</v>
      </c>
      <c r="B78" s="21">
        <v>2202</v>
      </c>
      <c r="C78" s="21">
        <v>22</v>
      </c>
      <c r="D78" s="21" t="s">
        <v>21</v>
      </c>
      <c r="E78" s="21">
        <v>673</v>
      </c>
      <c r="F78" s="21">
        <v>0</v>
      </c>
      <c r="G78" s="21">
        <v>10</v>
      </c>
      <c r="H78" s="21">
        <f t="shared" si="7"/>
        <v>683</v>
      </c>
      <c r="I78" s="25">
        <f t="shared" si="8"/>
        <v>751.30000000000007</v>
      </c>
      <c r="J78" s="37">
        <v>30600</v>
      </c>
      <c r="K78" s="38">
        <f t="shared" si="9"/>
        <v>20899800</v>
      </c>
      <c r="L78" s="38">
        <f t="shared" si="11"/>
        <v>22153788</v>
      </c>
      <c r="M78" s="39">
        <f t="shared" si="6"/>
        <v>46000</v>
      </c>
      <c r="N78" s="40">
        <f t="shared" si="10"/>
        <v>2404160</v>
      </c>
      <c r="O78" s="41" t="s">
        <v>39</v>
      </c>
    </row>
    <row r="79" spans="1:15" x14ac:dyDescent="0.25">
      <c r="A79" s="21">
        <v>78</v>
      </c>
      <c r="B79" s="21">
        <v>2203</v>
      </c>
      <c r="C79" s="21">
        <v>22</v>
      </c>
      <c r="D79" s="21" t="s">
        <v>21</v>
      </c>
      <c r="E79" s="21">
        <v>674</v>
      </c>
      <c r="F79" s="21">
        <v>0</v>
      </c>
      <c r="G79" s="21">
        <v>10</v>
      </c>
      <c r="H79" s="21">
        <f t="shared" si="7"/>
        <v>684</v>
      </c>
      <c r="I79" s="25">
        <f t="shared" si="8"/>
        <v>752.40000000000009</v>
      </c>
      <c r="J79" s="37">
        <v>30600</v>
      </c>
      <c r="K79" s="38">
        <f t="shared" si="9"/>
        <v>20930400</v>
      </c>
      <c r="L79" s="38">
        <f t="shared" si="11"/>
        <v>22186224</v>
      </c>
      <c r="M79" s="39">
        <f t="shared" si="6"/>
        <v>46000</v>
      </c>
      <c r="N79" s="40">
        <f t="shared" si="10"/>
        <v>2407680.0000000005</v>
      </c>
      <c r="O79" s="41" t="s">
        <v>39</v>
      </c>
    </row>
    <row r="80" spans="1:15" x14ac:dyDescent="0.25">
      <c r="A80" s="21">
        <v>79</v>
      </c>
      <c r="B80" s="21">
        <v>2204</v>
      </c>
      <c r="C80" s="21">
        <v>22</v>
      </c>
      <c r="D80" s="21" t="s">
        <v>21</v>
      </c>
      <c r="E80" s="21">
        <v>670</v>
      </c>
      <c r="F80" s="21">
        <v>25</v>
      </c>
      <c r="G80" s="21">
        <v>10</v>
      </c>
      <c r="H80" s="21">
        <f t="shared" si="7"/>
        <v>705</v>
      </c>
      <c r="I80" s="25">
        <f t="shared" si="8"/>
        <v>775.50000000000011</v>
      </c>
      <c r="J80" s="37">
        <v>30600</v>
      </c>
      <c r="K80" s="38">
        <f t="shared" si="9"/>
        <v>21573000</v>
      </c>
      <c r="L80" s="38">
        <f t="shared" si="11"/>
        <v>22867380</v>
      </c>
      <c r="M80" s="39">
        <f t="shared" si="6"/>
        <v>47500</v>
      </c>
      <c r="N80" s="40">
        <f t="shared" si="10"/>
        <v>2481600.0000000005</v>
      </c>
      <c r="O80" s="41" t="s">
        <v>39</v>
      </c>
    </row>
    <row r="81" spans="1:15" x14ac:dyDescent="0.25">
      <c r="A81" s="21">
        <v>80</v>
      </c>
      <c r="B81" s="21">
        <v>2301</v>
      </c>
      <c r="C81" s="21">
        <v>23</v>
      </c>
      <c r="D81" s="21" t="s">
        <v>21</v>
      </c>
      <c r="E81" s="21">
        <v>670</v>
      </c>
      <c r="F81" s="21">
        <v>25</v>
      </c>
      <c r="G81" s="21">
        <v>10</v>
      </c>
      <c r="H81" s="21">
        <f t="shared" si="7"/>
        <v>705</v>
      </c>
      <c r="I81" s="25">
        <f t="shared" si="8"/>
        <v>775.50000000000011</v>
      </c>
      <c r="J81" s="37">
        <v>30680</v>
      </c>
      <c r="K81" s="38">
        <f t="shared" si="9"/>
        <v>21629400</v>
      </c>
      <c r="L81" s="38">
        <f t="shared" si="11"/>
        <v>22927164</v>
      </c>
      <c r="M81" s="39">
        <f t="shared" si="6"/>
        <v>48000</v>
      </c>
      <c r="N81" s="40">
        <f t="shared" si="10"/>
        <v>2481600.0000000005</v>
      </c>
      <c r="O81" s="41" t="s">
        <v>39</v>
      </c>
    </row>
    <row r="82" spans="1:15" x14ac:dyDescent="0.25">
      <c r="A82" s="21">
        <v>81</v>
      </c>
      <c r="B82" s="21">
        <v>2302</v>
      </c>
      <c r="C82" s="21">
        <v>23</v>
      </c>
      <c r="D82" s="21" t="s">
        <v>21</v>
      </c>
      <c r="E82" s="21">
        <v>673</v>
      </c>
      <c r="F82" s="21">
        <v>0</v>
      </c>
      <c r="G82" s="21">
        <v>10</v>
      </c>
      <c r="H82" s="21">
        <f t="shared" si="7"/>
        <v>683</v>
      </c>
      <c r="I82" s="25">
        <f t="shared" si="8"/>
        <v>751.30000000000007</v>
      </c>
      <c r="J82" s="37">
        <v>30680</v>
      </c>
      <c r="K82" s="38">
        <f t="shared" si="9"/>
        <v>20954440</v>
      </c>
      <c r="L82" s="38">
        <f t="shared" si="11"/>
        <v>22211706.400000002</v>
      </c>
      <c r="M82" s="39">
        <f t="shared" si="6"/>
        <v>46500</v>
      </c>
      <c r="N82" s="40">
        <f t="shared" si="10"/>
        <v>2404160</v>
      </c>
      <c r="O82" s="41" t="s">
        <v>39</v>
      </c>
    </row>
    <row r="83" spans="1:15" x14ac:dyDescent="0.25">
      <c r="A83" s="21">
        <v>82</v>
      </c>
      <c r="B83" s="21">
        <v>2303</v>
      </c>
      <c r="C83" s="21">
        <v>23</v>
      </c>
      <c r="D83" s="21" t="s">
        <v>21</v>
      </c>
      <c r="E83" s="21">
        <v>674</v>
      </c>
      <c r="F83" s="21">
        <v>0</v>
      </c>
      <c r="G83" s="21">
        <v>10</v>
      </c>
      <c r="H83" s="21">
        <f t="shared" si="7"/>
        <v>684</v>
      </c>
      <c r="I83" s="25">
        <f t="shared" si="8"/>
        <v>752.40000000000009</v>
      </c>
      <c r="J83" s="37">
        <v>30680</v>
      </c>
      <c r="K83" s="38">
        <f t="shared" si="9"/>
        <v>20985120</v>
      </c>
      <c r="L83" s="38">
        <f t="shared" si="11"/>
        <v>22244227.200000003</v>
      </c>
      <c r="M83" s="39">
        <f t="shared" si="6"/>
        <v>46500</v>
      </c>
      <c r="N83" s="40">
        <f t="shared" si="10"/>
        <v>2407680.0000000005</v>
      </c>
      <c r="O83" s="41" t="s">
        <v>39</v>
      </c>
    </row>
    <row r="84" spans="1:15" x14ac:dyDescent="0.25">
      <c r="A84" s="21">
        <v>83</v>
      </c>
      <c r="B84" s="21">
        <v>2304</v>
      </c>
      <c r="C84" s="21">
        <v>23</v>
      </c>
      <c r="D84" s="21" t="s">
        <v>21</v>
      </c>
      <c r="E84" s="21">
        <v>670</v>
      </c>
      <c r="F84" s="21">
        <v>25</v>
      </c>
      <c r="G84" s="21">
        <v>10</v>
      </c>
      <c r="H84" s="21">
        <f t="shared" si="7"/>
        <v>705</v>
      </c>
      <c r="I84" s="25">
        <f t="shared" si="8"/>
        <v>775.50000000000011</v>
      </c>
      <c r="J84" s="37">
        <v>30680</v>
      </c>
      <c r="K84" s="38">
        <f t="shared" si="9"/>
        <v>21629400</v>
      </c>
      <c r="L84" s="38">
        <f t="shared" si="11"/>
        <v>22927164</v>
      </c>
      <c r="M84" s="39">
        <f t="shared" si="6"/>
        <v>48000</v>
      </c>
      <c r="N84" s="40">
        <f t="shared" si="10"/>
        <v>2481600.0000000005</v>
      </c>
      <c r="O84" s="41" t="s">
        <v>39</v>
      </c>
    </row>
    <row r="85" spans="1:15" x14ac:dyDescent="0.25">
      <c r="A85" s="114" t="s">
        <v>4</v>
      </c>
      <c r="B85" s="115"/>
      <c r="C85" s="115"/>
      <c r="D85" s="116"/>
      <c r="E85" s="24">
        <f>SUM(E2:E84)</f>
        <v>55769</v>
      </c>
      <c r="F85" s="24">
        <f>SUM(F2:F84)</f>
        <v>1025</v>
      </c>
      <c r="G85" s="24">
        <f>SUM(G2:G84)</f>
        <v>834</v>
      </c>
      <c r="H85" s="24">
        <f>SUM(H2:H84)</f>
        <v>57628</v>
      </c>
      <c r="I85" s="24">
        <f>SUM(I2:I84)</f>
        <v>63390.800000000039</v>
      </c>
      <c r="J85" s="42"/>
      <c r="K85" s="43">
        <f>SUM(K2:K84)</f>
        <v>1721165840</v>
      </c>
      <c r="L85" s="43">
        <f>SUM(L2:L84)</f>
        <v>1824435790.3999999</v>
      </c>
      <c r="M85" s="39"/>
      <c r="N85" s="44">
        <f>SUM(N2:N84)</f>
        <v>202850560</v>
      </c>
      <c r="O85" s="8"/>
    </row>
    <row r="88" spans="1:15" x14ac:dyDescent="0.25">
      <c r="O88" s="8"/>
    </row>
  </sheetData>
  <mergeCells count="1">
    <mergeCell ref="A85:D8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E6DA-26C8-4557-AF33-033BFE308B52}">
  <dimension ref="A1:O7"/>
  <sheetViews>
    <sheetView zoomScale="175" zoomScaleNormal="175" workbookViewId="0">
      <selection activeCell="D11" sqref="D11"/>
    </sheetView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5" width="7.28515625" customWidth="1"/>
    <col min="6" max="6" width="6.42578125" customWidth="1"/>
    <col min="7" max="7" width="7.28515625" customWidth="1"/>
    <col min="8" max="8" width="6.85546875" customWidth="1"/>
    <col min="9" max="9" width="6.140625" customWidth="1"/>
    <col min="10" max="10" width="7" style="7" customWidth="1"/>
    <col min="11" max="11" width="12" style="7" customWidth="1"/>
    <col min="12" max="12" width="11.85546875" style="7" customWidth="1"/>
    <col min="13" max="13" width="8.42578125" style="7" customWidth="1"/>
    <col min="14" max="14" width="10" style="7" customWidth="1"/>
    <col min="15" max="15" width="7.7109375" style="7" customWidth="1"/>
    <col min="16" max="16" width="10.28515625" bestFit="1" customWidth="1"/>
  </cols>
  <sheetData>
    <row r="1" spans="1:15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5" ht="16.5" customHeight="1" x14ac:dyDescent="0.25">
      <c r="A2" s="21">
        <v>1</v>
      </c>
      <c r="B2" s="21">
        <v>501</v>
      </c>
      <c r="C2" s="21">
        <v>5</v>
      </c>
      <c r="D2" s="21" t="s">
        <v>21</v>
      </c>
      <c r="E2" s="21">
        <v>670</v>
      </c>
      <c r="F2" s="21">
        <v>25</v>
      </c>
      <c r="G2" s="21">
        <v>10</v>
      </c>
      <c r="H2" s="21">
        <f>E2+F2+G2</f>
        <v>705</v>
      </c>
      <c r="I2" s="25">
        <f>H2*1.1</f>
        <v>775.50000000000011</v>
      </c>
      <c r="J2" s="37" t="e">
        <f>#REF!+80</f>
        <v>#REF!</v>
      </c>
      <c r="K2" s="38">
        <v>0</v>
      </c>
      <c r="L2" s="38">
        <f>K2*1.1</f>
        <v>0</v>
      </c>
      <c r="M2" s="39">
        <f>MROUND((L2*0.025/12),500)</f>
        <v>0</v>
      </c>
      <c r="N2" s="40">
        <f>I2*3200</f>
        <v>2481600.0000000005</v>
      </c>
      <c r="O2" s="41" t="s">
        <v>40</v>
      </c>
    </row>
    <row r="3" spans="1:15" ht="16.5" customHeight="1" x14ac:dyDescent="0.25">
      <c r="A3" s="21">
        <v>2</v>
      </c>
      <c r="B3" s="21">
        <v>502</v>
      </c>
      <c r="C3" s="21">
        <v>5</v>
      </c>
      <c r="D3" s="21" t="s">
        <v>21</v>
      </c>
      <c r="E3" s="21">
        <v>673</v>
      </c>
      <c r="F3" s="21">
        <v>0</v>
      </c>
      <c r="G3" s="21">
        <v>10</v>
      </c>
      <c r="H3" s="21">
        <f>E3+F3+G3</f>
        <v>683</v>
      </c>
      <c r="I3" s="25">
        <f>H3*1.1</f>
        <v>751.30000000000007</v>
      </c>
      <c r="J3" s="37" t="e">
        <f>J2</f>
        <v>#REF!</v>
      </c>
      <c r="K3" s="38">
        <v>0</v>
      </c>
      <c r="L3" s="38">
        <f>K3*1.1</f>
        <v>0</v>
      </c>
      <c r="M3" s="39">
        <f>MROUND((L3*0.025/12),500)</f>
        <v>0</v>
      </c>
      <c r="N3" s="40">
        <f>I3*3200</f>
        <v>2404160</v>
      </c>
      <c r="O3" s="41" t="s">
        <v>40</v>
      </c>
    </row>
    <row r="4" spans="1:15" x14ac:dyDescent="0.25">
      <c r="A4" s="114" t="s">
        <v>4</v>
      </c>
      <c r="B4" s="115"/>
      <c r="C4" s="115"/>
      <c r="D4" s="116"/>
      <c r="E4" s="24">
        <f>SUM(E2:E3)</f>
        <v>1343</v>
      </c>
      <c r="F4" s="24">
        <f>SUM(F2:F3)</f>
        <v>25</v>
      </c>
      <c r="G4" s="24">
        <f>SUM(G2:G3)</f>
        <v>20</v>
      </c>
      <c r="H4" s="24">
        <f>SUM(H2:H3)</f>
        <v>1388</v>
      </c>
      <c r="I4" s="24">
        <f>SUM(I2:I3)</f>
        <v>1526.8000000000002</v>
      </c>
      <c r="J4" s="42"/>
      <c r="K4" s="43">
        <f>SUM(K2:K3)</f>
        <v>0</v>
      </c>
      <c r="L4" s="43">
        <f>SUM(L2:L3)</f>
        <v>0</v>
      </c>
      <c r="M4" s="39"/>
      <c r="N4" s="44">
        <f>SUM(N2:N3)</f>
        <v>4885760</v>
      </c>
      <c r="O4" s="8"/>
    </row>
    <row r="7" spans="1:15" x14ac:dyDescent="0.25">
      <c r="O7" s="8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A57-BCCD-43F0-93FB-F44DDEB548B6}">
  <dimension ref="A1:O70"/>
  <sheetViews>
    <sheetView topLeftCell="A49" zoomScale="160" zoomScaleNormal="160" workbookViewId="0">
      <selection activeCell="Q1" sqref="Q1"/>
    </sheetView>
  </sheetViews>
  <sheetFormatPr defaultRowHeight="15" x14ac:dyDescent="0.25"/>
  <cols>
    <col min="1" max="1" width="3.5703125" customWidth="1"/>
    <col min="2" max="2" width="5.28515625" customWidth="1"/>
    <col min="3" max="3" width="4.5703125" customWidth="1"/>
    <col min="4" max="5" width="6" customWidth="1"/>
    <col min="6" max="6" width="5.140625" customWidth="1"/>
    <col min="7" max="7" width="6.42578125" customWidth="1"/>
    <col min="8" max="8" width="5.7109375" customWidth="1"/>
    <col min="9" max="9" width="7.140625" style="7" customWidth="1"/>
    <col min="10" max="10" width="11.5703125" style="7" customWidth="1"/>
    <col min="11" max="11" width="11.42578125" style="7" customWidth="1"/>
    <col min="12" max="12" width="7.7109375" style="7" customWidth="1"/>
    <col min="13" max="13" width="11.5703125" style="7" customWidth="1"/>
    <col min="14" max="14" width="6.7109375" style="7" customWidth="1"/>
    <col min="15" max="15" width="10.28515625" bestFit="1" customWidth="1"/>
  </cols>
  <sheetData>
    <row r="1" spans="1:15" ht="59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7" t="s">
        <v>29</v>
      </c>
      <c r="G1" s="20" t="s">
        <v>27</v>
      </c>
      <c r="H1" s="19" t="s">
        <v>3</v>
      </c>
      <c r="I1" s="35" t="s">
        <v>72</v>
      </c>
      <c r="J1" s="35" t="s">
        <v>43</v>
      </c>
      <c r="K1" s="35" t="s">
        <v>44</v>
      </c>
      <c r="L1" s="35" t="s">
        <v>45</v>
      </c>
      <c r="M1" s="36" t="s">
        <v>46</v>
      </c>
      <c r="N1" s="35" t="s">
        <v>38</v>
      </c>
    </row>
    <row r="2" spans="1:15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1005</v>
      </c>
      <c r="F2" s="21">
        <v>17</v>
      </c>
      <c r="G2" s="21">
        <f>E2+F2</f>
        <v>1022</v>
      </c>
      <c r="H2" s="25">
        <f>G2*1.1</f>
        <v>1124.2</v>
      </c>
      <c r="I2" s="37">
        <v>29000</v>
      </c>
      <c r="J2" s="38">
        <v>0</v>
      </c>
      <c r="K2" s="38">
        <f>J2*1.06</f>
        <v>0</v>
      </c>
      <c r="L2" s="39">
        <f>MROUND((K2*0.025/12),500)</f>
        <v>0</v>
      </c>
      <c r="M2" s="40">
        <f>H2*3200</f>
        <v>3597440</v>
      </c>
      <c r="N2" s="41" t="s">
        <v>40</v>
      </c>
      <c r="O2" s="1">
        <f>J2/H2</f>
        <v>0</v>
      </c>
    </row>
    <row r="3" spans="1:15" ht="16.5" customHeight="1" x14ac:dyDescent="0.25">
      <c r="A3" s="21">
        <v>2</v>
      </c>
      <c r="B3" s="21">
        <v>103</v>
      </c>
      <c r="C3" s="21">
        <v>1</v>
      </c>
      <c r="D3" s="21" t="s">
        <v>22</v>
      </c>
      <c r="E3" s="21">
        <v>995</v>
      </c>
      <c r="F3" s="21">
        <v>23</v>
      </c>
      <c r="G3" s="21">
        <f t="shared" ref="G3:G64" si="0">E3+F3</f>
        <v>1018</v>
      </c>
      <c r="H3" s="25">
        <f t="shared" ref="H3:H64" si="1">G3*1.1</f>
        <v>1119.8000000000002</v>
      </c>
      <c r="I3" s="37">
        <f>I2</f>
        <v>29000</v>
      </c>
      <c r="J3" s="38">
        <v>0</v>
      </c>
      <c r="K3" s="38">
        <f t="shared" ref="K3:K66" si="2">J3*1.06</f>
        <v>0</v>
      </c>
      <c r="L3" s="39">
        <f t="shared" ref="L3:L66" si="3">MROUND((K3*0.025/12),500)</f>
        <v>0</v>
      </c>
      <c r="M3" s="40">
        <f t="shared" ref="M3:M66" si="4">H3*3200</f>
        <v>3583360.0000000005</v>
      </c>
      <c r="N3" s="41" t="s">
        <v>40</v>
      </c>
    </row>
    <row r="4" spans="1:15" ht="16.5" customHeight="1" x14ac:dyDescent="0.25">
      <c r="A4" s="21">
        <v>3</v>
      </c>
      <c r="B4" s="21">
        <v>202</v>
      </c>
      <c r="C4" s="21">
        <v>2</v>
      </c>
      <c r="D4" s="21" t="s">
        <v>22</v>
      </c>
      <c r="E4" s="21">
        <v>1005</v>
      </c>
      <c r="F4" s="21">
        <v>17</v>
      </c>
      <c r="G4" s="21">
        <f t="shared" si="0"/>
        <v>1022</v>
      </c>
      <c r="H4" s="25">
        <f t="shared" si="1"/>
        <v>1124.2</v>
      </c>
      <c r="I4" s="37">
        <f>I3</f>
        <v>29000</v>
      </c>
      <c r="J4" s="38">
        <v>0</v>
      </c>
      <c r="K4" s="38">
        <f t="shared" si="2"/>
        <v>0</v>
      </c>
      <c r="L4" s="39">
        <f t="shared" si="3"/>
        <v>0</v>
      </c>
      <c r="M4" s="40">
        <f t="shared" si="4"/>
        <v>3597440</v>
      </c>
      <c r="N4" s="41" t="s">
        <v>40</v>
      </c>
    </row>
    <row r="5" spans="1:15" ht="16.5" customHeight="1" x14ac:dyDescent="0.25">
      <c r="A5" s="21">
        <v>4</v>
      </c>
      <c r="B5" s="21">
        <v>203</v>
      </c>
      <c r="C5" s="21">
        <v>2</v>
      </c>
      <c r="D5" s="21" t="s">
        <v>22</v>
      </c>
      <c r="E5" s="21">
        <v>995</v>
      </c>
      <c r="F5" s="21">
        <v>23</v>
      </c>
      <c r="G5" s="21">
        <f t="shared" si="0"/>
        <v>1018</v>
      </c>
      <c r="H5" s="25">
        <f t="shared" si="1"/>
        <v>1119.8000000000002</v>
      </c>
      <c r="I5" s="37">
        <f>I4</f>
        <v>29000</v>
      </c>
      <c r="J5" s="38">
        <v>0</v>
      </c>
      <c r="K5" s="38">
        <f t="shared" si="2"/>
        <v>0</v>
      </c>
      <c r="L5" s="39">
        <f t="shared" si="3"/>
        <v>0</v>
      </c>
      <c r="M5" s="40">
        <f t="shared" si="4"/>
        <v>3583360.0000000005</v>
      </c>
      <c r="N5" s="41" t="s">
        <v>40</v>
      </c>
    </row>
    <row r="6" spans="1:15" ht="16.5" customHeight="1" x14ac:dyDescent="0.25">
      <c r="A6" s="21">
        <v>5</v>
      </c>
      <c r="B6" s="21">
        <v>301</v>
      </c>
      <c r="C6" s="21">
        <v>3</v>
      </c>
      <c r="D6" s="21" t="s">
        <v>21</v>
      </c>
      <c r="E6" s="21">
        <v>647</v>
      </c>
      <c r="F6" s="21">
        <v>17</v>
      </c>
      <c r="G6" s="21">
        <f t="shared" si="0"/>
        <v>664</v>
      </c>
      <c r="H6" s="25">
        <f t="shared" si="1"/>
        <v>730.40000000000009</v>
      </c>
      <c r="I6" s="37">
        <f>I5+80</f>
        <v>29080</v>
      </c>
      <c r="J6" s="38">
        <v>0</v>
      </c>
      <c r="K6" s="38">
        <f t="shared" si="2"/>
        <v>0</v>
      </c>
      <c r="L6" s="39">
        <f t="shared" si="3"/>
        <v>0</v>
      </c>
      <c r="M6" s="40">
        <f t="shared" si="4"/>
        <v>2337280.0000000005</v>
      </c>
      <c r="N6" s="41" t="s">
        <v>40</v>
      </c>
    </row>
    <row r="7" spans="1:15" ht="16.5" customHeight="1" x14ac:dyDescent="0.25">
      <c r="A7" s="21">
        <v>6</v>
      </c>
      <c r="B7" s="21">
        <v>302</v>
      </c>
      <c r="C7" s="21">
        <v>3</v>
      </c>
      <c r="D7" s="21" t="s">
        <v>22</v>
      </c>
      <c r="E7" s="21">
        <v>1005</v>
      </c>
      <c r="F7" s="21">
        <v>17</v>
      </c>
      <c r="G7" s="21">
        <f t="shared" si="0"/>
        <v>1022</v>
      </c>
      <c r="H7" s="25">
        <f t="shared" si="1"/>
        <v>1124.2</v>
      </c>
      <c r="I7" s="37">
        <f>I6</f>
        <v>29080</v>
      </c>
      <c r="J7" s="38">
        <v>0</v>
      </c>
      <c r="K7" s="38">
        <f t="shared" si="2"/>
        <v>0</v>
      </c>
      <c r="L7" s="39">
        <f t="shared" si="3"/>
        <v>0</v>
      </c>
      <c r="M7" s="40">
        <f t="shared" si="4"/>
        <v>3597440</v>
      </c>
      <c r="N7" s="41" t="s">
        <v>40</v>
      </c>
    </row>
    <row r="8" spans="1:15" ht="16.5" customHeight="1" x14ac:dyDescent="0.25">
      <c r="A8" s="21">
        <v>7</v>
      </c>
      <c r="B8" s="21">
        <v>303</v>
      </c>
      <c r="C8" s="21">
        <v>3</v>
      </c>
      <c r="D8" s="21" t="s">
        <v>22</v>
      </c>
      <c r="E8" s="21">
        <v>995</v>
      </c>
      <c r="F8" s="21">
        <v>23</v>
      </c>
      <c r="G8" s="21">
        <f t="shared" si="0"/>
        <v>1018</v>
      </c>
      <c r="H8" s="25">
        <f t="shared" si="1"/>
        <v>1119.8000000000002</v>
      </c>
      <c r="I8" s="37">
        <f>I7</f>
        <v>29080</v>
      </c>
      <c r="J8" s="38">
        <v>0</v>
      </c>
      <c r="K8" s="38">
        <f t="shared" si="2"/>
        <v>0</v>
      </c>
      <c r="L8" s="39">
        <f t="shared" si="3"/>
        <v>0</v>
      </c>
      <c r="M8" s="40">
        <f t="shared" si="4"/>
        <v>3583360.0000000005</v>
      </c>
      <c r="N8" s="41" t="s">
        <v>40</v>
      </c>
    </row>
    <row r="9" spans="1:15" ht="16.5" customHeight="1" x14ac:dyDescent="0.25">
      <c r="A9" s="21">
        <v>8</v>
      </c>
      <c r="B9" s="21">
        <v>401</v>
      </c>
      <c r="C9" s="21">
        <v>4</v>
      </c>
      <c r="D9" s="21" t="s">
        <v>21</v>
      </c>
      <c r="E9" s="21">
        <v>647</v>
      </c>
      <c r="F9" s="21">
        <v>17</v>
      </c>
      <c r="G9" s="21">
        <f t="shared" si="0"/>
        <v>664</v>
      </c>
      <c r="H9" s="25">
        <f t="shared" si="1"/>
        <v>730.40000000000009</v>
      </c>
      <c r="I9" s="37">
        <f>I8+80</f>
        <v>29160</v>
      </c>
      <c r="J9" s="38">
        <v>0</v>
      </c>
      <c r="K9" s="38">
        <f t="shared" si="2"/>
        <v>0</v>
      </c>
      <c r="L9" s="39">
        <f t="shared" si="3"/>
        <v>0</v>
      </c>
      <c r="M9" s="40">
        <f t="shared" si="4"/>
        <v>2337280.0000000005</v>
      </c>
      <c r="N9" s="41" t="s">
        <v>40</v>
      </c>
    </row>
    <row r="10" spans="1:15" ht="16.5" customHeight="1" x14ac:dyDescent="0.25">
      <c r="A10" s="21">
        <v>9</v>
      </c>
      <c r="B10" s="21">
        <v>402</v>
      </c>
      <c r="C10" s="21">
        <v>4</v>
      </c>
      <c r="D10" s="21" t="s">
        <v>22</v>
      </c>
      <c r="E10" s="21">
        <v>1005</v>
      </c>
      <c r="F10" s="21">
        <v>17</v>
      </c>
      <c r="G10" s="21">
        <f t="shared" si="0"/>
        <v>1022</v>
      </c>
      <c r="H10" s="25">
        <f t="shared" si="1"/>
        <v>1124.2</v>
      </c>
      <c r="I10" s="37">
        <f>I9</f>
        <v>29160</v>
      </c>
      <c r="J10" s="38">
        <v>0</v>
      </c>
      <c r="K10" s="38">
        <f t="shared" si="2"/>
        <v>0</v>
      </c>
      <c r="L10" s="39">
        <f t="shared" si="3"/>
        <v>0</v>
      </c>
      <c r="M10" s="40">
        <f t="shared" si="4"/>
        <v>3597440</v>
      </c>
      <c r="N10" s="41" t="s">
        <v>40</v>
      </c>
    </row>
    <row r="11" spans="1:15" ht="16.5" customHeight="1" x14ac:dyDescent="0.25">
      <c r="A11" s="21">
        <v>10</v>
      </c>
      <c r="B11" s="21">
        <v>403</v>
      </c>
      <c r="C11" s="21">
        <v>4</v>
      </c>
      <c r="D11" s="21" t="s">
        <v>22</v>
      </c>
      <c r="E11" s="21">
        <v>995</v>
      </c>
      <c r="F11" s="21">
        <v>23</v>
      </c>
      <c r="G11" s="21">
        <f t="shared" si="0"/>
        <v>1018</v>
      </c>
      <c r="H11" s="25">
        <f t="shared" si="1"/>
        <v>1119.8000000000002</v>
      </c>
      <c r="I11" s="37">
        <f>I10</f>
        <v>29160</v>
      </c>
      <c r="J11" s="38">
        <v>0</v>
      </c>
      <c r="K11" s="38">
        <f t="shared" si="2"/>
        <v>0</v>
      </c>
      <c r="L11" s="39">
        <f t="shared" si="3"/>
        <v>0</v>
      </c>
      <c r="M11" s="40">
        <f t="shared" si="4"/>
        <v>3583360.0000000005</v>
      </c>
      <c r="N11" s="41" t="s">
        <v>40</v>
      </c>
    </row>
    <row r="12" spans="1:15" x14ac:dyDescent="0.25">
      <c r="A12" s="21">
        <v>11</v>
      </c>
      <c r="B12" s="21">
        <v>501</v>
      </c>
      <c r="C12" s="21">
        <v>5</v>
      </c>
      <c r="D12" s="21" t="s">
        <v>21</v>
      </c>
      <c r="E12" s="21">
        <v>647</v>
      </c>
      <c r="F12" s="21">
        <v>17</v>
      </c>
      <c r="G12" s="21">
        <f t="shared" si="0"/>
        <v>664</v>
      </c>
      <c r="H12" s="25">
        <f t="shared" si="1"/>
        <v>730.40000000000009</v>
      </c>
      <c r="I12" s="37">
        <f>I11+80</f>
        <v>29240</v>
      </c>
      <c r="J12" s="38">
        <v>0</v>
      </c>
      <c r="K12" s="38">
        <f t="shared" si="2"/>
        <v>0</v>
      </c>
      <c r="L12" s="39">
        <f t="shared" si="3"/>
        <v>0</v>
      </c>
      <c r="M12" s="40">
        <f t="shared" si="4"/>
        <v>2337280.0000000005</v>
      </c>
      <c r="N12" s="41" t="s">
        <v>40</v>
      </c>
    </row>
    <row r="13" spans="1:15" ht="16.5" customHeight="1" x14ac:dyDescent="0.25">
      <c r="A13" s="21">
        <v>12</v>
      </c>
      <c r="B13" s="21">
        <v>502</v>
      </c>
      <c r="C13" s="21">
        <v>5</v>
      </c>
      <c r="D13" s="21" t="s">
        <v>22</v>
      </c>
      <c r="E13" s="21">
        <v>1005</v>
      </c>
      <c r="F13" s="21">
        <v>17</v>
      </c>
      <c r="G13" s="21">
        <f t="shared" si="0"/>
        <v>1022</v>
      </c>
      <c r="H13" s="25">
        <f t="shared" si="1"/>
        <v>1124.2</v>
      </c>
      <c r="I13" s="37">
        <f>I12</f>
        <v>29240</v>
      </c>
      <c r="J13" s="38">
        <v>0</v>
      </c>
      <c r="K13" s="38">
        <f t="shared" si="2"/>
        <v>0</v>
      </c>
      <c r="L13" s="39">
        <f t="shared" si="3"/>
        <v>0</v>
      </c>
      <c r="M13" s="40">
        <f t="shared" si="4"/>
        <v>3597440</v>
      </c>
      <c r="N13" s="41" t="s">
        <v>40</v>
      </c>
    </row>
    <row r="14" spans="1:15" ht="16.5" customHeight="1" x14ac:dyDescent="0.25">
      <c r="A14" s="21">
        <v>13</v>
      </c>
      <c r="B14" s="21">
        <v>503</v>
      </c>
      <c r="C14" s="21">
        <v>5</v>
      </c>
      <c r="D14" s="21" t="s">
        <v>22</v>
      </c>
      <c r="E14" s="21">
        <v>995</v>
      </c>
      <c r="F14" s="21">
        <v>23</v>
      </c>
      <c r="G14" s="21">
        <f t="shared" si="0"/>
        <v>1018</v>
      </c>
      <c r="H14" s="25">
        <f t="shared" si="1"/>
        <v>1119.8000000000002</v>
      </c>
      <c r="I14" s="37">
        <f>I13</f>
        <v>29240</v>
      </c>
      <c r="J14" s="38">
        <v>0</v>
      </c>
      <c r="K14" s="38">
        <f t="shared" si="2"/>
        <v>0</v>
      </c>
      <c r="L14" s="39">
        <f t="shared" si="3"/>
        <v>0</v>
      </c>
      <c r="M14" s="40">
        <f t="shared" si="4"/>
        <v>3583360.0000000005</v>
      </c>
      <c r="N14" s="41" t="s">
        <v>40</v>
      </c>
    </row>
    <row r="15" spans="1:15" ht="16.5" customHeight="1" x14ac:dyDescent="0.25">
      <c r="A15" s="21">
        <v>14</v>
      </c>
      <c r="B15" s="21">
        <v>601</v>
      </c>
      <c r="C15" s="21">
        <v>6</v>
      </c>
      <c r="D15" s="21" t="s">
        <v>21</v>
      </c>
      <c r="E15" s="21">
        <v>647</v>
      </c>
      <c r="F15" s="21">
        <v>17</v>
      </c>
      <c r="G15" s="21">
        <f t="shared" si="0"/>
        <v>664</v>
      </c>
      <c r="H15" s="25">
        <f t="shared" si="1"/>
        <v>730.40000000000009</v>
      </c>
      <c r="I15" s="37">
        <f>I14+80</f>
        <v>29320</v>
      </c>
      <c r="J15" s="38">
        <v>0</v>
      </c>
      <c r="K15" s="38">
        <f t="shared" si="2"/>
        <v>0</v>
      </c>
      <c r="L15" s="39">
        <f t="shared" si="3"/>
        <v>0</v>
      </c>
      <c r="M15" s="40">
        <f t="shared" si="4"/>
        <v>2337280.0000000005</v>
      </c>
      <c r="N15" s="41" t="s">
        <v>40</v>
      </c>
    </row>
    <row r="16" spans="1:15" ht="16.5" customHeight="1" x14ac:dyDescent="0.25">
      <c r="A16" s="21">
        <v>15</v>
      </c>
      <c r="B16" s="21">
        <v>602</v>
      </c>
      <c r="C16" s="21">
        <v>6</v>
      </c>
      <c r="D16" s="21" t="s">
        <v>22</v>
      </c>
      <c r="E16" s="21">
        <v>1005</v>
      </c>
      <c r="F16" s="21">
        <v>17</v>
      </c>
      <c r="G16" s="21">
        <f t="shared" si="0"/>
        <v>1022</v>
      </c>
      <c r="H16" s="25">
        <f t="shared" si="1"/>
        <v>1124.2</v>
      </c>
      <c r="I16" s="37">
        <f>I15</f>
        <v>29320</v>
      </c>
      <c r="J16" s="38">
        <v>0</v>
      </c>
      <c r="K16" s="38">
        <f t="shared" si="2"/>
        <v>0</v>
      </c>
      <c r="L16" s="39">
        <f t="shared" si="3"/>
        <v>0</v>
      </c>
      <c r="M16" s="40">
        <f t="shared" si="4"/>
        <v>3597440</v>
      </c>
      <c r="N16" s="41" t="s">
        <v>40</v>
      </c>
    </row>
    <row r="17" spans="1:14" ht="16.5" customHeight="1" x14ac:dyDescent="0.25">
      <c r="A17" s="21">
        <v>16</v>
      </c>
      <c r="B17" s="21">
        <v>603</v>
      </c>
      <c r="C17" s="21">
        <v>6</v>
      </c>
      <c r="D17" s="21" t="s">
        <v>22</v>
      </c>
      <c r="E17" s="21">
        <v>995</v>
      </c>
      <c r="F17" s="21">
        <v>23</v>
      </c>
      <c r="G17" s="21">
        <f t="shared" si="0"/>
        <v>1018</v>
      </c>
      <c r="H17" s="25">
        <f t="shared" si="1"/>
        <v>1119.8000000000002</v>
      </c>
      <c r="I17" s="37">
        <f>I16</f>
        <v>29320</v>
      </c>
      <c r="J17" s="38">
        <v>0</v>
      </c>
      <c r="K17" s="38">
        <f t="shared" si="2"/>
        <v>0</v>
      </c>
      <c r="L17" s="39">
        <f t="shared" si="3"/>
        <v>0</v>
      </c>
      <c r="M17" s="40">
        <f t="shared" si="4"/>
        <v>3583360.0000000005</v>
      </c>
      <c r="N17" s="41" t="s">
        <v>40</v>
      </c>
    </row>
    <row r="18" spans="1:14" ht="16.5" customHeight="1" x14ac:dyDescent="0.25">
      <c r="A18" s="21">
        <v>17</v>
      </c>
      <c r="B18" s="21">
        <v>701</v>
      </c>
      <c r="C18" s="21">
        <v>7</v>
      </c>
      <c r="D18" s="21" t="s">
        <v>21</v>
      </c>
      <c r="E18" s="21">
        <v>647</v>
      </c>
      <c r="F18" s="21">
        <v>17</v>
      </c>
      <c r="G18" s="21">
        <f t="shared" si="0"/>
        <v>664</v>
      </c>
      <c r="H18" s="25">
        <f t="shared" si="1"/>
        <v>730.40000000000009</v>
      </c>
      <c r="I18" s="37">
        <f>I17+80</f>
        <v>29400</v>
      </c>
      <c r="J18" s="38">
        <f>G18*I18</f>
        <v>19521600</v>
      </c>
      <c r="K18" s="38">
        <f t="shared" si="2"/>
        <v>20692896</v>
      </c>
      <c r="L18" s="39">
        <f t="shared" si="3"/>
        <v>43000</v>
      </c>
      <c r="M18" s="40">
        <f t="shared" si="4"/>
        <v>2337280.0000000005</v>
      </c>
      <c r="N18" s="41" t="s">
        <v>39</v>
      </c>
    </row>
    <row r="19" spans="1:14" ht="16.5" customHeight="1" x14ac:dyDescent="0.25">
      <c r="A19" s="21">
        <v>18</v>
      </c>
      <c r="B19" s="21">
        <v>702</v>
      </c>
      <c r="C19" s="21">
        <v>7</v>
      </c>
      <c r="D19" s="21" t="s">
        <v>22</v>
      </c>
      <c r="E19" s="21">
        <v>1005</v>
      </c>
      <c r="F19" s="21">
        <v>17</v>
      </c>
      <c r="G19" s="21">
        <f t="shared" si="0"/>
        <v>1022</v>
      </c>
      <c r="H19" s="25">
        <f t="shared" si="1"/>
        <v>1124.2</v>
      </c>
      <c r="I19" s="37">
        <f>I18</f>
        <v>29400</v>
      </c>
      <c r="J19" s="38">
        <v>0</v>
      </c>
      <c r="K19" s="38">
        <f t="shared" si="2"/>
        <v>0</v>
      </c>
      <c r="L19" s="39">
        <f t="shared" si="3"/>
        <v>0</v>
      </c>
      <c r="M19" s="40">
        <f t="shared" si="4"/>
        <v>3597440</v>
      </c>
      <c r="N19" s="41" t="s">
        <v>40</v>
      </c>
    </row>
    <row r="20" spans="1:14" ht="16.5" customHeight="1" x14ac:dyDescent="0.25">
      <c r="A20" s="21">
        <v>19</v>
      </c>
      <c r="B20" s="21">
        <v>703</v>
      </c>
      <c r="C20" s="21">
        <v>7</v>
      </c>
      <c r="D20" s="21" t="s">
        <v>22</v>
      </c>
      <c r="E20" s="21">
        <v>995</v>
      </c>
      <c r="F20" s="21">
        <v>23</v>
      </c>
      <c r="G20" s="21">
        <f t="shared" si="0"/>
        <v>1018</v>
      </c>
      <c r="H20" s="25">
        <f t="shared" si="1"/>
        <v>1119.8000000000002</v>
      </c>
      <c r="I20" s="37">
        <f>I19</f>
        <v>29400</v>
      </c>
      <c r="J20" s="38">
        <v>0</v>
      </c>
      <c r="K20" s="38">
        <f t="shared" si="2"/>
        <v>0</v>
      </c>
      <c r="L20" s="39">
        <f t="shared" si="3"/>
        <v>0</v>
      </c>
      <c r="M20" s="40">
        <f t="shared" si="4"/>
        <v>3583360.0000000005</v>
      </c>
      <c r="N20" s="41" t="s">
        <v>40</v>
      </c>
    </row>
    <row r="21" spans="1:14" ht="16.5" customHeight="1" x14ac:dyDescent="0.25">
      <c r="A21" s="21">
        <v>20</v>
      </c>
      <c r="B21" s="21">
        <v>801</v>
      </c>
      <c r="C21" s="21">
        <v>8</v>
      </c>
      <c r="D21" s="21" t="s">
        <v>21</v>
      </c>
      <c r="E21" s="21">
        <v>647</v>
      </c>
      <c r="F21" s="21">
        <v>17</v>
      </c>
      <c r="G21" s="21">
        <f t="shared" si="0"/>
        <v>664</v>
      </c>
      <c r="H21" s="25">
        <f t="shared" si="1"/>
        <v>730.40000000000009</v>
      </c>
      <c r="I21" s="37">
        <f>I20+80</f>
        <v>29480</v>
      </c>
      <c r="J21" s="38">
        <v>0</v>
      </c>
      <c r="K21" s="38">
        <f t="shared" si="2"/>
        <v>0</v>
      </c>
      <c r="L21" s="39">
        <f t="shared" si="3"/>
        <v>0</v>
      </c>
      <c r="M21" s="40">
        <f t="shared" si="4"/>
        <v>2337280.0000000005</v>
      </c>
      <c r="N21" s="41" t="s">
        <v>40</v>
      </c>
    </row>
    <row r="22" spans="1:14" ht="16.5" customHeight="1" x14ac:dyDescent="0.25">
      <c r="A22" s="21">
        <v>21</v>
      </c>
      <c r="B22" s="21">
        <v>803</v>
      </c>
      <c r="C22" s="21">
        <v>8</v>
      </c>
      <c r="D22" s="21" t="s">
        <v>31</v>
      </c>
      <c r="E22" s="21">
        <v>1212</v>
      </c>
      <c r="F22" s="21">
        <v>23</v>
      </c>
      <c r="G22" s="21">
        <f t="shared" si="0"/>
        <v>1235</v>
      </c>
      <c r="H22" s="25">
        <f t="shared" si="1"/>
        <v>1358.5</v>
      </c>
      <c r="I22" s="37">
        <f>I21</f>
        <v>29480</v>
      </c>
      <c r="J22" s="38">
        <v>0</v>
      </c>
      <c r="K22" s="38">
        <f t="shared" si="2"/>
        <v>0</v>
      </c>
      <c r="L22" s="39">
        <f t="shared" si="3"/>
        <v>0</v>
      </c>
      <c r="M22" s="40">
        <f t="shared" si="4"/>
        <v>4347200</v>
      </c>
      <c r="N22" s="41" t="s">
        <v>40</v>
      </c>
    </row>
    <row r="23" spans="1:14" ht="16.5" customHeight="1" x14ac:dyDescent="0.25">
      <c r="A23" s="21">
        <v>22</v>
      </c>
      <c r="B23" s="21">
        <v>901</v>
      </c>
      <c r="C23" s="21">
        <v>9</v>
      </c>
      <c r="D23" s="21" t="s">
        <v>21</v>
      </c>
      <c r="E23" s="21">
        <v>647</v>
      </c>
      <c r="F23" s="21">
        <v>17</v>
      </c>
      <c r="G23" s="21">
        <f t="shared" si="0"/>
        <v>664</v>
      </c>
      <c r="H23" s="25">
        <f t="shared" si="1"/>
        <v>730.40000000000009</v>
      </c>
      <c r="I23" s="37">
        <f>I22+80</f>
        <v>29560</v>
      </c>
      <c r="J23" s="38">
        <f>G23*I23</f>
        <v>19627840</v>
      </c>
      <c r="K23" s="38">
        <f t="shared" si="2"/>
        <v>20805510.400000002</v>
      </c>
      <c r="L23" s="39">
        <f t="shared" si="3"/>
        <v>43500</v>
      </c>
      <c r="M23" s="40">
        <f t="shared" si="4"/>
        <v>2337280.0000000005</v>
      </c>
      <c r="N23" s="41" t="s">
        <v>39</v>
      </c>
    </row>
    <row r="24" spans="1:14" ht="16.5" customHeight="1" x14ac:dyDescent="0.25">
      <c r="A24" s="21">
        <v>23</v>
      </c>
      <c r="B24" s="21">
        <v>902</v>
      </c>
      <c r="C24" s="21">
        <v>9</v>
      </c>
      <c r="D24" s="21" t="s">
        <v>22</v>
      </c>
      <c r="E24" s="21">
        <v>1005</v>
      </c>
      <c r="F24" s="21">
        <v>17</v>
      </c>
      <c r="G24" s="21">
        <f t="shared" si="0"/>
        <v>1022</v>
      </c>
      <c r="H24" s="25">
        <f t="shared" si="1"/>
        <v>1124.2</v>
      </c>
      <c r="I24" s="37">
        <f>I23</f>
        <v>29560</v>
      </c>
      <c r="J24" s="38">
        <v>0</v>
      </c>
      <c r="K24" s="38">
        <f t="shared" si="2"/>
        <v>0</v>
      </c>
      <c r="L24" s="39">
        <f t="shared" si="3"/>
        <v>0</v>
      </c>
      <c r="M24" s="40">
        <f t="shared" si="4"/>
        <v>3597440</v>
      </c>
      <c r="N24" s="41" t="s">
        <v>40</v>
      </c>
    </row>
    <row r="25" spans="1:14" ht="16.5" customHeight="1" x14ac:dyDescent="0.25">
      <c r="A25" s="21">
        <v>24</v>
      </c>
      <c r="B25" s="21">
        <v>903</v>
      </c>
      <c r="C25" s="21">
        <v>9</v>
      </c>
      <c r="D25" s="21" t="s">
        <v>22</v>
      </c>
      <c r="E25" s="21">
        <v>995</v>
      </c>
      <c r="F25" s="21">
        <v>23</v>
      </c>
      <c r="G25" s="21">
        <f t="shared" si="0"/>
        <v>1018</v>
      </c>
      <c r="H25" s="25">
        <f t="shared" si="1"/>
        <v>1119.8000000000002</v>
      </c>
      <c r="I25" s="37">
        <f>I24</f>
        <v>29560</v>
      </c>
      <c r="J25" s="38">
        <v>0</v>
      </c>
      <c r="K25" s="38">
        <f t="shared" si="2"/>
        <v>0</v>
      </c>
      <c r="L25" s="39">
        <f t="shared" si="3"/>
        <v>0</v>
      </c>
      <c r="M25" s="40">
        <f t="shared" si="4"/>
        <v>3583360.0000000005</v>
      </c>
      <c r="N25" s="41" t="s">
        <v>40</v>
      </c>
    </row>
    <row r="26" spans="1:14" ht="16.5" customHeight="1" x14ac:dyDescent="0.25">
      <c r="A26" s="21">
        <v>25</v>
      </c>
      <c r="B26" s="21">
        <v>1001</v>
      </c>
      <c r="C26" s="21">
        <v>10</v>
      </c>
      <c r="D26" s="21" t="s">
        <v>21</v>
      </c>
      <c r="E26" s="21">
        <v>647</v>
      </c>
      <c r="F26" s="21">
        <v>17</v>
      </c>
      <c r="G26" s="21">
        <f t="shared" si="0"/>
        <v>664</v>
      </c>
      <c r="H26" s="25">
        <f t="shared" si="1"/>
        <v>730.40000000000009</v>
      </c>
      <c r="I26" s="37">
        <f>I25+80</f>
        <v>29640</v>
      </c>
      <c r="J26" s="38">
        <f>G26*I26</f>
        <v>19680960</v>
      </c>
      <c r="K26" s="38">
        <f t="shared" si="2"/>
        <v>20861817.600000001</v>
      </c>
      <c r="L26" s="39">
        <f t="shared" si="3"/>
        <v>43500</v>
      </c>
      <c r="M26" s="40">
        <f t="shared" si="4"/>
        <v>2337280.0000000005</v>
      </c>
      <c r="N26" s="41" t="s">
        <v>39</v>
      </c>
    </row>
    <row r="27" spans="1:14" ht="16.5" customHeight="1" x14ac:dyDescent="0.25">
      <c r="A27" s="21">
        <v>26</v>
      </c>
      <c r="B27" s="21">
        <v>1002</v>
      </c>
      <c r="C27" s="21">
        <v>10</v>
      </c>
      <c r="D27" s="21" t="s">
        <v>22</v>
      </c>
      <c r="E27" s="21">
        <v>1005</v>
      </c>
      <c r="F27" s="21">
        <v>17</v>
      </c>
      <c r="G27" s="21">
        <f t="shared" si="0"/>
        <v>1022</v>
      </c>
      <c r="H27" s="25">
        <f t="shared" si="1"/>
        <v>1124.2</v>
      </c>
      <c r="I27" s="37">
        <f>I26</f>
        <v>29640</v>
      </c>
      <c r="J27" s="38">
        <v>0</v>
      </c>
      <c r="K27" s="38">
        <f t="shared" si="2"/>
        <v>0</v>
      </c>
      <c r="L27" s="39">
        <f t="shared" si="3"/>
        <v>0</v>
      </c>
      <c r="M27" s="40">
        <f t="shared" si="4"/>
        <v>3597440</v>
      </c>
      <c r="N27" s="41" t="s">
        <v>40</v>
      </c>
    </row>
    <row r="28" spans="1:14" ht="16.5" customHeight="1" x14ac:dyDescent="0.25">
      <c r="A28" s="21">
        <v>27</v>
      </c>
      <c r="B28" s="21">
        <v>1003</v>
      </c>
      <c r="C28" s="21">
        <v>10</v>
      </c>
      <c r="D28" s="21" t="s">
        <v>22</v>
      </c>
      <c r="E28" s="21">
        <v>995</v>
      </c>
      <c r="F28" s="21">
        <v>23</v>
      </c>
      <c r="G28" s="21">
        <f t="shared" si="0"/>
        <v>1018</v>
      </c>
      <c r="H28" s="25">
        <f t="shared" si="1"/>
        <v>1119.8000000000002</v>
      </c>
      <c r="I28" s="37">
        <f>I27</f>
        <v>29640</v>
      </c>
      <c r="J28" s="38">
        <v>0</v>
      </c>
      <c r="K28" s="38">
        <f t="shared" si="2"/>
        <v>0</v>
      </c>
      <c r="L28" s="39">
        <f t="shared" si="3"/>
        <v>0</v>
      </c>
      <c r="M28" s="40">
        <f t="shared" si="4"/>
        <v>3583360.0000000005</v>
      </c>
      <c r="N28" s="41" t="s">
        <v>40</v>
      </c>
    </row>
    <row r="29" spans="1:14" ht="16.5" customHeight="1" x14ac:dyDescent="0.25">
      <c r="A29" s="21">
        <v>28</v>
      </c>
      <c r="B29" s="21">
        <v>1101</v>
      </c>
      <c r="C29" s="21">
        <v>11</v>
      </c>
      <c r="D29" s="21" t="s">
        <v>21</v>
      </c>
      <c r="E29" s="21">
        <v>647</v>
      </c>
      <c r="F29" s="21">
        <v>17</v>
      </c>
      <c r="G29" s="21">
        <f t="shared" si="0"/>
        <v>664</v>
      </c>
      <c r="H29" s="25">
        <f t="shared" si="1"/>
        <v>730.40000000000009</v>
      </c>
      <c r="I29" s="37">
        <f>I28+80</f>
        <v>29720</v>
      </c>
      <c r="J29" s="38">
        <f>G29*I29</f>
        <v>19734080</v>
      </c>
      <c r="K29" s="38">
        <f t="shared" si="2"/>
        <v>20918124.800000001</v>
      </c>
      <c r="L29" s="39">
        <f t="shared" si="3"/>
        <v>43500</v>
      </c>
      <c r="M29" s="40">
        <f t="shared" si="4"/>
        <v>2337280.0000000005</v>
      </c>
      <c r="N29" s="41" t="s">
        <v>39</v>
      </c>
    </row>
    <row r="30" spans="1:14" x14ac:dyDescent="0.25">
      <c r="A30" s="21">
        <v>29</v>
      </c>
      <c r="B30" s="21">
        <v>1102</v>
      </c>
      <c r="C30" s="21">
        <v>11</v>
      </c>
      <c r="D30" s="21" t="s">
        <v>22</v>
      </c>
      <c r="E30" s="21">
        <v>1005</v>
      </c>
      <c r="F30" s="21">
        <v>17</v>
      </c>
      <c r="G30" s="21">
        <f t="shared" si="0"/>
        <v>1022</v>
      </c>
      <c r="H30" s="25">
        <f t="shared" si="1"/>
        <v>1124.2</v>
      </c>
      <c r="I30" s="37">
        <f>I29</f>
        <v>29720</v>
      </c>
      <c r="J30" s="38">
        <v>0</v>
      </c>
      <c r="K30" s="38">
        <f t="shared" si="2"/>
        <v>0</v>
      </c>
      <c r="L30" s="39">
        <f t="shared" si="3"/>
        <v>0</v>
      </c>
      <c r="M30" s="40">
        <f t="shared" si="4"/>
        <v>3597440</v>
      </c>
      <c r="N30" s="41" t="s">
        <v>40</v>
      </c>
    </row>
    <row r="31" spans="1:14" x14ac:dyDescent="0.25">
      <c r="A31" s="21">
        <v>30</v>
      </c>
      <c r="B31" s="21">
        <v>1103</v>
      </c>
      <c r="C31" s="21">
        <v>11</v>
      </c>
      <c r="D31" s="21" t="s">
        <v>22</v>
      </c>
      <c r="E31" s="21">
        <v>995</v>
      </c>
      <c r="F31" s="21">
        <v>23</v>
      </c>
      <c r="G31" s="21">
        <f t="shared" si="0"/>
        <v>1018</v>
      </c>
      <c r="H31" s="25">
        <f t="shared" si="1"/>
        <v>1119.8000000000002</v>
      </c>
      <c r="I31" s="37">
        <f>I30</f>
        <v>29720</v>
      </c>
      <c r="J31" s="38">
        <v>0</v>
      </c>
      <c r="K31" s="38">
        <f t="shared" si="2"/>
        <v>0</v>
      </c>
      <c r="L31" s="39">
        <f t="shared" si="3"/>
        <v>0</v>
      </c>
      <c r="M31" s="40">
        <f t="shared" si="4"/>
        <v>3583360.0000000005</v>
      </c>
      <c r="N31" s="41" t="s">
        <v>40</v>
      </c>
    </row>
    <row r="32" spans="1:14" x14ac:dyDescent="0.25">
      <c r="A32" s="21">
        <v>31</v>
      </c>
      <c r="B32" s="21">
        <v>1201</v>
      </c>
      <c r="C32" s="21">
        <v>12</v>
      </c>
      <c r="D32" s="21" t="s">
        <v>21</v>
      </c>
      <c r="E32" s="21">
        <v>647</v>
      </c>
      <c r="F32" s="21">
        <v>17</v>
      </c>
      <c r="G32" s="21">
        <f t="shared" si="0"/>
        <v>664</v>
      </c>
      <c r="H32" s="25">
        <f t="shared" si="1"/>
        <v>730.40000000000009</v>
      </c>
      <c r="I32" s="37">
        <f>I31+80</f>
        <v>29800</v>
      </c>
      <c r="J32" s="38">
        <f>G32*I32</f>
        <v>19787200</v>
      </c>
      <c r="K32" s="38">
        <f t="shared" si="2"/>
        <v>20974432</v>
      </c>
      <c r="L32" s="39">
        <f t="shared" si="3"/>
        <v>43500</v>
      </c>
      <c r="M32" s="40">
        <f t="shared" si="4"/>
        <v>2337280.0000000005</v>
      </c>
      <c r="N32" s="41" t="s">
        <v>39</v>
      </c>
    </row>
    <row r="33" spans="1:14" x14ac:dyDescent="0.25">
      <c r="A33" s="21">
        <v>32</v>
      </c>
      <c r="B33" s="21">
        <v>1202</v>
      </c>
      <c r="C33" s="21">
        <v>12</v>
      </c>
      <c r="D33" s="21" t="s">
        <v>22</v>
      </c>
      <c r="E33" s="21">
        <v>1005</v>
      </c>
      <c r="F33" s="21">
        <v>17</v>
      </c>
      <c r="G33" s="21">
        <f t="shared" si="0"/>
        <v>1022</v>
      </c>
      <c r="H33" s="25">
        <f t="shared" si="1"/>
        <v>1124.2</v>
      </c>
      <c r="I33" s="37">
        <f>I32</f>
        <v>29800</v>
      </c>
      <c r="J33" s="38">
        <v>0</v>
      </c>
      <c r="K33" s="38">
        <f t="shared" si="2"/>
        <v>0</v>
      </c>
      <c r="L33" s="39">
        <f t="shared" si="3"/>
        <v>0</v>
      </c>
      <c r="M33" s="40">
        <f t="shared" si="4"/>
        <v>3597440</v>
      </c>
      <c r="N33" s="41" t="s">
        <v>40</v>
      </c>
    </row>
    <row r="34" spans="1:14" x14ac:dyDescent="0.25">
      <c r="A34" s="21">
        <v>33</v>
      </c>
      <c r="B34" s="21">
        <v>1203</v>
      </c>
      <c r="C34" s="21">
        <v>12</v>
      </c>
      <c r="D34" s="21" t="s">
        <v>22</v>
      </c>
      <c r="E34" s="21">
        <v>995</v>
      </c>
      <c r="F34" s="21">
        <v>23</v>
      </c>
      <c r="G34" s="21">
        <f t="shared" si="0"/>
        <v>1018</v>
      </c>
      <c r="H34" s="25">
        <f t="shared" si="1"/>
        <v>1119.8000000000002</v>
      </c>
      <c r="I34" s="37">
        <f>I33</f>
        <v>29800</v>
      </c>
      <c r="J34" s="38">
        <v>0</v>
      </c>
      <c r="K34" s="38">
        <f t="shared" si="2"/>
        <v>0</v>
      </c>
      <c r="L34" s="39">
        <f t="shared" si="3"/>
        <v>0</v>
      </c>
      <c r="M34" s="40">
        <f t="shared" si="4"/>
        <v>3583360.0000000005</v>
      </c>
      <c r="N34" s="41" t="s">
        <v>40</v>
      </c>
    </row>
    <row r="35" spans="1:14" ht="16.5" customHeight="1" x14ac:dyDescent="0.25">
      <c r="A35" s="21">
        <v>34</v>
      </c>
      <c r="B35" s="21">
        <v>1301</v>
      </c>
      <c r="C35" s="21">
        <v>13</v>
      </c>
      <c r="D35" s="21" t="s">
        <v>21</v>
      </c>
      <c r="E35" s="21">
        <v>647</v>
      </c>
      <c r="F35" s="21">
        <v>17</v>
      </c>
      <c r="G35" s="21">
        <f t="shared" si="0"/>
        <v>664</v>
      </c>
      <c r="H35" s="25">
        <f t="shared" si="1"/>
        <v>730.40000000000009</v>
      </c>
      <c r="I35" s="37">
        <f>I34+80</f>
        <v>29880</v>
      </c>
      <c r="J35" s="38">
        <f>G35*I35</f>
        <v>19840320</v>
      </c>
      <c r="K35" s="38">
        <f t="shared" si="2"/>
        <v>21030739.199999999</v>
      </c>
      <c r="L35" s="39">
        <f t="shared" si="3"/>
        <v>44000</v>
      </c>
      <c r="M35" s="40">
        <f t="shared" si="4"/>
        <v>2337280.0000000005</v>
      </c>
      <c r="N35" s="41" t="s">
        <v>39</v>
      </c>
    </row>
    <row r="36" spans="1:14" ht="16.5" customHeight="1" x14ac:dyDescent="0.25">
      <c r="A36" s="21">
        <v>35</v>
      </c>
      <c r="B36" s="21">
        <v>1302</v>
      </c>
      <c r="C36" s="21">
        <v>13</v>
      </c>
      <c r="D36" s="21" t="s">
        <v>22</v>
      </c>
      <c r="E36" s="21">
        <v>1005</v>
      </c>
      <c r="F36" s="21">
        <v>17</v>
      </c>
      <c r="G36" s="21">
        <f t="shared" si="0"/>
        <v>1022</v>
      </c>
      <c r="H36" s="25">
        <f t="shared" si="1"/>
        <v>1124.2</v>
      </c>
      <c r="I36" s="37">
        <f>I35</f>
        <v>29880</v>
      </c>
      <c r="J36" s="38">
        <v>0</v>
      </c>
      <c r="K36" s="38">
        <f t="shared" si="2"/>
        <v>0</v>
      </c>
      <c r="L36" s="39">
        <f t="shared" si="3"/>
        <v>0</v>
      </c>
      <c r="M36" s="40">
        <f t="shared" si="4"/>
        <v>3597440</v>
      </c>
      <c r="N36" s="41" t="s">
        <v>40</v>
      </c>
    </row>
    <row r="37" spans="1:14" ht="16.5" customHeight="1" x14ac:dyDescent="0.25">
      <c r="A37" s="21">
        <v>36</v>
      </c>
      <c r="B37" s="21">
        <v>1303</v>
      </c>
      <c r="C37" s="21">
        <v>13</v>
      </c>
      <c r="D37" s="21" t="s">
        <v>22</v>
      </c>
      <c r="E37" s="21">
        <v>995</v>
      </c>
      <c r="F37" s="21">
        <v>23</v>
      </c>
      <c r="G37" s="21">
        <f t="shared" si="0"/>
        <v>1018</v>
      </c>
      <c r="H37" s="25">
        <f t="shared" si="1"/>
        <v>1119.8000000000002</v>
      </c>
      <c r="I37" s="37">
        <f>I36</f>
        <v>29880</v>
      </c>
      <c r="J37" s="38">
        <v>0</v>
      </c>
      <c r="K37" s="38">
        <f t="shared" si="2"/>
        <v>0</v>
      </c>
      <c r="L37" s="39">
        <f t="shared" si="3"/>
        <v>0</v>
      </c>
      <c r="M37" s="40">
        <f t="shared" si="4"/>
        <v>3583360.0000000005</v>
      </c>
      <c r="N37" s="41" t="s">
        <v>40</v>
      </c>
    </row>
    <row r="38" spans="1:14" ht="16.5" customHeight="1" x14ac:dyDescent="0.25">
      <c r="A38" s="21">
        <v>37</v>
      </c>
      <c r="B38" s="21">
        <v>1401</v>
      </c>
      <c r="C38" s="21">
        <v>14</v>
      </c>
      <c r="D38" s="21" t="s">
        <v>21</v>
      </c>
      <c r="E38" s="21">
        <v>647</v>
      </c>
      <c r="F38" s="21">
        <v>17</v>
      </c>
      <c r="G38" s="21">
        <f t="shared" si="0"/>
        <v>664</v>
      </c>
      <c r="H38" s="25">
        <f t="shared" si="1"/>
        <v>730.40000000000009</v>
      </c>
      <c r="I38" s="37">
        <f>I37+80</f>
        <v>29960</v>
      </c>
      <c r="J38" s="38">
        <f>G38*I38</f>
        <v>19893440</v>
      </c>
      <c r="K38" s="38">
        <f t="shared" si="2"/>
        <v>21087046.400000002</v>
      </c>
      <c r="L38" s="39">
        <f t="shared" si="3"/>
        <v>44000</v>
      </c>
      <c r="M38" s="40">
        <f t="shared" si="4"/>
        <v>2337280.0000000005</v>
      </c>
      <c r="N38" s="41" t="s">
        <v>39</v>
      </c>
    </row>
    <row r="39" spans="1:14" x14ac:dyDescent="0.25">
      <c r="A39" s="21">
        <v>38</v>
      </c>
      <c r="B39" s="21">
        <v>1402</v>
      </c>
      <c r="C39" s="21">
        <v>14</v>
      </c>
      <c r="D39" s="21" t="s">
        <v>22</v>
      </c>
      <c r="E39" s="21">
        <v>1005</v>
      </c>
      <c r="F39" s="21">
        <v>17</v>
      </c>
      <c r="G39" s="21">
        <f t="shared" si="0"/>
        <v>1022</v>
      </c>
      <c r="H39" s="25">
        <f t="shared" si="1"/>
        <v>1124.2</v>
      </c>
      <c r="I39" s="37">
        <f>I38</f>
        <v>29960</v>
      </c>
      <c r="J39" s="38">
        <v>0</v>
      </c>
      <c r="K39" s="38">
        <f t="shared" si="2"/>
        <v>0</v>
      </c>
      <c r="L39" s="39">
        <f t="shared" si="3"/>
        <v>0</v>
      </c>
      <c r="M39" s="40">
        <f t="shared" si="4"/>
        <v>3597440</v>
      </c>
      <c r="N39" s="41" t="s">
        <v>40</v>
      </c>
    </row>
    <row r="40" spans="1:14" ht="16.5" customHeight="1" x14ac:dyDescent="0.25">
      <c r="A40" s="21">
        <v>39</v>
      </c>
      <c r="B40" s="21">
        <v>1403</v>
      </c>
      <c r="C40" s="21">
        <v>14</v>
      </c>
      <c r="D40" s="21" t="s">
        <v>22</v>
      </c>
      <c r="E40" s="21">
        <v>995</v>
      </c>
      <c r="F40" s="21">
        <v>23</v>
      </c>
      <c r="G40" s="21">
        <f t="shared" si="0"/>
        <v>1018</v>
      </c>
      <c r="H40" s="25">
        <f t="shared" si="1"/>
        <v>1119.8000000000002</v>
      </c>
      <c r="I40" s="37">
        <f>I39</f>
        <v>29960</v>
      </c>
      <c r="J40" s="38">
        <v>0</v>
      </c>
      <c r="K40" s="38">
        <f t="shared" si="2"/>
        <v>0</v>
      </c>
      <c r="L40" s="39">
        <f t="shared" si="3"/>
        <v>0</v>
      </c>
      <c r="M40" s="40">
        <f t="shared" si="4"/>
        <v>3583360.0000000005</v>
      </c>
      <c r="N40" s="41" t="s">
        <v>40</v>
      </c>
    </row>
    <row r="41" spans="1:14" ht="16.5" customHeight="1" x14ac:dyDescent="0.25">
      <c r="A41" s="21">
        <v>40</v>
      </c>
      <c r="B41" s="21">
        <v>1501</v>
      </c>
      <c r="C41" s="21">
        <v>15</v>
      </c>
      <c r="D41" s="21" t="s">
        <v>21</v>
      </c>
      <c r="E41" s="21">
        <v>647</v>
      </c>
      <c r="F41" s="21">
        <v>17</v>
      </c>
      <c r="G41" s="21">
        <f t="shared" si="0"/>
        <v>664</v>
      </c>
      <c r="H41" s="25">
        <f t="shared" si="1"/>
        <v>730.40000000000009</v>
      </c>
      <c r="I41" s="37">
        <f>I40+80</f>
        <v>30040</v>
      </c>
      <c r="J41" s="38">
        <f>G41*I41</f>
        <v>19946560</v>
      </c>
      <c r="K41" s="38">
        <f t="shared" si="2"/>
        <v>21143353.600000001</v>
      </c>
      <c r="L41" s="39">
        <f t="shared" si="3"/>
        <v>44000</v>
      </c>
      <c r="M41" s="40">
        <f t="shared" si="4"/>
        <v>2337280.0000000005</v>
      </c>
      <c r="N41" s="41" t="s">
        <v>39</v>
      </c>
    </row>
    <row r="42" spans="1:14" ht="16.5" customHeight="1" x14ac:dyDescent="0.25">
      <c r="A42" s="21">
        <v>41</v>
      </c>
      <c r="B42" s="21">
        <v>1503</v>
      </c>
      <c r="C42" s="21">
        <v>15</v>
      </c>
      <c r="D42" s="21" t="s">
        <v>22</v>
      </c>
      <c r="E42" s="21">
        <v>995</v>
      </c>
      <c r="F42" s="21">
        <v>23</v>
      </c>
      <c r="G42" s="21">
        <f t="shared" si="0"/>
        <v>1018</v>
      </c>
      <c r="H42" s="25">
        <f t="shared" si="1"/>
        <v>1119.8000000000002</v>
      </c>
      <c r="I42" s="37">
        <f>I41</f>
        <v>30040</v>
      </c>
      <c r="J42" s="38">
        <v>0</v>
      </c>
      <c r="K42" s="38">
        <f t="shared" si="2"/>
        <v>0</v>
      </c>
      <c r="L42" s="39">
        <f t="shared" si="3"/>
        <v>0</v>
      </c>
      <c r="M42" s="40">
        <f t="shared" si="4"/>
        <v>3583360.0000000005</v>
      </c>
      <c r="N42" s="41" t="s">
        <v>40</v>
      </c>
    </row>
    <row r="43" spans="1:14" ht="16.5" customHeight="1" x14ac:dyDescent="0.25">
      <c r="A43" s="21">
        <v>42</v>
      </c>
      <c r="B43" s="21">
        <v>1601</v>
      </c>
      <c r="C43" s="21">
        <v>16</v>
      </c>
      <c r="D43" s="21" t="s">
        <v>21</v>
      </c>
      <c r="E43" s="21">
        <v>647</v>
      </c>
      <c r="F43" s="21">
        <v>17</v>
      </c>
      <c r="G43" s="21">
        <f t="shared" si="0"/>
        <v>664</v>
      </c>
      <c r="H43" s="25">
        <f t="shared" si="1"/>
        <v>730.40000000000009</v>
      </c>
      <c r="I43" s="37">
        <f>I42+80</f>
        <v>30120</v>
      </c>
      <c r="J43" s="38">
        <f>G43*I43</f>
        <v>19999680</v>
      </c>
      <c r="K43" s="38">
        <f t="shared" si="2"/>
        <v>21199660.800000001</v>
      </c>
      <c r="L43" s="39">
        <f t="shared" si="3"/>
        <v>44000</v>
      </c>
      <c r="M43" s="40">
        <f t="shared" si="4"/>
        <v>2337280.0000000005</v>
      </c>
      <c r="N43" s="41" t="s">
        <v>39</v>
      </c>
    </row>
    <row r="44" spans="1:14" x14ac:dyDescent="0.25">
      <c r="A44" s="21">
        <v>43</v>
      </c>
      <c r="B44" s="21">
        <v>1602</v>
      </c>
      <c r="C44" s="21">
        <v>16</v>
      </c>
      <c r="D44" s="21" t="s">
        <v>22</v>
      </c>
      <c r="E44" s="21">
        <v>1005</v>
      </c>
      <c r="F44" s="21">
        <v>17</v>
      </c>
      <c r="G44" s="21">
        <f t="shared" si="0"/>
        <v>1022</v>
      </c>
      <c r="H44" s="25">
        <f t="shared" si="1"/>
        <v>1124.2</v>
      </c>
      <c r="I44" s="37">
        <f>I43</f>
        <v>30120</v>
      </c>
      <c r="J44" s="38">
        <v>0</v>
      </c>
      <c r="K44" s="38">
        <f t="shared" si="2"/>
        <v>0</v>
      </c>
      <c r="L44" s="39">
        <f t="shared" si="3"/>
        <v>0</v>
      </c>
      <c r="M44" s="40">
        <f t="shared" si="4"/>
        <v>3597440</v>
      </c>
      <c r="N44" s="41" t="s">
        <v>40</v>
      </c>
    </row>
    <row r="45" spans="1:14" x14ac:dyDescent="0.25">
      <c r="A45" s="21">
        <v>44</v>
      </c>
      <c r="B45" s="21">
        <v>1603</v>
      </c>
      <c r="C45" s="21">
        <v>16</v>
      </c>
      <c r="D45" s="21" t="s">
        <v>22</v>
      </c>
      <c r="E45" s="21">
        <v>995</v>
      </c>
      <c r="F45" s="21">
        <v>23</v>
      </c>
      <c r="G45" s="21">
        <f t="shared" si="0"/>
        <v>1018</v>
      </c>
      <c r="H45" s="25">
        <f t="shared" si="1"/>
        <v>1119.8000000000002</v>
      </c>
      <c r="I45" s="37">
        <f>I44</f>
        <v>30120</v>
      </c>
      <c r="J45" s="38">
        <v>0</v>
      </c>
      <c r="K45" s="38">
        <f t="shared" si="2"/>
        <v>0</v>
      </c>
      <c r="L45" s="39">
        <f t="shared" si="3"/>
        <v>0</v>
      </c>
      <c r="M45" s="40">
        <f t="shared" si="4"/>
        <v>3583360.0000000005</v>
      </c>
      <c r="N45" s="41" t="s">
        <v>40</v>
      </c>
    </row>
    <row r="46" spans="1:14" x14ac:dyDescent="0.25">
      <c r="A46" s="21">
        <v>45</v>
      </c>
      <c r="B46" s="21">
        <v>1701</v>
      </c>
      <c r="C46" s="21">
        <v>17</v>
      </c>
      <c r="D46" s="21" t="s">
        <v>21</v>
      </c>
      <c r="E46" s="21">
        <v>647</v>
      </c>
      <c r="F46" s="21">
        <v>17</v>
      </c>
      <c r="G46" s="21">
        <f t="shared" si="0"/>
        <v>664</v>
      </c>
      <c r="H46" s="25">
        <f t="shared" si="1"/>
        <v>730.40000000000009</v>
      </c>
      <c r="I46" s="37">
        <f>I45+80</f>
        <v>30200</v>
      </c>
      <c r="J46" s="38">
        <f>G46*I46</f>
        <v>20052800</v>
      </c>
      <c r="K46" s="38">
        <f t="shared" si="2"/>
        <v>21255968</v>
      </c>
      <c r="L46" s="39">
        <f t="shared" si="3"/>
        <v>44500</v>
      </c>
      <c r="M46" s="40">
        <f t="shared" si="4"/>
        <v>2337280.0000000005</v>
      </c>
      <c r="N46" s="41" t="s">
        <v>39</v>
      </c>
    </row>
    <row r="47" spans="1:14" x14ac:dyDescent="0.25">
      <c r="A47" s="21">
        <v>46</v>
      </c>
      <c r="B47" s="21">
        <v>1702</v>
      </c>
      <c r="C47" s="21">
        <v>17</v>
      </c>
      <c r="D47" s="21" t="s">
        <v>22</v>
      </c>
      <c r="E47" s="21">
        <v>1005</v>
      </c>
      <c r="F47" s="21">
        <v>17</v>
      </c>
      <c r="G47" s="21">
        <f t="shared" si="0"/>
        <v>1022</v>
      </c>
      <c r="H47" s="25">
        <f t="shared" si="1"/>
        <v>1124.2</v>
      </c>
      <c r="I47" s="37">
        <f>I46</f>
        <v>30200</v>
      </c>
      <c r="J47" s="38">
        <v>0</v>
      </c>
      <c r="K47" s="38">
        <f t="shared" si="2"/>
        <v>0</v>
      </c>
      <c r="L47" s="39">
        <f t="shared" si="3"/>
        <v>0</v>
      </c>
      <c r="M47" s="40">
        <f t="shared" si="4"/>
        <v>3597440</v>
      </c>
      <c r="N47" s="41" t="s">
        <v>40</v>
      </c>
    </row>
    <row r="48" spans="1:14" x14ac:dyDescent="0.25">
      <c r="A48" s="21">
        <v>47</v>
      </c>
      <c r="B48" s="21">
        <v>1703</v>
      </c>
      <c r="C48" s="21">
        <v>17</v>
      </c>
      <c r="D48" s="21" t="s">
        <v>22</v>
      </c>
      <c r="E48" s="21">
        <v>995</v>
      </c>
      <c r="F48" s="21">
        <v>23</v>
      </c>
      <c r="G48" s="21">
        <f t="shared" si="0"/>
        <v>1018</v>
      </c>
      <c r="H48" s="25">
        <f t="shared" si="1"/>
        <v>1119.8000000000002</v>
      </c>
      <c r="I48" s="37">
        <f>I47</f>
        <v>30200</v>
      </c>
      <c r="J48" s="38">
        <v>0</v>
      </c>
      <c r="K48" s="38">
        <f t="shared" si="2"/>
        <v>0</v>
      </c>
      <c r="L48" s="39">
        <f t="shared" si="3"/>
        <v>0</v>
      </c>
      <c r="M48" s="40">
        <f t="shared" si="4"/>
        <v>3583360.0000000005</v>
      </c>
      <c r="N48" s="41" t="s">
        <v>40</v>
      </c>
    </row>
    <row r="49" spans="1:14" x14ac:dyDescent="0.25">
      <c r="A49" s="21">
        <v>48</v>
      </c>
      <c r="B49" s="21">
        <v>1801</v>
      </c>
      <c r="C49" s="21">
        <v>18</v>
      </c>
      <c r="D49" s="21" t="s">
        <v>21</v>
      </c>
      <c r="E49" s="21">
        <v>647</v>
      </c>
      <c r="F49" s="21">
        <v>17</v>
      </c>
      <c r="G49" s="21">
        <f t="shared" si="0"/>
        <v>664</v>
      </c>
      <c r="H49" s="25">
        <f t="shared" si="1"/>
        <v>730.40000000000009</v>
      </c>
      <c r="I49" s="37">
        <f>I48+80</f>
        <v>30280</v>
      </c>
      <c r="J49" s="38">
        <f>G49*I49</f>
        <v>20105920</v>
      </c>
      <c r="K49" s="38">
        <f t="shared" si="2"/>
        <v>21312275.199999999</v>
      </c>
      <c r="L49" s="39">
        <f t="shared" si="3"/>
        <v>44500</v>
      </c>
      <c r="M49" s="40">
        <f t="shared" si="4"/>
        <v>2337280.0000000005</v>
      </c>
      <c r="N49" s="41" t="s">
        <v>39</v>
      </c>
    </row>
    <row r="50" spans="1:14" x14ac:dyDescent="0.25">
      <c r="A50" s="21">
        <v>49</v>
      </c>
      <c r="B50" s="21">
        <v>1802</v>
      </c>
      <c r="C50" s="21">
        <v>18</v>
      </c>
      <c r="D50" s="21" t="s">
        <v>22</v>
      </c>
      <c r="E50" s="21">
        <v>1005</v>
      </c>
      <c r="F50" s="21">
        <v>17</v>
      </c>
      <c r="G50" s="21">
        <f t="shared" si="0"/>
        <v>1022</v>
      </c>
      <c r="H50" s="25">
        <f t="shared" si="1"/>
        <v>1124.2</v>
      </c>
      <c r="I50" s="37">
        <f>I49</f>
        <v>30280</v>
      </c>
      <c r="J50" s="38">
        <v>0</v>
      </c>
      <c r="K50" s="38">
        <f t="shared" si="2"/>
        <v>0</v>
      </c>
      <c r="L50" s="39">
        <f t="shared" si="3"/>
        <v>0</v>
      </c>
      <c r="M50" s="40">
        <f t="shared" si="4"/>
        <v>3597440</v>
      </c>
      <c r="N50" s="41" t="s">
        <v>40</v>
      </c>
    </row>
    <row r="51" spans="1:14" x14ac:dyDescent="0.25">
      <c r="A51" s="21">
        <v>50</v>
      </c>
      <c r="B51" s="21">
        <v>1803</v>
      </c>
      <c r="C51" s="21">
        <v>18</v>
      </c>
      <c r="D51" s="21" t="s">
        <v>22</v>
      </c>
      <c r="E51" s="21">
        <v>995</v>
      </c>
      <c r="F51" s="21">
        <v>23</v>
      </c>
      <c r="G51" s="21">
        <f t="shared" si="0"/>
        <v>1018</v>
      </c>
      <c r="H51" s="25">
        <f t="shared" si="1"/>
        <v>1119.8000000000002</v>
      </c>
      <c r="I51" s="37">
        <f>I50</f>
        <v>30280</v>
      </c>
      <c r="J51" s="38">
        <v>0</v>
      </c>
      <c r="K51" s="38">
        <f t="shared" si="2"/>
        <v>0</v>
      </c>
      <c r="L51" s="39">
        <f t="shared" si="3"/>
        <v>0</v>
      </c>
      <c r="M51" s="40">
        <f t="shared" si="4"/>
        <v>3583360.0000000005</v>
      </c>
      <c r="N51" s="41" t="s">
        <v>40</v>
      </c>
    </row>
    <row r="52" spans="1:14" x14ac:dyDescent="0.25">
      <c r="A52" s="21">
        <v>51</v>
      </c>
      <c r="B52" s="21">
        <v>1901</v>
      </c>
      <c r="C52" s="21">
        <v>19</v>
      </c>
      <c r="D52" s="21" t="s">
        <v>21</v>
      </c>
      <c r="E52" s="21">
        <v>647</v>
      </c>
      <c r="F52" s="21">
        <v>17</v>
      </c>
      <c r="G52" s="21">
        <f t="shared" si="0"/>
        <v>664</v>
      </c>
      <c r="H52" s="25">
        <f t="shared" si="1"/>
        <v>730.40000000000009</v>
      </c>
      <c r="I52" s="37">
        <f>I51+80</f>
        <v>30360</v>
      </c>
      <c r="J52" s="38">
        <f>G52*I52</f>
        <v>20159040</v>
      </c>
      <c r="K52" s="38">
        <f t="shared" si="2"/>
        <v>21368582.400000002</v>
      </c>
      <c r="L52" s="39">
        <f t="shared" si="3"/>
        <v>44500</v>
      </c>
      <c r="M52" s="40">
        <f t="shared" si="4"/>
        <v>2337280.0000000005</v>
      </c>
      <c r="N52" s="41" t="s">
        <v>39</v>
      </c>
    </row>
    <row r="53" spans="1:14" x14ac:dyDescent="0.25">
      <c r="A53" s="21">
        <v>52</v>
      </c>
      <c r="B53" s="21">
        <v>1902</v>
      </c>
      <c r="C53" s="21">
        <v>19</v>
      </c>
      <c r="D53" s="21" t="s">
        <v>22</v>
      </c>
      <c r="E53" s="21">
        <v>1005</v>
      </c>
      <c r="F53" s="21">
        <v>17</v>
      </c>
      <c r="G53" s="21">
        <f t="shared" si="0"/>
        <v>1022</v>
      </c>
      <c r="H53" s="25">
        <f t="shared" si="1"/>
        <v>1124.2</v>
      </c>
      <c r="I53" s="37">
        <f>I52</f>
        <v>30360</v>
      </c>
      <c r="J53" s="38">
        <v>0</v>
      </c>
      <c r="K53" s="38">
        <f t="shared" si="2"/>
        <v>0</v>
      </c>
      <c r="L53" s="39">
        <f t="shared" si="3"/>
        <v>0</v>
      </c>
      <c r="M53" s="40">
        <f t="shared" si="4"/>
        <v>3597440</v>
      </c>
      <c r="N53" s="41" t="s">
        <v>40</v>
      </c>
    </row>
    <row r="54" spans="1:14" x14ac:dyDescent="0.25">
      <c r="A54" s="21">
        <v>53</v>
      </c>
      <c r="B54" s="21">
        <v>1903</v>
      </c>
      <c r="C54" s="21">
        <v>19</v>
      </c>
      <c r="D54" s="21" t="s">
        <v>22</v>
      </c>
      <c r="E54" s="21">
        <v>995</v>
      </c>
      <c r="F54" s="21">
        <v>23</v>
      </c>
      <c r="G54" s="21">
        <f t="shared" si="0"/>
        <v>1018</v>
      </c>
      <c r="H54" s="25">
        <f t="shared" si="1"/>
        <v>1119.8000000000002</v>
      </c>
      <c r="I54" s="37">
        <f>I53</f>
        <v>30360</v>
      </c>
      <c r="J54" s="38">
        <v>0</v>
      </c>
      <c r="K54" s="38">
        <f t="shared" si="2"/>
        <v>0</v>
      </c>
      <c r="L54" s="39">
        <f t="shared" si="3"/>
        <v>0</v>
      </c>
      <c r="M54" s="40">
        <f t="shared" si="4"/>
        <v>3583360.0000000005</v>
      </c>
      <c r="N54" s="41" t="s">
        <v>40</v>
      </c>
    </row>
    <row r="55" spans="1:14" x14ac:dyDescent="0.25">
      <c r="A55" s="21">
        <v>54</v>
      </c>
      <c r="B55" s="21">
        <v>2001</v>
      </c>
      <c r="C55" s="21">
        <v>20</v>
      </c>
      <c r="D55" s="21" t="s">
        <v>21</v>
      </c>
      <c r="E55" s="21">
        <v>647</v>
      </c>
      <c r="F55" s="21">
        <v>17</v>
      </c>
      <c r="G55" s="21">
        <f t="shared" si="0"/>
        <v>664</v>
      </c>
      <c r="H55" s="25">
        <f t="shared" si="1"/>
        <v>730.40000000000009</v>
      </c>
      <c r="I55" s="37">
        <f>I54+80</f>
        <v>30440</v>
      </c>
      <c r="J55" s="38">
        <f>G55*I55</f>
        <v>20212160</v>
      </c>
      <c r="K55" s="38">
        <f t="shared" si="2"/>
        <v>21424889.600000001</v>
      </c>
      <c r="L55" s="39">
        <f t="shared" si="3"/>
        <v>44500</v>
      </c>
      <c r="M55" s="40">
        <f t="shared" si="4"/>
        <v>2337280.0000000005</v>
      </c>
      <c r="N55" s="41" t="s">
        <v>39</v>
      </c>
    </row>
    <row r="56" spans="1:14" x14ac:dyDescent="0.25">
      <c r="A56" s="21">
        <v>55</v>
      </c>
      <c r="B56" s="21">
        <v>2002</v>
      </c>
      <c r="C56" s="21">
        <v>20</v>
      </c>
      <c r="D56" s="21" t="s">
        <v>22</v>
      </c>
      <c r="E56" s="21">
        <v>1005</v>
      </c>
      <c r="F56" s="21">
        <v>17</v>
      </c>
      <c r="G56" s="21">
        <f t="shared" si="0"/>
        <v>1022</v>
      </c>
      <c r="H56" s="25">
        <f t="shared" si="1"/>
        <v>1124.2</v>
      </c>
      <c r="I56" s="37">
        <f>I55</f>
        <v>30440</v>
      </c>
      <c r="J56" s="38">
        <v>0</v>
      </c>
      <c r="K56" s="38">
        <f t="shared" si="2"/>
        <v>0</v>
      </c>
      <c r="L56" s="39">
        <f t="shared" si="3"/>
        <v>0</v>
      </c>
      <c r="M56" s="40">
        <f t="shared" si="4"/>
        <v>3597440</v>
      </c>
      <c r="N56" s="41" t="s">
        <v>40</v>
      </c>
    </row>
    <row r="57" spans="1:14" x14ac:dyDescent="0.25">
      <c r="A57" s="21">
        <v>56</v>
      </c>
      <c r="B57" s="21">
        <v>2003</v>
      </c>
      <c r="C57" s="21">
        <v>20</v>
      </c>
      <c r="D57" s="21" t="s">
        <v>22</v>
      </c>
      <c r="E57" s="21">
        <v>995</v>
      </c>
      <c r="F57" s="21">
        <v>23</v>
      </c>
      <c r="G57" s="21">
        <f t="shared" si="0"/>
        <v>1018</v>
      </c>
      <c r="H57" s="25">
        <f t="shared" si="1"/>
        <v>1119.8000000000002</v>
      </c>
      <c r="I57" s="37">
        <f>I56</f>
        <v>30440</v>
      </c>
      <c r="J57" s="38">
        <v>0</v>
      </c>
      <c r="K57" s="38">
        <f t="shared" si="2"/>
        <v>0</v>
      </c>
      <c r="L57" s="39">
        <f t="shared" si="3"/>
        <v>0</v>
      </c>
      <c r="M57" s="40">
        <f t="shared" si="4"/>
        <v>3583360.0000000005</v>
      </c>
      <c r="N57" s="41" t="s">
        <v>40</v>
      </c>
    </row>
    <row r="58" spans="1:14" x14ac:dyDescent="0.25">
      <c r="A58" s="21">
        <v>57</v>
      </c>
      <c r="B58" s="21">
        <v>2101</v>
      </c>
      <c r="C58" s="21">
        <v>21</v>
      </c>
      <c r="D58" s="21" t="s">
        <v>21</v>
      </c>
      <c r="E58" s="21">
        <v>647</v>
      </c>
      <c r="F58" s="21">
        <v>17</v>
      </c>
      <c r="G58" s="21">
        <f t="shared" si="0"/>
        <v>664</v>
      </c>
      <c r="H58" s="25">
        <f t="shared" si="1"/>
        <v>730.40000000000009</v>
      </c>
      <c r="I58" s="37">
        <f>I57+80</f>
        <v>30520</v>
      </c>
      <c r="J58" s="38">
        <f>G58*I58</f>
        <v>20265280</v>
      </c>
      <c r="K58" s="38">
        <f t="shared" si="2"/>
        <v>21481196.800000001</v>
      </c>
      <c r="L58" s="39">
        <f t="shared" si="3"/>
        <v>45000</v>
      </c>
      <c r="M58" s="40">
        <f t="shared" si="4"/>
        <v>2337280.0000000005</v>
      </c>
      <c r="N58" s="41" t="s">
        <v>39</v>
      </c>
    </row>
    <row r="59" spans="1:14" x14ac:dyDescent="0.25">
      <c r="A59" s="21">
        <v>58</v>
      </c>
      <c r="B59" s="21">
        <v>2102</v>
      </c>
      <c r="C59" s="21">
        <v>21</v>
      </c>
      <c r="D59" s="21" t="s">
        <v>22</v>
      </c>
      <c r="E59" s="21">
        <v>1005</v>
      </c>
      <c r="F59" s="21">
        <v>17</v>
      </c>
      <c r="G59" s="21">
        <f t="shared" si="0"/>
        <v>1022</v>
      </c>
      <c r="H59" s="25">
        <f t="shared" si="1"/>
        <v>1124.2</v>
      </c>
      <c r="I59" s="37">
        <f>I58</f>
        <v>30520</v>
      </c>
      <c r="J59" s="38">
        <v>0</v>
      </c>
      <c r="K59" s="38">
        <f t="shared" si="2"/>
        <v>0</v>
      </c>
      <c r="L59" s="39">
        <f t="shared" si="3"/>
        <v>0</v>
      </c>
      <c r="M59" s="40">
        <f t="shared" si="4"/>
        <v>3597440</v>
      </c>
      <c r="N59" s="41" t="s">
        <v>40</v>
      </c>
    </row>
    <row r="60" spans="1:14" x14ac:dyDescent="0.25">
      <c r="A60" s="21">
        <v>59</v>
      </c>
      <c r="B60" s="21">
        <v>2103</v>
      </c>
      <c r="C60" s="21">
        <v>21</v>
      </c>
      <c r="D60" s="21" t="s">
        <v>22</v>
      </c>
      <c r="E60" s="21">
        <v>995</v>
      </c>
      <c r="F60" s="21">
        <v>23</v>
      </c>
      <c r="G60" s="21">
        <f t="shared" si="0"/>
        <v>1018</v>
      </c>
      <c r="H60" s="25">
        <f t="shared" si="1"/>
        <v>1119.8000000000002</v>
      </c>
      <c r="I60" s="37">
        <f>I59</f>
        <v>30520</v>
      </c>
      <c r="J60" s="38">
        <v>0</v>
      </c>
      <c r="K60" s="38">
        <f t="shared" si="2"/>
        <v>0</v>
      </c>
      <c r="L60" s="39">
        <f t="shared" si="3"/>
        <v>0</v>
      </c>
      <c r="M60" s="40">
        <f t="shared" si="4"/>
        <v>3583360.0000000005</v>
      </c>
      <c r="N60" s="41" t="s">
        <v>40</v>
      </c>
    </row>
    <row r="61" spans="1:14" x14ac:dyDescent="0.25">
      <c r="A61" s="21">
        <v>60</v>
      </c>
      <c r="B61" s="21">
        <v>2201</v>
      </c>
      <c r="C61" s="21">
        <v>22</v>
      </c>
      <c r="D61" s="21" t="s">
        <v>21</v>
      </c>
      <c r="E61" s="21">
        <v>647</v>
      </c>
      <c r="F61" s="21">
        <v>17</v>
      </c>
      <c r="G61" s="21">
        <f t="shared" si="0"/>
        <v>664</v>
      </c>
      <c r="H61" s="25">
        <f t="shared" si="1"/>
        <v>730.40000000000009</v>
      </c>
      <c r="I61" s="37">
        <f>I60+80</f>
        <v>30600</v>
      </c>
      <c r="J61" s="38">
        <f>G61*I61</f>
        <v>20318400</v>
      </c>
      <c r="K61" s="38">
        <f t="shared" si="2"/>
        <v>21537504</v>
      </c>
      <c r="L61" s="39">
        <f t="shared" si="3"/>
        <v>45000</v>
      </c>
      <c r="M61" s="40">
        <f t="shared" si="4"/>
        <v>2337280.0000000005</v>
      </c>
      <c r="N61" s="41" t="s">
        <v>39</v>
      </c>
    </row>
    <row r="62" spans="1:14" x14ac:dyDescent="0.25">
      <c r="A62" s="21">
        <v>61</v>
      </c>
      <c r="B62" s="21">
        <v>2202</v>
      </c>
      <c r="C62" s="21">
        <v>22</v>
      </c>
      <c r="D62" s="21" t="s">
        <v>22</v>
      </c>
      <c r="E62" s="21">
        <v>1005</v>
      </c>
      <c r="F62" s="21">
        <v>17</v>
      </c>
      <c r="G62" s="21">
        <f t="shared" si="0"/>
        <v>1022</v>
      </c>
      <c r="H62" s="25">
        <f t="shared" si="1"/>
        <v>1124.2</v>
      </c>
      <c r="I62" s="37">
        <f>I61</f>
        <v>30600</v>
      </c>
      <c r="J62" s="38">
        <v>0</v>
      </c>
      <c r="K62" s="38">
        <f t="shared" si="2"/>
        <v>0</v>
      </c>
      <c r="L62" s="39">
        <f t="shared" si="3"/>
        <v>0</v>
      </c>
      <c r="M62" s="40">
        <f t="shared" si="4"/>
        <v>3597440</v>
      </c>
      <c r="N62" s="41" t="s">
        <v>40</v>
      </c>
    </row>
    <row r="63" spans="1:14" x14ac:dyDescent="0.25">
      <c r="A63" s="21">
        <v>62</v>
      </c>
      <c r="B63" s="21">
        <v>2203</v>
      </c>
      <c r="C63" s="21">
        <v>22</v>
      </c>
      <c r="D63" s="21" t="s">
        <v>22</v>
      </c>
      <c r="E63" s="21">
        <v>995</v>
      </c>
      <c r="F63" s="21">
        <v>23</v>
      </c>
      <c r="G63" s="21">
        <f t="shared" si="0"/>
        <v>1018</v>
      </c>
      <c r="H63" s="25">
        <f t="shared" si="1"/>
        <v>1119.8000000000002</v>
      </c>
      <c r="I63" s="37">
        <f>I62</f>
        <v>30600</v>
      </c>
      <c r="J63" s="38">
        <v>0</v>
      </c>
      <c r="K63" s="38">
        <f t="shared" si="2"/>
        <v>0</v>
      </c>
      <c r="L63" s="39">
        <f t="shared" si="3"/>
        <v>0</v>
      </c>
      <c r="M63" s="40">
        <f t="shared" si="4"/>
        <v>3583360.0000000005</v>
      </c>
      <c r="N63" s="41" t="s">
        <v>40</v>
      </c>
    </row>
    <row r="64" spans="1:14" x14ac:dyDescent="0.25">
      <c r="A64" s="21">
        <v>63</v>
      </c>
      <c r="B64" s="21">
        <v>2301</v>
      </c>
      <c r="C64" s="21">
        <v>23</v>
      </c>
      <c r="D64" s="21" t="s">
        <v>21</v>
      </c>
      <c r="E64" s="21">
        <v>647</v>
      </c>
      <c r="F64" s="21">
        <v>17</v>
      </c>
      <c r="G64" s="21">
        <f t="shared" si="0"/>
        <v>664</v>
      </c>
      <c r="H64" s="25">
        <f t="shared" si="1"/>
        <v>730.40000000000009</v>
      </c>
      <c r="I64" s="37">
        <f>I63+80</f>
        <v>30680</v>
      </c>
      <c r="J64" s="38">
        <f>G64*I64</f>
        <v>20371520</v>
      </c>
      <c r="K64" s="38">
        <f t="shared" si="2"/>
        <v>21593811.199999999</v>
      </c>
      <c r="L64" s="39">
        <f t="shared" si="3"/>
        <v>45000</v>
      </c>
      <c r="M64" s="40">
        <f t="shared" si="4"/>
        <v>2337280.0000000005</v>
      </c>
      <c r="N64" s="41" t="s">
        <v>39</v>
      </c>
    </row>
    <row r="65" spans="1:14" x14ac:dyDescent="0.25">
      <c r="A65" s="21">
        <v>64</v>
      </c>
      <c r="B65" s="21">
        <v>2302</v>
      </c>
      <c r="C65" s="21">
        <v>23</v>
      </c>
      <c r="D65" s="21" t="s">
        <v>22</v>
      </c>
      <c r="E65" s="21">
        <v>1005</v>
      </c>
      <c r="F65" s="21">
        <v>17</v>
      </c>
      <c r="G65" s="21">
        <f>E65+F65</f>
        <v>1022</v>
      </c>
      <c r="H65" s="25">
        <f>G65*1.1</f>
        <v>1124.2</v>
      </c>
      <c r="I65" s="37">
        <f>I64</f>
        <v>30680</v>
      </c>
      <c r="J65" s="38">
        <v>0</v>
      </c>
      <c r="K65" s="38">
        <f t="shared" si="2"/>
        <v>0</v>
      </c>
      <c r="L65" s="39">
        <f t="shared" si="3"/>
        <v>0</v>
      </c>
      <c r="M65" s="40">
        <f t="shared" si="4"/>
        <v>3597440</v>
      </c>
      <c r="N65" s="41" t="s">
        <v>40</v>
      </c>
    </row>
    <row r="66" spans="1:14" x14ac:dyDescent="0.25">
      <c r="A66" s="21">
        <v>65</v>
      </c>
      <c r="B66" s="21">
        <v>2303</v>
      </c>
      <c r="C66" s="21">
        <v>23</v>
      </c>
      <c r="D66" s="21" t="s">
        <v>22</v>
      </c>
      <c r="E66" s="21">
        <v>995</v>
      </c>
      <c r="F66" s="21">
        <v>23</v>
      </c>
      <c r="G66" s="21">
        <f>E66+F66</f>
        <v>1018</v>
      </c>
      <c r="H66" s="25">
        <f>G66*1.1</f>
        <v>1119.8000000000002</v>
      </c>
      <c r="I66" s="37">
        <f>I65</f>
        <v>30680</v>
      </c>
      <c r="J66" s="38">
        <v>0</v>
      </c>
      <c r="K66" s="38">
        <f t="shared" si="2"/>
        <v>0</v>
      </c>
      <c r="L66" s="39">
        <f t="shared" si="3"/>
        <v>0</v>
      </c>
      <c r="M66" s="40">
        <f t="shared" si="4"/>
        <v>3583360.0000000005</v>
      </c>
      <c r="N66" s="41" t="s">
        <v>40</v>
      </c>
    </row>
    <row r="67" spans="1:14" x14ac:dyDescent="0.25">
      <c r="A67" s="114" t="s">
        <v>4</v>
      </c>
      <c r="B67" s="115"/>
      <c r="C67" s="115"/>
      <c r="D67" s="116"/>
      <c r="E67" s="24">
        <f>SUM(E2:E66)</f>
        <v>57794</v>
      </c>
      <c r="F67" s="24">
        <f>SUM(F2:F66)</f>
        <v>1243</v>
      </c>
      <c r="G67" s="24">
        <f>SUM(G2:G66)</f>
        <v>59037</v>
      </c>
      <c r="H67" s="24">
        <f>SUM(H2:H66)</f>
        <v>64940.700000000033</v>
      </c>
      <c r="I67" s="42"/>
      <c r="J67" s="43">
        <f>SUM(J2:J66)</f>
        <v>319516800</v>
      </c>
      <c r="K67" s="43">
        <f>SUM(K2:K66)</f>
        <v>338687808</v>
      </c>
      <c r="L67" s="39"/>
      <c r="M67" s="44">
        <f>SUM(M2:M66)</f>
        <v>207810240</v>
      </c>
      <c r="N67" s="8"/>
    </row>
    <row r="70" spans="1:14" x14ac:dyDescent="0.25">
      <c r="N70" s="8">
        <f>H67*3000</f>
        <v>194822100.00000009</v>
      </c>
    </row>
  </sheetData>
  <mergeCells count="1">
    <mergeCell ref="A67:D6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A6C5-3CEF-47F3-B1D2-64D7997D002F}">
  <dimension ref="A1:N21"/>
  <sheetViews>
    <sheetView zoomScale="160" zoomScaleNormal="160" workbookViewId="0">
      <selection activeCell="Q14" sqref="Q14"/>
    </sheetView>
  </sheetViews>
  <sheetFormatPr defaultRowHeight="15" x14ac:dyDescent="0.25"/>
  <cols>
    <col min="1" max="1" width="3.5703125" customWidth="1"/>
    <col min="2" max="2" width="5.28515625" customWidth="1"/>
    <col min="3" max="3" width="4.5703125" customWidth="1"/>
    <col min="4" max="5" width="6" customWidth="1"/>
    <col min="6" max="6" width="5.140625" customWidth="1"/>
    <col min="7" max="7" width="6.42578125" customWidth="1"/>
    <col min="8" max="8" width="5.7109375" customWidth="1"/>
    <col min="9" max="9" width="7.140625" style="7" customWidth="1"/>
    <col min="10" max="10" width="11.5703125" style="7" customWidth="1"/>
    <col min="11" max="11" width="11.42578125" style="7" customWidth="1"/>
    <col min="12" max="12" width="7.7109375" style="7" customWidth="1"/>
    <col min="13" max="13" width="11.5703125" style="7" customWidth="1"/>
    <col min="14" max="14" width="6.7109375" style="7" customWidth="1"/>
    <col min="15" max="15" width="10.28515625" bestFit="1" customWidth="1"/>
  </cols>
  <sheetData>
    <row r="1" spans="1:14" ht="59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7" t="s">
        <v>29</v>
      </c>
      <c r="G1" s="20" t="s">
        <v>27</v>
      </c>
      <c r="H1" s="19" t="s">
        <v>3</v>
      </c>
      <c r="I1" s="35" t="s">
        <v>72</v>
      </c>
      <c r="J1" s="35" t="s">
        <v>43</v>
      </c>
      <c r="K1" s="35" t="s">
        <v>44</v>
      </c>
      <c r="L1" s="35" t="s">
        <v>45</v>
      </c>
      <c r="M1" s="36" t="s">
        <v>46</v>
      </c>
      <c r="N1" s="35" t="s">
        <v>38</v>
      </c>
    </row>
    <row r="2" spans="1:14" ht="16.5" customHeight="1" x14ac:dyDescent="0.25">
      <c r="A2" s="21">
        <v>1</v>
      </c>
      <c r="B2" s="21">
        <v>701</v>
      </c>
      <c r="C2" s="21">
        <v>7</v>
      </c>
      <c r="D2" s="21" t="s">
        <v>21</v>
      </c>
      <c r="E2" s="21">
        <v>647</v>
      </c>
      <c r="F2" s="21">
        <v>17</v>
      </c>
      <c r="G2" s="21">
        <f t="shared" ref="G2:G17" si="0">E2+F2</f>
        <v>664</v>
      </c>
      <c r="H2" s="25">
        <f t="shared" ref="H2:H17" si="1">G2*1.1</f>
        <v>730.40000000000009</v>
      </c>
      <c r="I2" s="37">
        <v>29400</v>
      </c>
      <c r="J2" s="38">
        <f t="shared" ref="J2:J17" si="2">G2*I2</f>
        <v>19521600</v>
      </c>
      <c r="K2" s="38">
        <f>J2*1.06</f>
        <v>20692896</v>
      </c>
      <c r="L2" s="39">
        <f t="shared" ref="L2:L17" si="3">MROUND((K2*0.025/12),500)</f>
        <v>43000</v>
      </c>
      <c r="M2" s="40">
        <f t="shared" ref="M2:M17" si="4">H2*3200</f>
        <v>2337280.0000000005</v>
      </c>
      <c r="N2" s="41" t="s">
        <v>39</v>
      </c>
    </row>
    <row r="3" spans="1:14" ht="16.5" customHeight="1" x14ac:dyDescent="0.25">
      <c r="A3" s="21">
        <v>2</v>
      </c>
      <c r="B3" s="21">
        <v>901</v>
      </c>
      <c r="C3" s="21">
        <v>9</v>
      </c>
      <c r="D3" s="21" t="s">
        <v>21</v>
      </c>
      <c r="E3" s="21">
        <v>647</v>
      </c>
      <c r="F3" s="21">
        <v>17</v>
      </c>
      <c r="G3" s="21">
        <f t="shared" si="0"/>
        <v>664</v>
      </c>
      <c r="H3" s="25">
        <f t="shared" si="1"/>
        <v>730.40000000000009</v>
      </c>
      <c r="I3" s="37">
        <v>29560</v>
      </c>
      <c r="J3" s="38">
        <f t="shared" si="2"/>
        <v>19627840</v>
      </c>
      <c r="K3" s="38">
        <f t="shared" ref="K3:K17" si="5">J3*1.06</f>
        <v>20805510.400000002</v>
      </c>
      <c r="L3" s="39">
        <f t="shared" si="3"/>
        <v>43500</v>
      </c>
      <c r="M3" s="40">
        <f t="shared" si="4"/>
        <v>2337280.0000000005</v>
      </c>
      <c r="N3" s="41" t="s">
        <v>39</v>
      </c>
    </row>
    <row r="4" spans="1:14" ht="16.5" customHeight="1" x14ac:dyDescent="0.25">
      <c r="A4" s="21">
        <v>3</v>
      </c>
      <c r="B4" s="21">
        <v>1001</v>
      </c>
      <c r="C4" s="21">
        <v>10</v>
      </c>
      <c r="D4" s="21" t="s">
        <v>21</v>
      </c>
      <c r="E4" s="21">
        <v>647</v>
      </c>
      <c r="F4" s="21">
        <v>17</v>
      </c>
      <c r="G4" s="21">
        <f t="shared" si="0"/>
        <v>664</v>
      </c>
      <c r="H4" s="25">
        <f t="shared" si="1"/>
        <v>730.40000000000009</v>
      </c>
      <c r="I4" s="37">
        <v>29640</v>
      </c>
      <c r="J4" s="38">
        <f t="shared" si="2"/>
        <v>19680960</v>
      </c>
      <c r="K4" s="38">
        <f t="shared" si="5"/>
        <v>20861817.600000001</v>
      </c>
      <c r="L4" s="39">
        <f t="shared" si="3"/>
        <v>43500</v>
      </c>
      <c r="M4" s="40">
        <f t="shared" si="4"/>
        <v>2337280.0000000005</v>
      </c>
      <c r="N4" s="41" t="s">
        <v>39</v>
      </c>
    </row>
    <row r="5" spans="1:14" ht="16.5" customHeight="1" x14ac:dyDescent="0.25">
      <c r="A5" s="21">
        <v>4</v>
      </c>
      <c r="B5" s="21">
        <v>1101</v>
      </c>
      <c r="C5" s="21">
        <v>11</v>
      </c>
      <c r="D5" s="21" t="s">
        <v>21</v>
      </c>
      <c r="E5" s="21">
        <v>647</v>
      </c>
      <c r="F5" s="21">
        <v>17</v>
      </c>
      <c r="G5" s="21">
        <f t="shared" si="0"/>
        <v>664</v>
      </c>
      <c r="H5" s="25">
        <f t="shared" si="1"/>
        <v>730.40000000000009</v>
      </c>
      <c r="I5" s="37">
        <v>29720</v>
      </c>
      <c r="J5" s="38">
        <f t="shared" si="2"/>
        <v>19734080</v>
      </c>
      <c r="K5" s="38">
        <f t="shared" si="5"/>
        <v>20918124.800000001</v>
      </c>
      <c r="L5" s="39">
        <f t="shared" si="3"/>
        <v>43500</v>
      </c>
      <c r="M5" s="40">
        <f t="shared" si="4"/>
        <v>2337280.0000000005</v>
      </c>
      <c r="N5" s="41" t="s">
        <v>39</v>
      </c>
    </row>
    <row r="6" spans="1:14" x14ac:dyDescent="0.25">
      <c r="A6" s="21">
        <v>5</v>
      </c>
      <c r="B6" s="21">
        <v>1201</v>
      </c>
      <c r="C6" s="21">
        <v>12</v>
      </c>
      <c r="D6" s="21" t="s">
        <v>21</v>
      </c>
      <c r="E6" s="21">
        <v>647</v>
      </c>
      <c r="F6" s="21">
        <v>17</v>
      </c>
      <c r="G6" s="21">
        <f t="shared" si="0"/>
        <v>664</v>
      </c>
      <c r="H6" s="25">
        <f t="shared" si="1"/>
        <v>730.40000000000009</v>
      </c>
      <c r="I6" s="37">
        <v>29800</v>
      </c>
      <c r="J6" s="38">
        <f t="shared" si="2"/>
        <v>19787200</v>
      </c>
      <c r="K6" s="38">
        <f t="shared" si="5"/>
        <v>20974432</v>
      </c>
      <c r="L6" s="39">
        <f t="shared" si="3"/>
        <v>43500</v>
      </c>
      <c r="M6" s="40">
        <f t="shared" si="4"/>
        <v>2337280.0000000005</v>
      </c>
      <c r="N6" s="41" t="s">
        <v>39</v>
      </c>
    </row>
    <row r="7" spans="1:14" ht="16.5" customHeight="1" x14ac:dyDescent="0.25">
      <c r="A7" s="21">
        <v>6</v>
      </c>
      <c r="B7" s="21">
        <v>1301</v>
      </c>
      <c r="C7" s="21">
        <v>13</v>
      </c>
      <c r="D7" s="21" t="s">
        <v>21</v>
      </c>
      <c r="E7" s="21">
        <v>647</v>
      </c>
      <c r="F7" s="21">
        <v>17</v>
      </c>
      <c r="G7" s="21">
        <f t="shared" si="0"/>
        <v>664</v>
      </c>
      <c r="H7" s="25">
        <f t="shared" si="1"/>
        <v>730.40000000000009</v>
      </c>
      <c r="I7" s="37">
        <v>29880</v>
      </c>
      <c r="J7" s="38">
        <f t="shared" si="2"/>
        <v>19840320</v>
      </c>
      <c r="K7" s="38">
        <f t="shared" si="5"/>
        <v>21030739.199999999</v>
      </c>
      <c r="L7" s="39">
        <f t="shared" si="3"/>
        <v>44000</v>
      </c>
      <c r="M7" s="40">
        <f t="shared" si="4"/>
        <v>2337280.0000000005</v>
      </c>
      <c r="N7" s="41" t="s">
        <v>39</v>
      </c>
    </row>
    <row r="8" spans="1:14" ht="16.5" customHeight="1" x14ac:dyDescent="0.25">
      <c r="A8" s="21">
        <v>7</v>
      </c>
      <c r="B8" s="21">
        <v>1401</v>
      </c>
      <c r="C8" s="21">
        <v>14</v>
      </c>
      <c r="D8" s="21" t="s">
        <v>21</v>
      </c>
      <c r="E8" s="21">
        <v>647</v>
      </c>
      <c r="F8" s="21">
        <v>17</v>
      </c>
      <c r="G8" s="21">
        <f t="shared" si="0"/>
        <v>664</v>
      </c>
      <c r="H8" s="25">
        <f t="shared" si="1"/>
        <v>730.40000000000009</v>
      </c>
      <c r="I8" s="37">
        <v>29960</v>
      </c>
      <c r="J8" s="38">
        <f t="shared" si="2"/>
        <v>19893440</v>
      </c>
      <c r="K8" s="38">
        <f t="shared" si="5"/>
        <v>21087046.400000002</v>
      </c>
      <c r="L8" s="39">
        <f t="shared" si="3"/>
        <v>44000</v>
      </c>
      <c r="M8" s="40">
        <f t="shared" si="4"/>
        <v>2337280.0000000005</v>
      </c>
      <c r="N8" s="41" t="s">
        <v>39</v>
      </c>
    </row>
    <row r="9" spans="1:14" ht="16.5" customHeight="1" x14ac:dyDescent="0.25">
      <c r="A9" s="21">
        <v>8</v>
      </c>
      <c r="B9" s="21">
        <v>1501</v>
      </c>
      <c r="C9" s="21">
        <v>15</v>
      </c>
      <c r="D9" s="21" t="s">
        <v>21</v>
      </c>
      <c r="E9" s="21">
        <v>647</v>
      </c>
      <c r="F9" s="21">
        <v>17</v>
      </c>
      <c r="G9" s="21">
        <f t="shared" si="0"/>
        <v>664</v>
      </c>
      <c r="H9" s="25">
        <f t="shared" si="1"/>
        <v>730.40000000000009</v>
      </c>
      <c r="I9" s="37">
        <v>30040</v>
      </c>
      <c r="J9" s="38">
        <f t="shared" si="2"/>
        <v>19946560</v>
      </c>
      <c r="K9" s="38">
        <f t="shared" si="5"/>
        <v>21143353.600000001</v>
      </c>
      <c r="L9" s="39">
        <f t="shared" si="3"/>
        <v>44000</v>
      </c>
      <c r="M9" s="40">
        <f t="shared" si="4"/>
        <v>2337280.0000000005</v>
      </c>
      <c r="N9" s="41" t="s">
        <v>39</v>
      </c>
    </row>
    <row r="10" spans="1:14" ht="16.5" customHeight="1" x14ac:dyDescent="0.25">
      <c r="A10" s="21">
        <v>9</v>
      </c>
      <c r="B10" s="21">
        <v>1601</v>
      </c>
      <c r="C10" s="21">
        <v>16</v>
      </c>
      <c r="D10" s="21" t="s">
        <v>21</v>
      </c>
      <c r="E10" s="21">
        <v>647</v>
      </c>
      <c r="F10" s="21">
        <v>17</v>
      </c>
      <c r="G10" s="21">
        <f t="shared" si="0"/>
        <v>664</v>
      </c>
      <c r="H10" s="25">
        <f t="shared" si="1"/>
        <v>730.40000000000009</v>
      </c>
      <c r="I10" s="37">
        <v>30120</v>
      </c>
      <c r="J10" s="38">
        <f t="shared" si="2"/>
        <v>19999680</v>
      </c>
      <c r="K10" s="38">
        <f t="shared" si="5"/>
        <v>21199660.800000001</v>
      </c>
      <c r="L10" s="39">
        <f t="shared" si="3"/>
        <v>44000</v>
      </c>
      <c r="M10" s="40">
        <f t="shared" si="4"/>
        <v>2337280.0000000005</v>
      </c>
      <c r="N10" s="41" t="s">
        <v>39</v>
      </c>
    </row>
    <row r="11" spans="1:14" x14ac:dyDescent="0.25">
      <c r="A11" s="21">
        <v>10</v>
      </c>
      <c r="B11" s="21">
        <v>1701</v>
      </c>
      <c r="C11" s="21">
        <v>17</v>
      </c>
      <c r="D11" s="21" t="s">
        <v>21</v>
      </c>
      <c r="E11" s="21">
        <v>647</v>
      </c>
      <c r="F11" s="21">
        <v>17</v>
      </c>
      <c r="G11" s="21">
        <f t="shared" si="0"/>
        <v>664</v>
      </c>
      <c r="H11" s="25">
        <f t="shared" si="1"/>
        <v>730.40000000000009</v>
      </c>
      <c r="I11" s="37">
        <v>30200</v>
      </c>
      <c r="J11" s="38">
        <f t="shared" si="2"/>
        <v>20052800</v>
      </c>
      <c r="K11" s="38">
        <f t="shared" si="5"/>
        <v>21255968</v>
      </c>
      <c r="L11" s="39">
        <f t="shared" si="3"/>
        <v>44500</v>
      </c>
      <c r="M11" s="40">
        <f t="shared" si="4"/>
        <v>2337280.0000000005</v>
      </c>
      <c r="N11" s="41" t="s">
        <v>39</v>
      </c>
    </row>
    <row r="12" spans="1:14" x14ac:dyDescent="0.25">
      <c r="A12" s="21">
        <v>11</v>
      </c>
      <c r="B12" s="21">
        <v>1801</v>
      </c>
      <c r="C12" s="21">
        <v>18</v>
      </c>
      <c r="D12" s="21" t="s">
        <v>21</v>
      </c>
      <c r="E12" s="21">
        <v>647</v>
      </c>
      <c r="F12" s="21">
        <v>17</v>
      </c>
      <c r="G12" s="21">
        <f t="shared" si="0"/>
        <v>664</v>
      </c>
      <c r="H12" s="25">
        <f t="shared" si="1"/>
        <v>730.40000000000009</v>
      </c>
      <c r="I12" s="37">
        <v>30280</v>
      </c>
      <c r="J12" s="38">
        <f t="shared" si="2"/>
        <v>20105920</v>
      </c>
      <c r="K12" s="38">
        <f t="shared" si="5"/>
        <v>21312275.199999999</v>
      </c>
      <c r="L12" s="39">
        <f t="shared" si="3"/>
        <v>44500</v>
      </c>
      <c r="M12" s="40">
        <f t="shared" si="4"/>
        <v>2337280.0000000005</v>
      </c>
      <c r="N12" s="41" t="s">
        <v>39</v>
      </c>
    </row>
    <row r="13" spans="1:14" x14ac:dyDescent="0.25">
      <c r="A13" s="21">
        <v>12</v>
      </c>
      <c r="B13" s="21">
        <v>1901</v>
      </c>
      <c r="C13" s="21">
        <v>19</v>
      </c>
      <c r="D13" s="21" t="s">
        <v>21</v>
      </c>
      <c r="E13" s="21">
        <v>647</v>
      </c>
      <c r="F13" s="21">
        <v>17</v>
      </c>
      <c r="G13" s="21">
        <f t="shared" si="0"/>
        <v>664</v>
      </c>
      <c r="H13" s="25">
        <f t="shared" si="1"/>
        <v>730.40000000000009</v>
      </c>
      <c r="I13" s="37">
        <v>30360</v>
      </c>
      <c r="J13" s="38">
        <f t="shared" si="2"/>
        <v>20159040</v>
      </c>
      <c r="K13" s="38">
        <f t="shared" si="5"/>
        <v>21368582.400000002</v>
      </c>
      <c r="L13" s="39">
        <f t="shared" si="3"/>
        <v>44500</v>
      </c>
      <c r="M13" s="40">
        <f t="shared" si="4"/>
        <v>2337280.0000000005</v>
      </c>
      <c r="N13" s="41" t="s">
        <v>39</v>
      </c>
    </row>
    <row r="14" spans="1:14" x14ac:dyDescent="0.25">
      <c r="A14" s="21">
        <v>13</v>
      </c>
      <c r="B14" s="21">
        <v>2001</v>
      </c>
      <c r="C14" s="21">
        <v>20</v>
      </c>
      <c r="D14" s="21" t="s">
        <v>21</v>
      </c>
      <c r="E14" s="21">
        <v>647</v>
      </c>
      <c r="F14" s="21">
        <v>17</v>
      </c>
      <c r="G14" s="21">
        <f t="shared" si="0"/>
        <v>664</v>
      </c>
      <c r="H14" s="25">
        <f t="shared" si="1"/>
        <v>730.40000000000009</v>
      </c>
      <c r="I14" s="37">
        <v>30440</v>
      </c>
      <c r="J14" s="38">
        <f t="shared" si="2"/>
        <v>20212160</v>
      </c>
      <c r="K14" s="38">
        <f t="shared" si="5"/>
        <v>21424889.600000001</v>
      </c>
      <c r="L14" s="39">
        <f t="shared" si="3"/>
        <v>44500</v>
      </c>
      <c r="M14" s="40">
        <f t="shared" si="4"/>
        <v>2337280.0000000005</v>
      </c>
      <c r="N14" s="41" t="s">
        <v>39</v>
      </c>
    </row>
    <row r="15" spans="1:14" x14ac:dyDescent="0.25">
      <c r="A15" s="21">
        <v>14</v>
      </c>
      <c r="B15" s="21">
        <v>2101</v>
      </c>
      <c r="C15" s="21">
        <v>21</v>
      </c>
      <c r="D15" s="21" t="s">
        <v>21</v>
      </c>
      <c r="E15" s="21">
        <v>647</v>
      </c>
      <c r="F15" s="21">
        <v>17</v>
      </c>
      <c r="G15" s="21">
        <f t="shared" si="0"/>
        <v>664</v>
      </c>
      <c r="H15" s="25">
        <f t="shared" si="1"/>
        <v>730.40000000000009</v>
      </c>
      <c r="I15" s="37">
        <v>30520</v>
      </c>
      <c r="J15" s="38">
        <f t="shared" si="2"/>
        <v>20265280</v>
      </c>
      <c r="K15" s="38">
        <f t="shared" si="5"/>
        <v>21481196.800000001</v>
      </c>
      <c r="L15" s="39">
        <f t="shared" si="3"/>
        <v>45000</v>
      </c>
      <c r="M15" s="40">
        <f t="shared" si="4"/>
        <v>2337280.0000000005</v>
      </c>
      <c r="N15" s="41" t="s">
        <v>39</v>
      </c>
    </row>
    <row r="16" spans="1:14" x14ac:dyDescent="0.25">
      <c r="A16" s="21">
        <v>15</v>
      </c>
      <c r="B16" s="21">
        <v>2201</v>
      </c>
      <c r="C16" s="21">
        <v>22</v>
      </c>
      <c r="D16" s="21" t="s">
        <v>21</v>
      </c>
      <c r="E16" s="21">
        <v>647</v>
      </c>
      <c r="F16" s="21">
        <v>17</v>
      </c>
      <c r="G16" s="21">
        <f t="shared" si="0"/>
        <v>664</v>
      </c>
      <c r="H16" s="25">
        <f t="shared" si="1"/>
        <v>730.40000000000009</v>
      </c>
      <c r="I16" s="37">
        <v>30600</v>
      </c>
      <c r="J16" s="38">
        <f t="shared" si="2"/>
        <v>20318400</v>
      </c>
      <c r="K16" s="38">
        <f t="shared" si="5"/>
        <v>21537504</v>
      </c>
      <c r="L16" s="39">
        <f t="shared" si="3"/>
        <v>45000</v>
      </c>
      <c r="M16" s="40">
        <f t="shared" si="4"/>
        <v>2337280.0000000005</v>
      </c>
      <c r="N16" s="41" t="s">
        <v>39</v>
      </c>
    </row>
    <row r="17" spans="1:14" x14ac:dyDescent="0.25">
      <c r="A17" s="21">
        <v>16</v>
      </c>
      <c r="B17" s="21">
        <v>2301</v>
      </c>
      <c r="C17" s="21">
        <v>23</v>
      </c>
      <c r="D17" s="21" t="s">
        <v>21</v>
      </c>
      <c r="E17" s="21">
        <v>647</v>
      </c>
      <c r="F17" s="21">
        <v>17</v>
      </c>
      <c r="G17" s="21">
        <f t="shared" si="0"/>
        <v>664</v>
      </c>
      <c r="H17" s="25">
        <f t="shared" si="1"/>
        <v>730.40000000000009</v>
      </c>
      <c r="I17" s="37">
        <v>30680</v>
      </c>
      <c r="J17" s="38">
        <f t="shared" si="2"/>
        <v>20371520</v>
      </c>
      <c r="K17" s="38">
        <f t="shared" si="5"/>
        <v>21593811.199999999</v>
      </c>
      <c r="L17" s="39">
        <f t="shared" si="3"/>
        <v>45000</v>
      </c>
      <c r="M17" s="40">
        <f t="shared" si="4"/>
        <v>2337280.0000000005</v>
      </c>
      <c r="N17" s="41" t="s">
        <v>39</v>
      </c>
    </row>
    <row r="18" spans="1:14" x14ac:dyDescent="0.25">
      <c r="A18" s="114" t="s">
        <v>4</v>
      </c>
      <c r="B18" s="115"/>
      <c r="C18" s="115"/>
      <c r="D18" s="116"/>
      <c r="E18" s="24">
        <f>SUM(E2:E17)</f>
        <v>10352</v>
      </c>
      <c r="F18" s="24">
        <f>SUM(F2:F17)</f>
        <v>272</v>
      </c>
      <c r="G18" s="24">
        <f>SUM(G2:G17)</f>
        <v>10624</v>
      </c>
      <c r="H18" s="24">
        <f>SUM(H2:H17)</f>
        <v>11686.399999999998</v>
      </c>
      <c r="I18" s="42"/>
      <c r="J18" s="43">
        <f>SUM(J2:J17)</f>
        <v>319516800</v>
      </c>
      <c r="K18" s="43">
        <f>SUM(K2:K17)</f>
        <v>338687808</v>
      </c>
      <c r="L18" s="39"/>
      <c r="M18" s="44">
        <f>SUM(M2:M17)</f>
        <v>37396480.000000007</v>
      </c>
      <c r="N18" s="8"/>
    </row>
    <row r="21" spans="1:14" x14ac:dyDescent="0.25">
      <c r="N21" s="8">
        <f>H18*3000</f>
        <v>35059199.999999993</v>
      </c>
    </row>
  </sheetData>
  <mergeCells count="1">
    <mergeCell ref="A18:D1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4DF3-81B2-4FF6-ABD5-E2A2C85668C7}">
  <sheetPr filterMode="1"/>
  <dimension ref="A1:O54"/>
  <sheetViews>
    <sheetView zoomScale="160" zoomScaleNormal="160" workbookViewId="0">
      <selection activeCell="D2" sqref="D2:D50"/>
    </sheetView>
  </sheetViews>
  <sheetFormatPr defaultRowHeight="15" x14ac:dyDescent="0.25"/>
  <cols>
    <col min="1" max="1" width="3.5703125" customWidth="1"/>
    <col min="2" max="2" width="5.28515625" customWidth="1"/>
    <col min="3" max="3" width="4.5703125" customWidth="1"/>
    <col min="4" max="5" width="6" customWidth="1"/>
    <col min="6" max="6" width="5.140625" customWidth="1"/>
    <col min="7" max="7" width="6.42578125" customWidth="1"/>
    <col min="8" max="8" width="5.7109375" customWidth="1"/>
    <col min="9" max="9" width="7.140625" style="7" customWidth="1"/>
    <col min="10" max="10" width="11.5703125" style="7" customWidth="1"/>
    <col min="11" max="11" width="11.42578125" style="7" customWidth="1"/>
    <col min="12" max="12" width="7.7109375" style="7" customWidth="1"/>
    <col min="13" max="13" width="11.5703125" style="7" customWidth="1"/>
    <col min="14" max="14" width="6.7109375" style="7" customWidth="1"/>
    <col min="15" max="15" width="10.28515625" bestFit="1" customWidth="1"/>
  </cols>
  <sheetData>
    <row r="1" spans="1:15" ht="59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7" t="s">
        <v>29</v>
      </c>
      <c r="G1" s="20" t="s">
        <v>27</v>
      </c>
      <c r="H1" s="19" t="s">
        <v>3</v>
      </c>
      <c r="I1" s="35" t="s">
        <v>72</v>
      </c>
      <c r="J1" s="35" t="s">
        <v>43</v>
      </c>
      <c r="K1" s="35" t="s">
        <v>44</v>
      </c>
      <c r="L1" s="35" t="s">
        <v>45</v>
      </c>
      <c r="M1" s="36" t="s">
        <v>46</v>
      </c>
      <c r="N1" s="35" t="s">
        <v>38</v>
      </c>
    </row>
    <row r="2" spans="1:15" ht="16.5" customHeight="1" x14ac:dyDescent="0.25">
      <c r="A2" s="21">
        <v>1</v>
      </c>
      <c r="B2" s="21">
        <v>102</v>
      </c>
      <c r="C2" s="21">
        <v>1</v>
      </c>
      <c r="D2" s="21" t="s">
        <v>22</v>
      </c>
      <c r="E2" s="21">
        <v>1005</v>
      </c>
      <c r="F2" s="21">
        <v>17</v>
      </c>
      <c r="G2" s="21">
        <f>E2+F2</f>
        <v>1022</v>
      </c>
      <c r="H2" s="25">
        <f>G2*1.1</f>
        <v>1124.2</v>
      </c>
      <c r="I2" s="37">
        <v>30000</v>
      </c>
      <c r="J2" s="38">
        <v>0</v>
      </c>
      <c r="K2" s="38">
        <f>J2*1.1</f>
        <v>0</v>
      </c>
      <c r="L2" s="39">
        <f t="shared" ref="L2:L49" si="0">MROUND((K2*0.025/12),500)</f>
        <v>0</v>
      </c>
      <c r="M2" s="40">
        <f>H2*3200</f>
        <v>3597440</v>
      </c>
      <c r="N2" s="41" t="s">
        <v>40</v>
      </c>
      <c r="O2" s="1">
        <f>J2/H2</f>
        <v>0</v>
      </c>
    </row>
    <row r="3" spans="1:15" ht="16.5" hidden="1" customHeight="1" x14ac:dyDescent="0.25">
      <c r="A3" s="21">
        <v>2</v>
      </c>
      <c r="B3" s="21">
        <v>103</v>
      </c>
      <c r="C3" s="21">
        <v>1</v>
      </c>
      <c r="D3" s="21" t="s">
        <v>22</v>
      </c>
      <c r="E3" s="21">
        <v>995</v>
      </c>
      <c r="F3" s="21">
        <v>23</v>
      </c>
      <c r="G3" s="21">
        <f t="shared" ref="G3:G50" si="1">E3+F3</f>
        <v>1018</v>
      </c>
      <c r="H3" s="25">
        <f t="shared" ref="H3:H50" si="2">G3*1.1</f>
        <v>1119.8000000000002</v>
      </c>
      <c r="I3" s="37">
        <f>I2</f>
        <v>30000</v>
      </c>
      <c r="J3" s="38">
        <v>0</v>
      </c>
      <c r="K3" s="38">
        <f t="shared" ref="K3:K50" si="3">J3*1.1</f>
        <v>0</v>
      </c>
      <c r="L3" s="39">
        <f t="shared" si="0"/>
        <v>0</v>
      </c>
      <c r="M3" s="40">
        <f t="shared" ref="M3:M50" si="4">H3*3200</f>
        <v>3583360.0000000005</v>
      </c>
      <c r="N3" s="41" t="s">
        <v>40</v>
      </c>
    </row>
    <row r="4" spans="1:15" ht="16.5" hidden="1" customHeight="1" x14ac:dyDescent="0.25">
      <c r="A4" s="21">
        <v>3</v>
      </c>
      <c r="B4" s="21">
        <v>202</v>
      </c>
      <c r="C4" s="21">
        <v>2</v>
      </c>
      <c r="D4" s="21" t="s">
        <v>22</v>
      </c>
      <c r="E4" s="21">
        <v>1005</v>
      </c>
      <c r="F4" s="21">
        <v>17</v>
      </c>
      <c r="G4" s="21">
        <f t="shared" si="1"/>
        <v>1022</v>
      </c>
      <c r="H4" s="25">
        <f t="shared" si="2"/>
        <v>1124.2</v>
      </c>
      <c r="I4" s="37">
        <f>I3</f>
        <v>30000</v>
      </c>
      <c r="J4" s="38">
        <v>0</v>
      </c>
      <c r="K4" s="38">
        <f t="shared" si="3"/>
        <v>0</v>
      </c>
      <c r="L4" s="39">
        <f t="shared" si="0"/>
        <v>0</v>
      </c>
      <c r="M4" s="40">
        <f t="shared" si="4"/>
        <v>3597440</v>
      </c>
      <c r="N4" s="41" t="s">
        <v>40</v>
      </c>
    </row>
    <row r="5" spans="1:15" ht="16.5" hidden="1" customHeight="1" x14ac:dyDescent="0.25">
      <c r="A5" s="21">
        <v>4</v>
      </c>
      <c r="B5" s="21">
        <v>203</v>
      </c>
      <c r="C5" s="21">
        <v>2</v>
      </c>
      <c r="D5" s="21" t="s">
        <v>22</v>
      </c>
      <c r="E5" s="21">
        <v>995</v>
      </c>
      <c r="F5" s="21">
        <v>23</v>
      </c>
      <c r="G5" s="21">
        <f t="shared" si="1"/>
        <v>1018</v>
      </c>
      <c r="H5" s="25">
        <f t="shared" si="2"/>
        <v>1119.8000000000002</v>
      </c>
      <c r="I5" s="37">
        <f>I4</f>
        <v>30000</v>
      </c>
      <c r="J5" s="38">
        <v>0</v>
      </c>
      <c r="K5" s="38">
        <f t="shared" si="3"/>
        <v>0</v>
      </c>
      <c r="L5" s="39">
        <f t="shared" si="0"/>
        <v>0</v>
      </c>
      <c r="M5" s="40">
        <f t="shared" si="4"/>
        <v>3583360.0000000005</v>
      </c>
      <c r="N5" s="41" t="s">
        <v>40</v>
      </c>
    </row>
    <row r="6" spans="1:15" ht="16.5" hidden="1" customHeight="1" x14ac:dyDescent="0.25">
      <c r="A6" s="21">
        <v>5</v>
      </c>
      <c r="B6" s="21">
        <v>301</v>
      </c>
      <c r="C6" s="21">
        <v>3</v>
      </c>
      <c r="D6" s="21" t="s">
        <v>21</v>
      </c>
      <c r="E6" s="21">
        <v>647</v>
      </c>
      <c r="F6" s="21">
        <v>17</v>
      </c>
      <c r="G6" s="21">
        <f t="shared" si="1"/>
        <v>664</v>
      </c>
      <c r="H6" s="25">
        <f t="shared" si="2"/>
        <v>730.40000000000009</v>
      </c>
      <c r="I6" s="37">
        <f>I5+80</f>
        <v>30080</v>
      </c>
      <c r="J6" s="38">
        <v>0</v>
      </c>
      <c r="K6" s="38">
        <f t="shared" si="3"/>
        <v>0</v>
      </c>
      <c r="L6" s="39">
        <f t="shared" si="0"/>
        <v>0</v>
      </c>
      <c r="M6" s="40">
        <f t="shared" si="4"/>
        <v>2337280.0000000005</v>
      </c>
      <c r="N6" s="41" t="s">
        <v>40</v>
      </c>
    </row>
    <row r="7" spans="1:15" ht="16.5" hidden="1" customHeight="1" x14ac:dyDescent="0.25">
      <c r="A7" s="21">
        <v>6</v>
      </c>
      <c r="B7" s="21">
        <v>302</v>
      </c>
      <c r="C7" s="21">
        <v>3</v>
      </c>
      <c r="D7" s="21" t="s">
        <v>22</v>
      </c>
      <c r="E7" s="21">
        <v>1005</v>
      </c>
      <c r="F7" s="21">
        <v>17</v>
      </c>
      <c r="G7" s="21">
        <f t="shared" si="1"/>
        <v>1022</v>
      </c>
      <c r="H7" s="25">
        <f t="shared" si="2"/>
        <v>1124.2</v>
      </c>
      <c r="I7" s="37">
        <f>I6</f>
        <v>30080</v>
      </c>
      <c r="J7" s="38">
        <v>0</v>
      </c>
      <c r="K7" s="38">
        <f t="shared" si="3"/>
        <v>0</v>
      </c>
      <c r="L7" s="39">
        <f t="shared" si="0"/>
        <v>0</v>
      </c>
      <c r="M7" s="40">
        <f t="shared" si="4"/>
        <v>3597440</v>
      </c>
      <c r="N7" s="41" t="s">
        <v>40</v>
      </c>
    </row>
    <row r="8" spans="1:15" ht="16.5" hidden="1" customHeight="1" x14ac:dyDescent="0.25">
      <c r="A8" s="21">
        <v>7</v>
      </c>
      <c r="B8" s="21">
        <v>303</v>
      </c>
      <c r="C8" s="21">
        <v>3</v>
      </c>
      <c r="D8" s="21" t="s">
        <v>22</v>
      </c>
      <c r="E8" s="21">
        <v>995</v>
      </c>
      <c r="F8" s="21">
        <v>23</v>
      </c>
      <c r="G8" s="21">
        <f t="shared" si="1"/>
        <v>1018</v>
      </c>
      <c r="H8" s="25">
        <f t="shared" si="2"/>
        <v>1119.8000000000002</v>
      </c>
      <c r="I8" s="37">
        <f>I7</f>
        <v>30080</v>
      </c>
      <c r="J8" s="38">
        <v>0</v>
      </c>
      <c r="K8" s="38">
        <f t="shared" si="3"/>
        <v>0</v>
      </c>
      <c r="L8" s="39">
        <f t="shared" si="0"/>
        <v>0</v>
      </c>
      <c r="M8" s="40">
        <f t="shared" si="4"/>
        <v>3583360.0000000005</v>
      </c>
      <c r="N8" s="41" t="s">
        <v>40</v>
      </c>
    </row>
    <row r="9" spans="1:15" ht="16.5" hidden="1" customHeight="1" x14ac:dyDescent="0.25">
      <c r="A9" s="21">
        <v>8</v>
      </c>
      <c r="B9" s="21">
        <v>401</v>
      </c>
      <c r="C9" s="21">
        <v>4</v>
      </c>
      <c r="D9" s="21" t="s">
        <v>21</v>
      </c>
      <c r="E9" s="21">
        <v>647</v>
      </c>
      <c r="F9" s="21">
        <v>17</v>
      </c>
      <c r="G9" s="21">
        <f t="shared" si="1"/>
        <v>664</v>
      </c>
      <c r="H9" s="25">
        <f t="shared" si="2"/>
        <v>730.40000000000009</v>
      </c>
      <c r="I9" s="37">
        <f>I8+80</f>
        <v>30160</v>
      </c>
      <c r="J9" s="38">
        <v>0</v>
      </c>
      <c r="K9" s="38">
        <f t="shared" si="3"/>
        <v>0</v>
      </c>
      <c r="L9" s="39">
        <f t="shared" si="0"/>
        <v>0</v>
      </c>
      <c r="M9" s="40">
        <f t="shared" si="4"/>
        <v>2337280.0000000005</v>
      </c>
      <c r="N9" s="41" t="s">
        <v>40</v>
      </c>
    </row>
    <row r="10" spans="1:15" ht="16.5" hidden="1" customHeight="1" x14ac:dyDescent="0.25">
      <c r="A10" s="21">
        <v>9</v>
      </c>
      <c r="B10" s="21">
        <v>402</v>
      </c>
      <c r="C10" s="21">
        <v>4</v>
      </c>
      <c r="D10" s="21" t="s">
        <v>22</v>
      </c>
      <c r="E10" s="21">
        <v>1005</v>
      </c>
      <c r="F10" s="21">
        <v>17</v>
      </c>
      <c r="G10" s="21">
        <f t="shared" si="1"/>
        <v>1022</v>
      </c>
      <c r="H10" s="25">
        <f t="shared" si="2"/>
        <v>1124.2</v>
      </c>
      <c r="I10" s="37">
        <f>I9</f>
        <v>30160</v>
      </c>
      <c r="J10" s="38">
        <v>0</v>
      </c>
      <c r="K10" s="38">
        <f t="shared" si="3"/>
        <v>0</v>
      </c>
      <c r="L10" s="39">
        <f t="shared" si="0"/>
        <v>0</v>
      </c>
      <c r="M10" s="40">
        <f t="shared" si="4"/>
        <v>3597440</v>
      </c>
      <c r="N10" s="41" t="s">
        <v>40</v>
      </c>
    </row>
    <row r="11" spans="1:15" ht="16.5" hidden="1" customHeight="1" x14ac:dyDescent="0.25">
      <c r="A11" s="21">
        <v>10</v>
      </c>
      <c r="B11" s="21">
        <v>403</v>
      </c>
      <c r="C11" s="21">
        <v>4</v>
      </c>
      <c r="D11" s="21" t="s">
        <v>22</v>
      </c>
      <c r="E11" s="21">
        <v>995</v>
      </c>
      <c r="F11" s="21">
        <v>23</v>
      </c>
      <c r="G11" s="21">
        <f t="shared" si="1"/>
        <v>1018</v>
      </c>
      <c r="H11" s="25">
        <f t="shared" si="2"/>
        <v>1119.8000000000002</v>
      </c>
      <c r="I11" s="37">
        <f>I10</f>
        <v>30160</v>
      </c>
      <c r="J11" s="38">
        <v>0</v>
      </c>
      <c r="K11" s="38">
        <f t="shared" si="3"/>
        <v>0</v>
      </c>
      <c r="L11" s="39">
        <f t="shared" si="0"/>
        <v>0</v>
      </c>
      <c r="M11" s="40">
        <f t="shared" si="4"/>
        <v>3583360.0000000005</v>
      </c>
      <c r="N11" s="41" t="s">
        <v>40</v>
      </c>
    </row>
    <row r="12" spans="1:15" hidden="1" x14ac:dyDescent="0.25">
      <c r="A12" s="21">
        <v>11</v>
      </c>
      <c r="B12" s="21">
        <v>501</v>
      </c>
      <c r="C12" s="21">
        <v>5</v>
      </c>
      <c r="D12" s="21" t="s">
        <v>21</v>
      </c>
      <c r="E12" s="21">
        <v>647</v>
      </c>
      <c r="F12" s="21">
        <v>17</v>
      </c>
      <c r="G12" s="21">
        <f t="shared" si="1"/>
        <v>664</v>
      </c>
      <c r="H12" s="25">
        <f t="shared" si="2"/>
        <v>730.40000000000009</v>
      </c>
      <c r="I12" s="37">
        <f>I11+80</f>
        <v>30240</v>
      </c>
      <c r="J12" s="38">
        <v>0</v>
      </c>
      <c r="K12" s="38">
        <f t="shared" si="3"/>
        <v>0</v>
      </c>
      <c r="L12" s="39">
        <f t="shared" si="0"/>
        <v>0</v>
      </c>
      <c r="M12" s="40">
        <f t="shared" si="4"/>
        <v>2337280.0000000005</v>
      </c>
      <c r="N12" s="41" t="s">
        <v>40</v>
      </c>
    </row>
    <row r="13" spans="1:15" ht="16.5" hidden="1" customHeight="1" x14ac:dyDescent="0.25">
      <c r="A13" s="21">
        <v>12</v>
      </c>
      <c r="B13" s="21">
        <v>502</v>
      </c>
      <c r="C13" s="21">
        <v>5</v>
      </c>
      <c r="D13" s="21" t="s">
        <v>22</v>
      </c>
      <c r="E13" s="21">
        <v>1005</v>
      </c>
      <c r="F13" s="21">
        <v>17</v>
      </c>
      <c r="G13" s="21">
        <f t="shared" si="1"/>
        <v>1022</v>
      </c>
      <c r="H13" s="25">
        <f t="shared" si="2"/>
        <v>1124.2</v>
      </c>
      <c r="I13" s="37">
        <f>I12</f>
        <v>30240</v>
      </c>
      <c r="J13" s="38">
        <v>0</v>
      </c>
      <c r="K13" s="38">
        <f t="shared" si="3"/>
        <v>0</v>
      </c>
      <c r="L13" s="39">
        <f t="shared" si="0"/>
        <v>0</v>
      </c>
      <c r="M13" s="40">
        <f t="shared" si="4"/>
        <v>3597440</v>
      </c>
      <c r="N13" s="41" t="s">
        <v>40</v>
      </c>
    </row>
    <row r="14" spans="1:15" ht="16.5" hidden="1" customHeight="1" x14ac:dyDescent="0.25">
      <c r="A14" s="21">
        <v>13</v>
      </c>
      <c r="B14" s="21">
        <v>503</v>
      </c>
      <c r="C14" s="21">
        <v>5</v>
      </c>
      <c r="D14" s="21" t="s">
        <v>22</v>
      </c>
      <c r="E14" s="21">
        <v>995</v>
      </c>
      <c r="F14" s="21">
        <v>23</v>
      </c>
      <c r="G14" s="21">
        <f t="shared" si="1"/>
        <v>1018</v>
      </c>
      <c r="H14" s="25">
        <f t="shared" si="2"/>
        <v>1119.8000000000002</v>
      </c>
      <c r="I14" s="37">
        <f>I13</f>
        <v>30240</v>
      </c>
      <c r="J14" s="38">
        <v>0</v>
      </c>
      <c r="K14" s="38">
        <f t="shared" si="3"/>
        <v>0</v>
      </c>
      <c r="L14" s="39">
        <f t="shared" si="0"/>
        <v>0</v>
      </c>
      <c r="M14" s="40">
        <f t="shared" si="4"/>
        <v>3583360.0000000005</v>
      </c>
      <c r="N14" s="41" t="s">
        <v>40</v>
      </c>
    </row>
    <row r="15" spans="1:15" ht="16.5" hidden="1" customHeight="1" x14ac:dyDescent="0.25">
      <c r="A15" s="21">
        <v>14</v>
      </c>
      <c r="B15" s="21">
        <v>601</v>
      </c>
      <c r="C15" s="21">
        <v>6</v>
      </c>
      <c r="D15" s="21" t="s">
        <v>21</v>
      </c>
      <c r="E15" s="21">
        <v>647</v>
      </c>
      <c r="F15" s="21">
        <v>17</v>
      </c>
      <c r="G15" s="21">
        <f t="shared" si="1"/>
        <v>664</v>
      </c>
      <c r="H15" s="25">
        <f t="shared" si="2"/>
        <v>730.40000000000009</v>
      </c>
      <c r="I15" s="37">
        <f>I14+80</f>
        <v>30320</v>
      </c>
      <c r="J15" s="38">
        <v>0</v>
      </c>
      <c r="K15" s="38">
        <f t="shared" si="3"/>
        <v>0</v>
      </c>
      <c r="L15" s="39">
        <f t="shared" si="0"/>
        <v>0</v>
      </c>
      <c r="M15" s="40">
        <f t="shared" si="4"/>
        <v>2337280.0000000005</v>
      </c>
      <c r="N15" s="41" t="s">
        <v>40</v>
      </c>
    </row>
    <row r="16" spans="1:15" ht="16.5" hidden="1" customHeight="1" x14ac:dyDescent="0.25">
      <c r="A16" s="21">
        <v>15</v>
      </c>
      <c r="B16" s="21">
        <v>602</v>
      </c>
      <c r="C16" s="21">
        <v>6</v>
      </c>
      <c r="D16" s="21" t="s">
        <v>22</v>
      </c>
      <c r="E16" s="21">
        <v>1005</v>
      </c>
      <c r="F16" s="21">
        <v>17</v>
      </c>
      <c r="G16" s="21">
        <f t="shared" si="1"/>
        <v>1022</v>
      </c>
      <c r="H16" s="25">
        <f t="shared" si="2"/>
        <v>1124.2</v>
      </c>
      <c r="I16" s="37">
        <f>I15</f>
        <v>30320</v>
      </c>
      <c r="J16" s="38">
        <v>0</v>
      </c>
      <c r="K16" s="38">
        <f t="shared" si="3"/>
        <v>0</v>
      </c>
      <c r="L16" s="39">
        <f t="shared" si="0"/>
        <v>0</v>
      </c>
      <c r="M16" s="40">
        <f t="shared" si="4"/>
        <v>3597440</v>
      </c>
      <c r="N16" s="41" t="s">
        <v>40</v>
      </c>
    </row>
    <row r="17" spans="1:14" ht="16.5" hidden="1" customHeight="1" x14ac:dyDescent="0.25">
      <c r="A17" s="21">
        <v>16</v>
      </c>
      <c r="B17" s="21">
        <v>603</v>
      </c>
      <c r="C17" s="21">
        <v>6</v>
      </c>
      <c r="D17" s="21" t="s">
        <v>22</v>
      </c>
      <c r="E17" s="21">
        <v>995</v>
      </c>
      <c r="F17" s="21">
        <v>23</v>
      </c>
      <c r="G17" s="21">
        <f t="shared" si="1"/>
        <v>1018</v>
      </c>
      <c r="H17" s="25">
        <f t="shared" si="2"/>
        <v>1119.8000000000002</v>
      </c>
      <c r="I17" s="37">
        <f>I16</f>
        <v>30320</v>
      </c>
      <c r="J17" s="38">
        <v>0</v>
      </c>
      <c r="K17" s="38">
        <f t="shared" si="3"/>
        <v>0</v>
      </c>
      <c r="L17" s="39">
        <f t="shared" si="0"/>
        <v>0</v>
      </c>
      <c r="M17" s="40">
        <f t="shared" si="4"/>
        <v>3583360.0000000005</v>
      </c>
      <c r="N17" s="41" t="s">
        <v>40</v>
      </c>
    </row>
    <row r="18" spans="1:14" ht="16.5" hidden="1" customHeight="1" x14ac:dyDescent="0.25">
      <c r="A18" s="21">
        <v>17</v>
      </c>
      <c r="B18" s="21">
        <v>702</v>
      </c>
      <c r="C18" s="21">
        <v>7</v>
      </c>
      <c r="D18" s="21" t="s">
        <v>22</v>
      </c>
      <c r="E18" s="21">
        <v>1005</v>
      </c>
      <c r="F18" s="21">
        <v>17</v>
      </c>
      <c r="G18" s="21">
        <f t="shared" si="1"/>
        <v>1022</v>
      </c>
      <c r="H18" s="25">
        <f t="shared" si="2"/>
        <v>1124.2</v>
      </c>
      <c r="I18" s="37" t="e">
        <f>#REF!</f>
        <v>#REF!</v>
      </c>
      <c r="J18" s="38">
        <v>0</v>
      </c>
      <c r="K18" s="38">
        <f t="shared" si="3"/>
        <v>0</v>
      </c>
      <c r="L18" s="39">
        <f t="shared" si="0"/>
        <v>0</v>
      </c>
      <c r="M18" s="40">
        <f t="shared" si="4"/>
        <v>3597440</v>
      </c>
      <c r="N18" s="41" t="s">
        <v>40</v>
      </c>
    </row>
    <row r="19" spans="1:14" ht="16.5" hidden="1" customHeight="1" x14ac:dyDescent="0.25">
      <c r="A19" s="21">
        <v>18</v>
      </c>
      <c r="B19" s="21">
        <v>703</v>
      </c>
      <c r="C19" s="21">
        <v>7</v>
      </c>
      <c r="D19" s="21" t="s">
        <v>22</v>
      </c>
      <c r="E19" s="21">
        <v>995</v>
      </c>
      <c r="F19" s="21">
        <v>23</v>
      </c>
      <c r="G19" s="21">
        <f t="shared" si="1"/>
        <v>1018</v>
      </c>
      <c r="H19" s="25">
        <f t="shared" si="2"/>
        <v>1119.8000000000002</v>
      </c>
      <c r="I19" s="37" t="e">
        <f>I18</f>
        <v>#REF!</v>
      </c>
      <c r="J19" s="38">
        <v>0</v>
      </c>
      <c r="K19" s="38">
        <f t="shared" si="3"/>
        <v>0</v>
      </c>
      <c r="L19" s="39">
        <f t="shared" si="0"/>
        <v>0</v>
      </c>
      <c r="M19" s="40">
        <f t="shared" si="4"/>
        <v>3583360.0000000005</v>
      </c>
      <c r="N19" s="41" t="s">
        <v>40</v>
      </c>
    </row>
    <row r="20" spans="1:14" ht="16.5" hidden="1" customHeight="1" x14ac:dyDescent="0.25">
      <c r="A20" s="21">
        <v>19</v>
      </c>
      <c r="B20" s="21">
        <v>801</v>
      </c>
      <c r="C20" s="21">
        <v>8</v>
      </c>
      <c r="D20" s="21" t="s">
        <v>21</v>
      </c>
      <c r="E20" s="21">
        <v>647</v>
      </c>
      <c r="F20" s="21">
        <v>17</v>
      </c>
      <c r="G20" s="21">
        <f t="shared" si="1"/>
        <v>664</v>
      </c>
      <c r="H20" s="25">
        <f t="shared" si="2"/>
        <v>730.40000000000009</v>
      </c>
      <c r="I20" s="37" t="e">
        <f>I19+80</f>
        <v>#REF!</v>
      </c>
      <c r="J20" s="38">
        <v>0</v>
      </c>
      <c r="K20" s="38">
        <f t="shared" si="3"/>
        <v>0</v>
      </c>
      <c r="L20" s="39">
        <f t="shared" si="0"/>
        <v>0</v>
      </c>
      <c r="M20" s="40">
        <f t="shared" si="4"/>
        <v>2337280.0000000005</v>
      </c>
      <c r="N20" s="41" t="s">
        <v>40</v>
      </c>
    </row>
    <row r="21" spans="1:14" ht="16.5" customHeight="1" x14ac:dyDescent="0.25">
      <c r="A21" s="21">
        <v>20</v>
      </c>
      <c r="B21" s="21">
        <v>803</v>
      </c>
      <c r="C21" s="21">
        <v>8</v>
      </c>
      <c r="D21" s="21" t="s">
        <v>31</v>
      </c>
      <c r="E21" s="21">
        <v>1212</v>
      </c>
      <c r="F21" s="21">
        <v>23</v>
      </c>
      <c r="G21" s="21">
        <f t="shared" si="1"/>
        <v>1235</v>
      </c>
      <c r="H21" s="25">
        <f t="shared" si="2"/>
        <v>1358.5</v>
      </c>
      <c r="I21" s="37" t="e">
        <f>I20</f>
        <v>#REF!</v>
      </c>
      <c r="J21" s="38">
        <v>0</v>
      </c>
      <c r="K21" s="38">
        <f t="shared" si="3"/>
        <v>0</v>
      </c>
      <c r="L21" s="39">
        <f t="shared" si="0"/>
        <v>0</v>
      </c>
      <c r="M21" s="40">
        <f t="shared" si="4"/>
        <v>4347200</v>
      </c>
      <c r="N21" s="41" t="s">
        <v>40</v>
      </c>
    </row>
    <row r="22" spans="1:14" ht="16.5" hidden="1" customHeight="1" x14ac:dyDescent="0.25">
      <c r="A22" s="21">
        <v>21</v>
      </c>
      <c r="B22" s="21">
        <v>902</v>
      </c>
      <c r="C22" s="21">
        <v>9</v>
      </c>
      <c r="D22" s="21" t="s">
        <v>22</v>
      </c>
      <c r="E22" s="21">
        <v>1005</v>
      </c>
      <c r="F22" s="21">
        <v>17</v>
      </c>
      <c r="G22" s="21">
        <f t="shared" si="1"/>
        <v>1022</v>
      </c>
      <c r="H22" s="25">
        <f t="shared" si="2"/>
        <v>1124.2</v>
      </c>
      <c r="I22" s="37" t="e">
        <f>#REF!</f>
        <v>#REF!</v>
      </c>
      <c r="J22" s="38">
        <v>0</v>
      </c>
      <c r="K22" s="38">
        <f t="shared" si="3"/>
        <v>0</v>
      </c>
      <c r="L22" s="39">
        <f t="shared" si="0"/>
        <v>0</v>
      </c>
      <c r="M22" s="40">
        <f t="shared" si="4"/>
        <v>3597440</v>
      </c>
      <c r="N22" s="41" t="s">
        <v>40</v>
      </c>
    </row>
    <row r="23" spans="1:14" ht="16.5" hidden="1" customHeight="1" x14ac:dyDescent="0.25">
      <c r="A23" s="21">
        <v>22</v>
      </c>
      <c r="B23" s="21">
        <v>903</v>
      </c>
      <c r="C23" s="21">
        <v>9</v>
      </c>
      <c r="D23" s="21" t="s">
        <v>22</v>
      </c>
      <c r="E23" s="21">
        <v>995</v>
      </c>
      <c r="F23" s="21">
        <v>23</v>
      </c>
      <c r="G23" s="21">
        <f t="shared" si="1"/>
        <v>1018</v>
      </c>
      <c r="H23" s="25">
        <f t="shared" si="2"/>
        <v>1119.8000000000002</v>
      </c>
      <c r="I23" s="37" t="e">
        <f>I22</f>
        <v>#REF!</v>
      </c>
      <c r="J23" s="38">
        <v>0</v>
      </c>
      <c r="K23" s="38">
        <f t="shared" si="3"/>
        <v>0</v>
      </c>
      <c r="L23" s="39">
        <f t="shared" si="0"/>
        <v>0</v>
      </c>
      <c r="M23" s="40">
        <f t="shared" si="4"/>
        <v>3583360.0000000005</v>
      </c>
      <c r="N23" s="41" t="s">
        <v>40</v>
      </c>
    </row>
    <row r="24" spans="1:14" ht="16.5" hidden="1" customHeight="1" x14ac:dyDescent="0.25">
      <c r="A24" s="21">
        <v>23</v>
      </c>
      <c r="B24" s="21">
        <v>1002</v>
      </c>
      <c r="C24" s="21">
        <v>10</v>
      </c>
      <c r="D24" s="21" t="s">
        <v>22</v>
      </c>
      <c r="E24" s="21">
        <v>1005</v>
      </c>
      <c r="F24" s="21">
        <v>17</v>
      </c>
      <c r="G24" s="21">
        <f t="shared" si="1"/>
        <v>1022</v>
      </c>
      <c r="H24" s="25">
        <f t="shared" si="2"/>
        <v>1124.2</v>
      </c>
      <c r="I24" s="37" t="e">
        <f>#REF!</f>
        <v>#REF!</v>
      </c>
      <c r="J24" s="38">
        <v>0</v>
      </c>
      <c r="K24" s="38">
        <f t="shared" si="3"/>
        <v>0</v>
      </c>
      <c r="L24" s="39">
        <f t="shared" si="0"/>
        <v>0</v>
      </c>
      <c r="M24" s="40">
        <f t="shared" si="4"/>
        <v>3597440</v>
      </c>
      <c r="N24" s="41" t="s">
        <v>40</v>
      </c>
    </row>
    <row r="25" spans="1:14" ht="16.5" hidden="1" customHeight="1" x14ac:dyDescent="0.25">
      <c r="A25" s="21">
        <v>24</v>
      </c>
      <c r="B25" s="21">
        <v>1003</v>
      </c>
      <c r="C25" s="21">
        <v>10</v>
      </c>
      <c r="D25" s="21" t="s">
        <v>22</v>
      </c>
      <c r="E25" s="21">
        <v>995</v>
      </c>
      <c r="F25" s="21">
        <v>23</v>
      </c>
      <c r="G25" s="21">
        <f t="shared" si="1"/>
        <v>1018</v>
      </c>
      <c r="H25" s="25">
        <f t="shared" si="2"/>
        <v>1119.8000000000002</v>
      </c>
      <c r="I25" s="37" t="e">
        <f>I24</f>
        <v>#REF!</v>
      </c>
      <c r="J25" s="38">
        <v>0</v>
      </c>
      <c r="K25" s="38">
        <f t="shared" si="3"/>
        <v>0</v>
      </c>
      <c r="L25" s="39">
        <f t="shared" si="0"/>
        <v>0</v>
      </c>
      <c r="M25" s="40">
        <f t="shared" si="4"/>
        <v>3583360.0000000005</v>
      </c>
      <c r="N25" s="41" t="s">
        <v>40</v>
      </c>
    </row>
    <row r="26" spans="1:14" hidden="1" x14ac:dyDescent="0.25">
      <c r="A26" s="21">
        <v>25</v>
      </c>
      <c r="B26" s="21">
        <v>1102</v>
      </c>
      <c r="C26" s="21">
        <v>11</v>
      </c>
      <c r="D26" s="21" t="s">
        <v>22</v>
      </c>
      <c r="E26" s="21">
        <v>1005</v>
      </c>
      <c r="F26" s="21">
        <v>17</v>
      </c>
      <c r="G26" s="21">
        <f t="shared" si="1"/>
        <v>1022</v>
      </c>
      <c r="H26" s="25">
        <f t="shared" si="2"/>
        <v>1124.2</v>
      </c>
      <c r="I26" s="37" t="e">
        <f>#REF!</f>
        <v>#REF!</v>
      </c>
      <c r="J26" s="38">
        <v>0</v>
      </c>
      <c r="K26" s="38">
        <f t="shared" si="3"/>
        <v>0</v>
      </c>
      <c r="L26" s="39">
        <f t="shared" si="0"/>
        <v>0</v>
      </c>
      <c r="M26" s="40">
        <f t="shared" si="4"/>
        <v>3597440</v>
      </c>
      <c r="N26" s="41" t="s">
        <v>40</v>
      </c>
    </row>
    <row r="27" spans="1:14" hidden="1" x14ac:dyDescent="0.25">
      <c r="A27" s="21">
        <v>26</v>
      </c>
      <c r="B27" s="21">
        <v>1103</v>
      </c>
      <c r="C27" s="21">
        <v>11</v>
      </c>
      <c r="D27" s="21" t="s">
        <v>22</v>
      </c>
      <c r="E27" s="21">
        <v>995</v>
      </c>
      <c r="F27" s="21">
        <v>23</v>
      </c>
      <c r="G27" s="21">
        <f t="shared" si="1"/>
        <v>1018</v>
      </c>
      <c r="H27" s="25">
        <f t="shared" si="2"/>
        <v>1119.8000000000002</v>
      </c>
      <c r="I27" s="37" t="e">
        <f>I26</f>
        <v>#REF!</v>
      </c>
      <c r="J27" s="38">
        <v>0</v>
      </c>
      <c r="K27" s="38">
        <f t="shared" si="3"/>
        <v>0</v>
      </c>
      <c r="L27" s="39">
        <f t="shared" si="0"/>
        <v>0</v>
      </c>
      <c r="M27" s="40">
        <f t="shared" si="4"/>
        <v>3583360.0000000005</v>
      </c>
      <c r="N27" s="41" t="s">
        <v>40</v>
      </c>
    </row>
    <row r="28" spans="1:14" hidden="1" x14ac:dyDescent="0.25">
      <c r="A28" s="21">
        <v>27</v>
      </c>
      <c r="B28" s="21">
        <v>1202</v>
      </c>
      <c r="C28" s="21">
        <v>12</v>
      </c>
      <c r="D28" s="21" t="s">
        <v>22</v>
      </c>
      <c r="E28" s="21">
        <v>1005</v>
      </c>
      <c r="F28" s="21">
        <v>17</v>
      </c>
      <c r="G28" s="21">
        <f t="shared" si="1"/>
        <v>1022</v>
      </c>
      <c r="H28" s="25">
        <f t="shared" si="2"/>
        <v>1124.2</v>
      </c>
      <c r="I28" s="37" t="e">
        <f>#REF!</f>
        <v>#REF!</v>
      </c>
      <c r="J28" s="38">
        <v>0</v>
      </c>
      <c r="K28" s="38">
        <f t="shared" si="3"/>
        <v>0</v>
      </c>
      <c r="L28" s="39">
        <f t="shared" si="0"/>
        <v>0</v>
      </c>
      <c r="M28" s="40">
        <f t="shared" si="4"/>
        <v>3597440</v>
      </c>
      <c r="N28" s="41" t="s">
        <v>40</v>
      </c>
    </row>
    <row r="29" spans="1:14" hidden="1" x14ac:dyDescent="0.25">
      <c r="A29" s="21">
        <v>28</v>
      </c>
      <c r="B29" s="21">
        <v>1203</v>
      </c>
      <c r="C29" s="21">
        <v>12</v>
      </c>
      <c r="D29" s="21" t="s">
        <v>22</v>
      </c>
      <c r="E29" s="21">
        <v>995</v>
      </c>
      <c r="F29" s="21">
        <v>23</v>
      </c>
      <c r="G29" s="21">
        <f t="shared" si="1"/>
        <v>1018</v>
      </c>
      <c r="H29" s="25">
        <f t="shared" si="2"/>
        <v>1119.8000000000002</v>
      </c>
      <c r="I29" s="37" t="e">
        <f>I28</f>
        <v>#REF!</v>
      </c>
      <c r="J29" s="38">
        <v>0</v>
      </c>
      <c r="K29" s="38">
        <f t="shared" si="3"/>
        <v>0</v>
      </c>
      <c r="L29" s="39">
        <f t="shared" si="0"/>
        <v>0</v>
      </c>
      <c r="M29" s="40">
        <f t="shared" si="4"/>
        <v>3583360.0000000005</v>
      </c>
      <c r="N29" s="41" t="s">
        <v>40</v>
      </c>
    </row>
    <row r="30" spans="1:14" ht="16.5" hidden="1" customHeight="1" x14ac:dyDescent="0.25">
      <c r="A30" s="21">
        <v>29</v>
      </c>
      <c r="B30" s="21">
        <v>1302</v>
      </c>
      <c r="C30" s="21">
        <v>13</v>
      </c>
      <c r="D30" s="21" t="s">
        <v>22</v>
      </c>
      <c r="E30" s="21">
        <v>1005</v>
      </c>
      <c r="F30" s="21">
        <v>17</v>
      </c>
      <c r="G30" s="21">
        <f t="shared" si="1"/>
        <v>1022</v>
      </c>
      <c r="H30" s="25">
        <f t="shared" si="2"/>
        <v>1124.2</v>
      </c>
      <c r="I30" s="37" t="e">
        <f>#REF!</f>
        <v>#REF!</v>
      </c>
      <c r="J30" s="38">
        <v>0</v>
      </c>
      <c r="K30" s="38">
        <f t="shared" si="3"/>
        <v>0</v>
      </c>
      <c r="L30" s="39">
        <f t="shared" si="0"/>
        <v>0</v>
      </c>
      <c r="M30" s="40">
        <f t="shared" si="4"/>
        <v>3597440</v>
      </c>
      <c r="N30" s="41" t="s">
        <v>40</v>
      </c>
    </row>
    <row r="31" spans="1:14" ht="16.5" hidden="1" customHeight="1" x14ac:dyDescent="0.25">
      <c r="A31" s="21">
        <v>30</v>
      </c>
      <c r="B31" s="21">
        <v>1303</v>
      </c>
      <c r="C31" s="21">
        <v>13</v>
      </c>
      <c r="D31" s="21" t="s">
        <v>22</v>
      </c>
      <c r="E31" s="21">
        <v>995</v>
      </c>
      <c r="F31" s="21">
        <v>23</v>
      </c>
      <c r="G31" s="21">
        <f t="shared" si="1"/>
        <v>1018</v>
      </c>
      <c r="H31" s="25">
        <f t="shared" si="2"/>
        <v>1119.8000000000002</v>
      </c>
      <c r="I31" s="37" t="e">
        <f>I30</f>
        <v>#REF!</v>
      </c>
      <c r="J31" s="38">
        <v>0</v>
      </c>
      <c r="K31" s="38">
        <f t="shared" si="3"/>
        <v>0</v>
      </c>
      <c r="L31" s="39">
        <f t="shared" si="0"/>
        <v>0</v>
      </c>
      <c r="M31" s="40">
        <f t="shared" si="4"/>
        <v>3583360.0000000005</v>
      </c>
      <c r="N31" s="41" t="s">
        <v>40</v>
      </c>
    </row>
    <row r="32" spans="1:14" hidden="1" x14ac:dyDescent="0.25">
      <c r="A32" s="21">
        <v>31</v>
      </c>
      <c r="B32" s="21">
        <v>1402</v>
      </c>
      <c r="C32" s="21">
        <v>14</v>
      </c>
      <c r="D32" s="21" t="s">
        <v>22</v>
      </c>
      <c r="E32" s="21">
        <v>1005</v>
      </c>
      <c r="F32" s="21">
        <v>17</v>
      </c>
      <c r="G32" s="21">
        <f t="shared" si="1"/>
        <v>1022</v>
      </c>
      <c r="H32" s="25">
        <f t="shared" si="2"/>
        <v>1124.2</v>
      </c>
      <c r="I32" s="37" t="e">
        <f>#REF!</f>
        <v>#REF!</v>
      </c>
      <c r="J32" s="38">
        <v>0</v>
      </c>
      <c r="K32" s="38">
        <f t="shared" si="3"/>
        <v>0</v>
      </c>
      <c r="L32" s="39">
        <f t="shared" si="0"/>
        <v>0</v>
      </c>
      <c r="M32" s="40">
        <f t="shared" si="4"/>
        <v>3597440</v>
      </c>
      <c r="N32" s="41" t="s">
        <v>40</v>
      </c>
    </row>
    <row r="33" spans="1:14" ht="16.5" hidden="1" customHeight="1" x14ac:dyDescent="0.25">
      <c r="A33" s="21">
        <v>32</v>
      </c>
      <c r="B33" s="21">
        <v>1403</v>
      </c>
      <c r="C33" s="21">
        <v>14</v>
      </c>
      <c r="D33" s="21" t="s">
        <v>22</v>
      </c>
      <c r="E33" s="21">
        <v>995</v>
      </c>
      <c r="F33" s="21">
        <v>23</v>
      </c>
      <c r="G33" s="21">
        <f t="shared" si="1"/>
        <v>1018</v>
      </c>
      <c r="H33" s="25">
        <f t="shared" si="2"/>
        <v>1119.8000000000002</v>
      </c>
      <c r="I33" s="37" t="e">
        <f>I32</f>
        <v>#REF!</v>
      </c>
      <c r="J33" s="38">
        <v>0</v>
      </c>
      <c r="K33" s="38">
        <f t="shared" si="3"/>
        <v>0</v>
      </c>
      <c r="L33" s="39">
        <f t="shared" si="0"/>
        <v>0</v>
      </c>
      <c r="M33" s="40">
        <f t="shared" si="4"/>
        <v>3583360.0000000005</v>
      </c>
      <c r="N33" s="41" t="s">
        <v>40</v>
      </c>
    </row>
    <row r="34" spans="1:14" ht="16.5" hidden="1" customHeight="1" x14ac:dyDescent="0.25">
      <c r="A34" s="21">
        <v>33</v>
      </c>
      <c r="B34" s="21">
        <v>1503</v>
      </c>
      <c r="C34" s="21">
        <v>15</v>
      </c>
      <c r="D34" s="21" t="s">
        <v>22</v>
      </c>
      <c r="E34" s="21">
        <v>995</v>
      </c>
      <c r="F34" s="21">
        <v>23</v>
      </c>
      <c r="G34" s="21">
        <f t="shared" si="1"/>
        <v>1018</v>
      </c>
      <c r="H34" s="25">
        <f t="shared" si="2"/>
        <v>1119.8000000000002</v>
      </c>
      <c r="I34" s="37" t="e">
        <f>#REF!</f>
        <v>#REF!</v>
      </c>
      <c r="J34" s="38">
        <v>0</v>
      </c>
      <c r="K34" s="38">
        <f t="shared" si="3"/>
        <v>0</v>
      </c>
      <c r="L34" s="39">
        <f t="shared" si="0"/>
        <v>0</v>
      </c>
      <c r="M34" s="40">
        <f t="shared" si="4"/>
        <v>3583360.0000000005</v>
      </c>
      <c r="N34" s="41" t="s">
        <v>40</v>
      </c>
    </row>
    <row r="35" spans="1:14" hidden="1" x14ac:dyDescent="0.25">
      <c r="A35" s="21">
        <v>34</v>
      </c>
      <c r="B35" s="21">
        <v>1602</v>
      </c>
      <c r="C35" s="21">
        <v>16</v>
      </c>
      <c r="D35" s="21" t="s">
        <v>22</v>
      </c>
      <c r="E35" s="21">
        <v>1005</v>
      </c>
      <c r="F35" s="21">
        <v>17</v>
      </c>
      <c r="G35" s="21">
        <f t="shared" si="1"/>
        <v>1022</v>
      </c>
      <c r="H35" s="25">
        <f t="shared" si="2"/>
        <v>1124.2</v>
      </c>
      <c r="I35" s="37" t="e">
        <f>#REF!</f>
        <v>#REF!</v>
      </c>
      <c r="J35" s="38">
        <v>0</v>
      </c>
      <c r="K35" s="38">
        <f t="shared" si="3"/>
        <v>0</v>
      </c>
      <c r="L35" s="39">
        <f t="shared" si="0"/>
        <v>0</v>
      </c>
      <c r="M35" s="40">
        <f t="shared" si="4"/>
        <v>3597440</v>
      </c>
      <c r="N35" s="41" t="s">
        <v>40</v>
      </c>
    </row>
    <row r="36" spans="1:14" hidden="1" x14ac:dyDescent="0.25">
      <c r="A36" s="21">
        <v>35</v>
      </c>
      <c r="B36" s="21">
        <v>1603</v>
      </c>
      <c r="C36" s="21">
        <v>16</v>
      </c>
      <c r="D36" s="21" t="s">
        <v>22</v>
      </c>
      <c r="E36" s="21">
        <v>995</v>
      </c>
      <c r="F36" s="21">
        <v>23</v>
      </c>
      <c r="G36" s="21">
        <f t="shared" si="1"/>
        <v>1018</v>
      </c>
      <c r="H36" s="25">
        <f t="shared" si="2"/>
        <v>1119.8000000000002</v>
      </c>
      <c r="I36" s="37" t="e">
        <f>I35</f>
        <v>#REF!</v>
      </c>
      <c r="J36" s="38">
        <v>0</v>
      </c>
      <c r="K36" s="38">
        <f t="shared" si="3"/>
        <v>0</v>
      </c>
      <c r="L36" s="39">
        <f t="shared" si="0"/>
        <v>0</v>
      </c>
      <c r="M36" s="40">
        <f t="shared" si="4"/>
        <v>3583360.0000000005</v>
      </c>
      <c r="N36" s="41" t="s">
        <v>40</v>
      </c>
    </row>
    <row r="37" spans="1:14" hidden="1" x14ac:dyDescent="0.25">
      <c r="A37" s="21">
        <v>36</v>
      </c>
      <c r="B37" s="21">
        <v>1702</v>
      </c>
      <c r="C37" s="21">
        <v>17</v>
      </c>
      <c r="D37" s="21" t="s">
        <v>22</v>
      </c>
      <c r="E37" s="21">
        <v>1005</v>
      </c>
      <c r="F37" s="21">
        <v>17</v>
      </c>
      <c r="G37" s="21">
        <f t="shared" si="1"/>
        <v>1022</v>
      </c>
      <c r="H37" s="25">
        <f t="shared" si="2"/>
        <v>1124.2</v>
      </c>
      <c r="I37" s="37" t="e">
        <f>#REF!</f>
        <v>#REF!</v>
      </c>
      <c r="J37" s="38">
        <v>0</v>
      </c>
      <c r="K37" s="38">
        <f t="shared" si="3"/>
        <v>0</v>
      </c>
      <c r="L37" s="39">
        <f t="shared" si="0"/>
        <v>0</v>
      </c>
      <c r="M37" s="40">
        <f t="shared" si="4"/>
        <v>3597440</v>
      </c>
      <c r="N37" s="41" t="s">
        <v>40</v>
      </c>
    </row>
    <row r="38" spans="1:14" hidden="1" x14ac:dyDescent="0.25">
      <c r="A38" s="21">
        <v>37</v>
      </c>
      <c r="B38" s="21">
        <v>1703</v>
      </c>
      <c r="C38" s="21">
        <v>17</v>
      </c>
      <c r="D38" s="21" t="s">
        <v>22</v>
      </c>
      <c r="E38" s="21">
        <v>995</v>
      </c>
      <c r="F38" s="21">
        <v>23</v>
      </c>
      <c r="G38" s="21">
        <f t="shared" si="1"/>
        <v>1018</v>
      </c>
      <c r="H38" s="25">
        <f t="shared" si="2"/>
        <v>1119.8000000000002</v>
      </c>
      <c r="I38" s="37" t="e">
        <f>I37</f>
        <v>#REF!</v>
      </c>
      <c r="J38" s="38">
        <v>0</v>
      </c>
      <c r="K38" s="38">
        <f t="shared" si="3"/>
        <v>0</v>
      </c>
      <c r="L38" s="39">
        <f t="shared" si="0"/>
        <v>0</v>
      </c>
      <c r="M38" s="40">
        <f t="shared" si="4"/>
        <v>3583360.0000000005</v>
      </c>
      <c r="N38" s="41" t="s">
        <v>40</v>
      </c>
    </row>
    <row r="39" spans="1:14" hidden="1" x14ac:dyDescent="0.25">
      <c r="A39" s="21">
        <v>38</v>
      </c>
      <c r="B39" s="21">
        <v>1802</v>
      </c>
      <c r="C39" s="21">
        <v>18</v>
      </c>
      <c r="D39" s="21" t="s">
        <v>22</v>
      </c>
      <c r="E39" s="21">
        <v>1005</v>
      </c>
      <c r="F39" s="21">
        <v>17</v>
      </c>
      <c r="G39" s="21">
        <f t="shared" si="1"/>
        <v>1022</v>
      </c>
      <c r="H39" s="25">
        <f t="shared" si="2"/>
        <v>1124.2</v>
      </c>
      <c r="I39" s="37" t="e">
        <f>#REF!</f>
        <v>#REF!</v>
      </c>
      <c r="J39" s="38">
        <v>0</v>
      </c>
      <c r="K39" s="38">
        <f t="shared" si="3"/>
        <v>0</v>
      </c>
      <c r="L39" s="39">
        <f t="shared" si="0"/>
        <v>0</v>
      </c>
      <c r="M39" s="40">
        <f t="shared" si="4"/>
        <v>3597440</v>
      </c>
      <c r="N39" s="41" t="s">
        <v>40</v>
      </c>
    </row>
    <row r="40" spans="1:14" hidden="1" x14ac:dyDescent="0.25">
      <c r="A40" s="21">
        <v>39</v>
      </c>
      <c r="B40" s="21">
        <v>1803</v>
      </c>
      <c r="C40" s="21">
        <v>18</v>
      </c>
      <c r="D40" s="21" t="s">
        <v>22</v>
      </c>
      <c r="E40" s="21">
        <v>995</v>
      </c>
      <c r="F40" s="21">
        <v>23</v>
      </c>
      <c r="G40" s="21">
        <f t="shared" si="1"/>
        <v>1018</v>
      </c>
      <c r="H40" s="25">
        <f t="shared" si="2"/>
        <v>1119.8000000000002</v>
      </c>
      <c r="I40" s="37" t="e">
        <f>I39</f>
        <v>#REF!</v>
      </c>
      <c r="J40" s="38">
        <v>0</v>
      </c>
      <c r="K40" s="38">
        <f t="shared" si="3"/>
        <v>0</v>
      </c>
      <c r="L40" s="39">
        <f t="shared" si="0"/>
        <v>0</v>
      </c>
      <c r="M40" s="40">
        <f t="shared" si="4"/>
        <v>3583360.0000000005</v>
      </c>
      <c r="N40" s="41" t="s">
        <v>40</v>
      </c>
    </row>
    <row r="41" spans="1:14" hidden="1" x14ac:dyDescent="0.25">
      <c r="A41" s="21">
        <v>40</v>
      </c>
      <c r="B41" s="21">
        <v>1902</v>
      </c>
      <c r="C41" s="21">
        <v>19</v>
      </c>
      <c r="D41" s="21" t="s">
        <v>22</v>
      </c>
      <c r="E41" s="21">
        <v>1005</v>
      </c>
      <c r="F41" s="21">
        <v>17</v>
      </c>
      <c r="G41" s="21">
        <f t="shared" si="1"/>
        <v>1022</v>
      </c>
      <c r="H41" s="25">
        <f t="shared" si="2"/>
        <v>1124.2</v>
      </c>
      <c r="I41" s="37" t="e">
        <f>#REF!</f>
        <v>#REF!</v>
      </c>
      <c r="J41" s="38">
        <v>0</v>
      </c>
      <c r="K41" s="38">
        <f t="shared" si="3"/>
        <v>0</v>
      </c>
      <c r="L41" s="39">
        <f t="shared" si="0"/>
        <v>0</v>
      </c>
      <c r="M41" s="40">
        <f t="shared" si="4"/>
        <v>3597440</v>
      </c>
      <c r="N41" s="41" t="s">
        <v>40</v>
      </c>
    </row>
    <row r="42" spans="1:14" hidden="1" x14ac:dyDescent="0.25">
      <c r="A42" s="21">
        <v>41</v>
      </c>
      <c r="B42" s="21">
        <v>1903</v>
      </c>
      <c r="C42" s="21">
        <v>19</v>
      </c>
      <c r="D42" s="21" t="s">
        <v>22</v>
      </c>
      <c r="E42" s="21">
        <v>995</v>
      </c>
      <c r="F42" s="21">
        <v>23</v>
      </c>
      <c r="G42" s="21">
        <f t="shared" si="1"/>
        <v>1018</v>
      </c>
      <c r="H42" s="25">
        <f t="shared" si="2"/>
        <v>1119.8000000000002</v>
      </c>
      <c r="I42" s="37" t="e">
        <f>I41</f>
        <v>#REF!</v>
      </c>
      <c r="J42" s="38">
        <v>0</v>
      </c>
      <c r="K42" s="38">
        <f t="shared" si="3"/>
        <v>0</v>
      </c>
      <c r="L42" s="39">
        <f t="shared" si="0"/>
        <v>0</v>
      </c>
      <c r="M42" s="40">
        <f t="shared" si="4"/>
        <v>3583360.0000000005</v>
      </c>
      <c r="N42" s="41" t="s">
        <v>40</v>
      </c>
    </row>
    <row r="43" spans="1:14" hidden="1" x14ac:dyDescent="0.25">
      <c r="A43" s="21">
        <v>42</v>
      </c>
      <c r="B43" s="21">
        <v>2002</v>
      </c>
      <c r="C43" s="21">
        <v>20</v>
      </c>
      <c r="D43" s="21" t="s">
        <v>22</v>
      </c>
      <c r="E43" s="21">
        <v>1005</v>
      </c>
      <c r="F43" s="21">
        <v>17</v>
      </c>
      <c r="G43" s="21">
        <f t="shared" si="1"/>
        <v>1022</v>
      </c>
      <c r="H43" s="25">
        <f t="shared" si="2"/>
        <v>1124.2</v>
      </c>
      <c r="I43" s="37" t="e">
        <f>#REF!</f>
        <v>#REF!</v>
      </c>
      <c r="J43" s="38">
        <v>0</v>
      </c>
      <c r="K43" s="38">
        <f t="shared" si="3"/>
        <v>0</v>
      </c>
      <c r="L43" s="39">
        <f t="shared" si="0"/>
        <v>0</v>
      </c>
      <c r="M43" s="40">
        <f t="shared" si="4"/>
        <v>3597440</v>
      </c>
      <c r="N43" s="41" t="s">
        <v>40</v>
      </c>
    </row>
    <row r="44" spans="1:14" hidden="1" x14ac:dyDescent="0.25">
      <c r="A44" s="21">
        <v>43</v>
      </c>
      <c r="B44" s="21">
        <v>2003</v>
      </c>
      <c r="C44" s="21">
        <v>20</v>
      </c>
      <c r="D44" s="21" t="s">
        <v>22</v>
      </c>
      <c r="E44" s="21">
        <v>995</v>
      </c>
      <c r="F44" s="21">
        <v>23</v>
      </c>
      <c r="G44" s="21">
        <f t="shared" si="1"/>
        <v>1018</v>
      </c>
      <c r="H44" s="25">
        <f t="shared" si="2"/>
        <v>1119.8000000000002</v>
      </c>
      <c r="I44" s="37" t="e">
        <f>I43</f>
        <v>#REF!</v>
      </c>
      <c r="J44" s="38">
        <v>0</v>
      </c>
      <c r="K44" s="38">
        <f t="shared" si="3"/>
        <v>0</v>
      </c>
      <c r="L44" s="39">
        <f t="shared" si="0"/>
        <v>0</v>
      </c>
      <c r="M44" s="40">
        <f t="shared" si="4"/>
        <v>3583360.0000000005</v>
      </c>
      <c r="N44" s="41" t="s">
        <v>40</v>
      </c>
    </row>
    <row r="45" spans="1:14" hidden="1" x14ac:dyDescent="0.25">
      <c r="A45" s="21">
        <v>44</v>
      </c>
      <c r="B45" s="21">
        <v>2102</v>
      </c>
      <c r="C45" s="21">
        <v>21</v>
      </c>
      <c r="D45" s="21" t="s">
        <v>22</v>
      </c>
      <c r="E45" s="21">
        <v>1005</v>
      </c>
      <c r="F45" s="21">
        <v>17</v>
      </c>
      <c r="G45" s="21">
        <f t="shared" si="1"/>
        <v>1022</v>
      </c>
      <c r="H45" s="25">
        <f t="shared" si="2"/>
        <v>1124.2</v>
      </c>
      <c r="I45" s="37" t="e">
        <f>#REF!</f>
        <v>#REF!</v>
      </c>
      <c r="J45" s="38">
        <v>0</v>
      </c>
      <c r="K45" s="38">
        <f t="shared" si="3"/>
        <v>0</v>
      </c>
      <c r="L45" s="39">
        <f t="shared" si="0"/>
        <v>0</v>
      </c>
      <c r="M45" s="40">
        <f t="shared" si="4"/>
        <v>3597440</v>
      </c>
      <c r="N45" s="41" t="s">
        <v>40</v>
      </c>
    </row>
    <row r="46" spans="1:14" hidden="1" x14ac:dyDescent="0.25">
      <c r="A46" s="21">
        <v>45</v>
      </c>
      <c r="B46" s="21">
        <v>2103</v>
      </c>
      <c r="C46" s="21">
        <v>21</v>
      </c>
      <c r="D46" s="21" t="s">
        <v>22</v>
      </c>
      <c r="E46" s="21">
        <v>995</v>
      </c>
      <c r="F46" s="21">
        <v>23</v>
      </c>
      <c r="G46" s="21">
        <f t="shared" si="1"/>
        <v>1018</v>
      </c>
      <c r="H46" s="25">
        <f t="shared" si="2"/>
        <v>1119.8000000000002</v>
      </c>
      <c r="I46" s="37" t="e">
        <f>I45</f>
        <v>#REF!</v>
      </c>
      <c r="J46" s="38">
        <v>0</v>
      </c>
      <c r="K46" s="38">
        <f t="shared" si="3"/>
        <v>0</v>
      </c>
      <c r="L46" s="39">
        <f t="shared" si="0"/>
        <v>0</v>
      </c>
      <c r="M46" s="40">
        <f t="shared" si="4"/>
        <v>3583360.0000000005</v>
      </c>
      <c r="N46" s="41" t="s">
        <v>40</v>
      </c>
    </row>
    <row r="47" spans="1:14" hidden="1" x14ac:dyDescent="0.25">
      <c r="A47" s="21">
        <v>46</v>
      </c>
      <c r="B47" s="21">
        <v>2202</v>
      </c>
      <c r="C47" s="21">
        <v>22</v>
      </c>
      <c r="D47" s="21" t="s">
        <v>22</v>
      </c>
      <c r="E47" s="21">
        <v>1005</v>
      </c>
      <c r="F47" s="21">
        <v>17</v>
      </c>
      <c r="G47" s="21">
        <f t="shared" si="1"/>
        <v>1022</v>
      </c>
      <c r="H47" s="25">
        <f t="shared" si="2"/>
        <v>1124.2</v>
      </c>
      <c r="I47" s="37" t="e">
        <f>#REF!</f>
        <v>#REF!</v>
      </c>
      <c r="J47" s="38">
        <v>0</v>
      </c>
      <c r="K47" s="38">
        <f t="shared" si="3"/>
        <v>0</v>
      </c>
      <c r="L47" s="39">
        <f t="shared" si="0"/>
        <v>0</v>
      </c>
      <c r="M47" s="40">
        <f t="shared" si="4"/>
        <v>3597440</v>
      </c>
      <c r="N47" s="41" t="s">
        <v>40</v>
      </c>
    </row>
    <row r="48" spans="1:14" hidden="1" x14ac:dyDescent="0.25">
      <c r="A48" s="21">
        <v>47</v>
      </c>
      <c r="B48" s="21">
        <v>2203</v>
      </c>
      <c r="C48" s="21">
        <v>22</v>
      </c>
      <c r="D48" s="21" t="s">
        <v>22</v>
      </c>
      <c r="E48" s="21">
        <v>995</v>
      </c>
      <c r="F48" s="21">
        <v>23</v>
      </c>
      <c r="G48" s="21">
        <f t="shared" si="1"/>
        <v>1018</v>
      </c>
      <c r="H48" s="25">
        <f t="shared" si="2"/>
        <v>1119.8000000000002</v>
      </c>
      <c r="I48" s="37" t="e">
        <f>I47</f>
        <v>#REF!</v>
      </c>
      <c r="J48" s="38">
        <v>0</v>
      </c>
      <c r="K48" s="38">
        <f t="shared" si="3"/>
        <v>0</v>
      </c>
      <c r="L48" s="39">
        <f t="shared" si="0"/>
        <v>0</v>
      </c>
      <c r="M48" s="40">
        <f t="shared" si="4"/>
        <v>3583360.0000000005</v>
      </c>
      <c r="N48" s="41" t="s">
        <v>40</v>
      </c>
    </row>
    <row r="49" spans="1:14" hidden="1" x14ac:dyDescent="0.25">
      <c r="A49" s="21">
        <v>48</v>
      </c>
      <c r="B49" s="21">
        <v>2302</v>
      </c>
      <c r="C49" s="21">
        <v>23</v>
      </c>
      <c r="D49" s="21" t="s">
        <v>22</v>
      </c>
      <c r="E49" s="21">
        <v>1005</v>
      </c>
      <c r="F49" s="21">
        <v>17</v>
      </c>
      <c r="G49" s="21">
        <f t="shared" si="1"/>
        <v>1022</v>
      </c>
      <c r="H49" s="25">
        <f t="shared" si="2"/>
        <v>1124.2</v>
      </c>
      <c r="I49" s="37" t="e">
        <f>#REF!</f>
        <v>#REF!</v>
      </c>
      <c r="J49" s="38">
        <v>0</v>
      </c>
      <c r="K49" s="38">
        <f t="shared" si="3"/>
        <v>0</v>
      </c>
      <c r="L49" s="39">
        <f t="shared" si="0"/>
        <v>0</v>
      </c>
      <c r="M49" s="40">
        <f t="shared" si="4"/>
        <v>3597440</v>
      </c>
      <c r="N49" s="41" t="s">
        <v>40</v>
      </c>
    </row>
    <row r="50" spans="1:14" hidden="1" x14ac:dyDescent="0.25">
      <c r="A50" s="21">
        <v>49</v>
      </c>
      <c r="B50" s="21">
        <v>2303</v>
      </c>
      <c r="C50" s="21">
        <v>23</v>
      </c>
      <c r="D50" s="21" t="s">
        <v>22</v>
      </c>
      <c r="E50" s="21">
        <v>995</v>
      </c>
      <c r="F50" s="21">
        <v>23</v>
      </c>
      <c r="G50" s="21">
        <f t="shared" si="1"/>
        <v>1018</v>
      </c>
      <c r="H50" s="25">
        <f t="shared" si="2"/>
        <v>1119.8000000000002</v>
      </c>
      <c r="I50" s="37" t="e">
        <f>I49</f>
        <v>#REF!</v>
      </c>
      <c r="J50" s="38">
        <v>0</v>
      </c>
      <c r="K50" s="38">
        <f t="shared" si="3"/>
        <v>0</v>
      </c>
      <c r="L50" s="39">
        <f>MROUND((K50*0.025/12),500)</f>
        <v>0</v>
      </c>
      <c r="M50" s="40">
        <f t="shared" si="4"/>
        <v>3583360.0000000005</v>
      </c>
      <c r="N50" s="41" t="s">
        <v>40</v>
      </c>
    </row>
    <row r="51" spans="1:14" hidden="1" x14ac:dyDescent="0.25">
      <c r="A51" s="114" t="s">
        <v>4</v>
      </c>
      <c r="B51" s="115"/>
      <c r="C51" s="115"/>
      <c r="D51" s="116"/>
      <c r="E51" s="24">
        <f>SUM(E2:E50)</f>
        <v>47442</v>
      </c>
      <c r="F51" s="24">
        <f>SUM(F2:F50)</f>
        <v>971</v>
      </c>
      <c r="G51" s="24">
        <f>SUM(G2:G50)</f>
        <v>48413</v>
      </c>
      <c r="H51" s="24">
        <f>SUM(H2:H50)</f>
        <v>53254.30000000001</v>
      </c>
      <c r="I51" s="42"/>
      <c r="J51" s="43">
        <f>SUM(J2:J50)</f>
        <v>0</v>
      </c>
      <c r="K51" s="43">
        <f>SUM(K2:K50)</f>
        <v>0</v>
      </c>
      <c r="L51" s="39"/>
      <c r="M51" s="44">
        <f>SUM(M2:M50)</f>
        <v>170413760</v>
      </c>
      <c r="N51" s="8"/>
    </row>
    <row r="54" spans="1:14" x14ac:dyDescent="0.25">
      <c r="N54" s="8">
        <f>H51*3000</f>
        <v>159762900.00000003</v>
      </c>
    </row>
  </sheetData>
  <autoFilter ref="D2:D51" xr:uid="{2BFD4DF3-81B2-4FF6-ABD5-E2A2C85668C7}">
    <filterColumn colId="0">
      <filters>
        <filter val="4 BHK"/>
      </filters>
    </filterColumn>
  </autoFilter>
  <mergeCells count="1">
    <mergeCell ref="A51:D5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8998-E9F3-42C4-8577-783FC5F8790C}">
  <dimension ref="A1:P91"/>
  <sheetViews>
    <sheetView tabSelected="1" topLeftCell="A70" zoomScale="175" zoomScaleNormal="175" workbookViewId="0">
      <selection activeCell="K76" sqref="K76"/>
    </sheetView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7" width="7.28515625" customWidth="1"/>
    <col min="8" max="8" width="6.5703125" customWidth="1"/>
    <col min="9" max="9" width="6.140625" customWidth="1"/>
    <col min="10" max="10" width="7.5703125" style="7" customWidth="1"/>
    <col min="11" max="11" width="12" style="7" customWidth="1"/>
    <col min="12" max="12" width="11" style="7" customWidth="1"/>
    <col min="13" max="13" width="8.42578125" style="7" customWidth="1"/>
    <col min="14" max="14" width="10.140625" style="7" customWidth="1"/>
    <col min="15" max="15" width="7.14062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103</v>
      </c>
      <c r="C2" s="21">
        <v>1</v>
      </c>
      <c r="D2" s="21" t="s">
        <v>22</v>
      </c>
      <c r="E2" s="21">
        <v>992</v>
      </c>
      <c r="F2" s="21">
        <v>0</v>
      </c>
      <c r="G2" s="21">
        <v>24</v>
      </c>
      <c r="H2" s="21">
        <f>E2+F2+G2</f>
        <v>1016</v>
      </c>
      <c r="I2" s="25">
        <f>H2*1.1</f>
        <v>1117.6000000000001</v>
      </c>
      <c r="J2" s="37">
        <v>29000</v>
      </c>
      <c r="K2" s="38">
        <v>0</v>
      </c>
      <c r="L2" s="38">
        <f>K2*1.06</f>
        <v>0</v>
      </c>
      <c r="M2" s="39">
        <f>MROUND((L2*0.025/12),500)</f>
        <v>0</v>
      </c>
      <c r="N2" s="40">
        <f>I2*3200</f>
        <v>3576320.0000000005</v>
      </c>
      <c r="O2" s="41" t="s">
        <v>40</v>
      </c>
      <c r="P2" s="1">
        <f>K2/I2</f>
        <v>0</v>
      </c>
    </row>
    <row r="3" spans="1:16" ht="16.5" customHeight="1" x14ac:dyDescent="0.25">
      <c r="A3" s="21">
        <v>2</v>
      </c>
      <c r="B3" s="21">
        <v>104</v>
      </c>
      <c r="C3" s="21">
        <v>1</v>
      </c>
      <c r="D3" s="21" t="s">
        <v>22</v>
      </c>
      <c r="E3" s="21">
        <v>1060</v>
      </c>
      <c r="F3" s="21">
        <v>33</v>
      </c>
      <c r="G3" s="21">
        <v>16</v>
      </c>
      <c r="H3" s="21">
        <f t="shared" ref="H3:H66" si="0">E3+F3+G3</f>
        <v>1109</v>
      </c>
      <c r="I3" s="25">
        <f t="shared" ref="I3:I66" si="1">H3*1.1</f>
        <v>1219.9000000000001</v>
      </c>
      <c r="J3" s="37">
        <f>J2</f>
        <v>29000</v>
      </c>
      <c r="K3" s="38">
        <v>0</v>
      </c>
      <c r="L3" s="38">
        <f t="shared" ref="L3:L66" si="2">K3*1.06</f>
        <v>0</v>
      </c>
      <c r="M3" s="39">
        <f t="shared" ref="M3:M66" si="3">MROUND((L3*0.025/12),500)</f>
        <v>0</v>
      </c>
      <c r="N3" s="40">
        <f t="shared" ref="N3:N66" si="4">I3*3200</f>
        <v>3903680.0000000005</v>
      </c>
      <c r="O3" s="41" t="s">
        <v>40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22</v>
      </c>
      <c r="E4" s="21">
        <v>992</v>
      </c>
      <c r="F4" s="21">
        <v>0</v>
      </c>
      <c r="G4" s="21">
        <v>24</v>
      </c>
      <c r="H4" s="21">
        <f t="shared" si="0"/>
        <v>1016</v>
      </c>
      <c r="I4" s="25">
        <f t="shared" si="1"/>
        <v>1117.6000000000001</v>
      </c>
      <c r="J4" s="37">
        <f>J3</f>
        <v>29000</v>
      </c>
      <c r="K4" s="38">
        <v>0</v>
      </c>
      <c r="L4" s="38">
        <f t="shared" si="2"/>
        <v>0</v>
      </c>
      <c r="M4" s="39">
        <f t="shared" si="3"/>
        <v>0</v>
      </c>
      <c r="N4" s="40">
        <f t="shared" si="4"/>
        <v>3576320.0000000005</v>
      </c>
      <c r="O4" s="41" t="s">
        <v>40</v>
      </c>
    </row>
    <row r="5" spans="1:16" ht="16.5" customHeight="1" x14ac:dyDescent="0.25">
      <c r="A5" s="21">
        <v>4</v>
      </c>
      <c r="B5" s="21">
        <v>204</v>
      </c>
      <c r="C5" s="21">
        <v>2</v>
      </c>
      <c r="D5" s="21" t="s">
        <v>22</v>
      </c>
      <c r="E5" s="21">
        <v>1060</v>
      </c>
      <c r="F5" s="21">
        <v>33</v>
      </c>
      <c r="G5" s="21">
        <v>16</v>
      </c>
      <c r="H5" s="21">
        <f t="shared" si="0"/>
        <v>1109</v>
      </c>
      <c r="I5" s="25">
        <f t="shared" si="1"/>
        <v>1219.9000000000001</v>
      </c>
      <c r="J5" s="37">
        <f>J4</f>
        <v>29000</v>
      </c>
      <c r="K5" s="38">
        <v>0</v>
      </c>
      <c r="L5" s="38">
        <f t="shared" si="2"/>
        <v>0</v>
      </c>
      <c r="M5" s="39">
        <f t="shared" si="3"/>
        <v>0</v>
      </c>
      <c r="N5" s="40">
        <f t="shared" si="4"/>
        <v>3903680.0000000005</v>
      </c>
      <c r="O5" s="41" t="s">
        <v>40</v>
      </c>
    </row>
    <row r="6" spans="1:16" ht="16.5" customHeight="1" x14ac:dyDescent="0.25">
      <c r="A6" s="21">
        <v>5</v>
      </c>
      <c r="B6" s="21">
        <v>301</v>
      </c>
      <c r="C6" s="21">
        <v>3</v>
      </c>
      <c r="D6" s="21" t="s">
        <v>21</v>
      </c>
      <c r="E6" s="21">
        <v>634</v>
      </c>
      <c r="F6" s="21">
        <v>0</v>
      </c>
      <c r="G6" s="21">
        <v>10</v>
      </c>
      <c r="H6" s="21">
        <f t="shared" si="0"/>
        <v>644</v>
      </c>
      <c r="I6" s="25">
        <f t="shared" si="1"/>
        <v>708.40000000000009</v>
      </c>
      <c r="J6" s="37">
        <f>J5+80</f>
        <v>29080</v>
      </c>
      <c r="K6" s="38">
        <f>H6*J6</f>
        <v>18727520</v>
      </c>
      <c r="L6" s="38">
        <f t="shared" si="2"/>
        <v>19851171.199999999</v>
      </c>
      <c r="M6" s="39">
        <f t="shared" si="3"/>
        <v>41500</v>
      </c>
      <c r="N6" s="40">
        <f t="shared" si="4"/>
        <v>2266880.0000000005</v>
      </c>
      <c r="O6" s="41" t="s">
        <v>39</v>
      </c>
    </row>
    <row r="7" spans="1:16" ht="16.5" customHeight="1" x14ac:dyDescent="0.25">
      <c r="A7" s="21">
        <v>6</v>
      </c>
      <c r="B7" s="21">
        <v>302</v>
      </c>
      <c r="C7" s="21">
        <v>3</v>
      </c>
      <c r="D7" s="21" t="s">
        <v>21</v>
      </c>
      <c r="E7" s="21">
        <v>677</v>
      </c>
      <c r="F7" s="21">
        <v>27</v>
      </c>
      <c r="G7" s="21">
        <v>17</v>
      </c>
      <c r="H7" s="21">
        <f t="shared" si="0"/>
        <v>721</v>
      </c>
      <c r="I7" s="25">
        <f t="shared" si="1"/>
        <v>793.1</v>
      </c>
      <c r="J7" s="37">
        <f>J6</f>
        <v>29080</v>
      </c>
      <c r="K7" s="38">
        <v>0</v>
      </c>
      <c r="L7" s="38">
        <f t="shared" si="2"/>
        <v>0</v>
      </c>
      <c r="M7" s="39">
        <f t="shared" si="3"/>
        <v>0</v>
      </c>
      <c r="N7" s="40">
        <f t="shared" si="4"/>
        <v>2537920</v>
      </c>
      <c r="O7" s="41" t="s">
        <v>40</v>
      </c>
    </row>
    <row r="8" spans="1:16" ht="16.5" customHeight="1" x14ac:dyDescent="0.25">
      <c r="A8" s="21">
        <v>7</v>
      </c>
      <c r="B8" s="21">
        <v>303</v>
      </c>
      <c r="C8" s="21">
        <v>3</v>
      </c>
      <c r="D8" s="21" t="s">
        <v>22</v>
      </c>
      <c r="E8" s="21">
        <v>992</v>
      </c>
      <c r="F8" s="21">
        <v>0</v>
      </c>
      <c r="G8" s="21">
        <v>24</v>
      </c>
      <c r="H8" s="21">
        <f t="shared" si="0"/>
        <v>1016</v>
      </c>
      <c r="I8" s="25">
        <f t="shared" si="1"/>
        <v>1117.6000000000001</v>
      </c>
      <c r="J8" s="37">
        <f>J7</f>
        <v>29080</v>
      </c>
      <c r="K8" s="38">
        <v>0</v>
      </c>
      <c r="L8" s="38">
        <f t="shared" si="2"/>
        <v>0</v>
      </c>
      <c r="M8" s="39">
        <f t="shared" si="3"/>
        <v>0</v>
      </c>
      <c r="N8" s="40">
        <f t="shared" si="4"/>
        <v>3576320.0000000005</v>
      </c>
      <c r="O8" s="41" t="s">
        <v>40</v>
      </c>
    </row>
    <row r="9" spans="1:16" ht="16.5" customHeight="1" x14ac:dyDescent="0.25">
      <c r="A9" s="21">
        <v>8</v>
      </c>
      <c r="B9" s="21">
        <v>304</v>
      </c>
      <c r="C9" s="21">
        <v>3</v>
      </c>
      <c r="D9" s="21" t="s">
        <v>22</v>
      </c>
      <c r="E9" s="21">
        <v>1060</v>
      </c>
      <c r="F9" s="21">
        <v>33</v>
      </c>
      <c r="G9" s="21">
        <v>16</v>
      </c>
      <c r="H9" s="21">
        <f t="shared" si="0"/>
        <v>1109</v>
      </c>
      <c r="I9" s="25">
        <f t="shared" si="1"/>
        <v>1219.9000000000001</v>
      </c>
      <c r="J9" s="37">
        <f>J8</f>
        <v>29080</v>
      </c>
      <c r="K9" s="38">
        <v>0</v>
      </c>
      <c r="L9" s="38">
        <f t="shared" si="2"/>
        <v>0</v>
      </c>
      <c r="M9" s="39">
        <f t="shared" si="3"/>
        <v>0</v>
      </c>
      <c r="N9" s="40">
        <f t="shared" si="4"/>
        <v>3903680.0000000005</v>
      </c>
      <c r="O9" s="41" t="s">
        <v>40</v>
      </c>
    </row>
    <row r="10" spans="1:16" ht="16.5" customHeight="1" x14ac:dyDescent="0.25">
      <c r="A10" s="21">
        <v>9</v>
      </c>
      <c r="B10" s="21">
        <v>401</v>
      </c>
      <c r="C10" s="21">
        <v>4</v>
      </c>
      <c r="D10" s="21" t="s">
        <v>21</v>
      </c>
      <c r="E10" s="21">
        <v>634</v>
      </c>
      <c r="F10" s="21">
        <v>0</v>
      </c>
      <c r="G10" s="21">
        <v>10</v>
      </c>
      <c r="H10" s="21">
        <f t="shared" si="0"/>
        <v>644</v>
      </c>
      <c r="I10" s="25">
        <f t="shared" si="1"/>
        <v>708.40000000000009</v>
      </c>
      <c r="J10" s="37">
        <f>J9+80</f>
        <v>29160</v>
      </c>
      <c r="K10" s="38">
        <f>H10*J10</f>
        <v>18779040</v>
      </c>
      <c r="L10" s="38">
        <f t="shared" si="2"/>
        <v>19905782.400000002</v>
      </c>
      <c r="M10" s="39">
        <f t="shared" si="3"/>
        <v>41500</v>
      </c>
      <c r="N10" s="40">
        <f t="shared" si="4"/>
        <v>2266880.0000000005</v>
      </c>
      <c r="O10" s="41" t="s">
        <v>39</v>
      </c>
    </row>
    <row r="11" spans="1:16" ht="16.5" customHeight="1" x14ac:dyDescent="0.25">
      <c r="A11" s="21">
        <v>10</v>
      </c>
      <c r="B11" s="21">
        <v>402</v>
      </c>
      <c r="C11" s="21">
        <v>4</v>
      </c>
      <c r="D11" s="21" t="s">
        <v>21</v>
      </c>
      <c r="E11" s="21">
        <v>677</v>
      </c>
      <c r="F11" s="21">
        <v>27</v>
      </c>
      <c r="G11" s="21">
        <v>17</v>
      </c>
      <c r="H11" s="21">
        <f t="shared" si="0"/>
        <v>721</v>
      </c>
      <c r="I11" s="25">
        <f t="shared" si="1"/>
        <v>793.1</v>
      </c>
      <c r="J11" s="37">
        <f>J10</f>
        <v>29160</v>
      </c>
      <c r="K11" s="38">
        <v>0</v>
      </c>
      <c r="L11" s="38">
        <f t="shared" si="2"/>
        <v>0</v>
      </c>
      <c r="M11" s="39">
        <f t="shared" si="3"/>
        <v>0</v>
      </c>
      <c r="N11" s="40">
        <f t="shared" si="4"/>
        <v>2537920</v>
      </c>
      <c r="O11" s="41" t="s">
        <v>40</v>
      </c>
    </row>
    <row r="12" spans="1:16" x14ac:dyDescent="0.25">
      <c r="A12" s="21">
        <v>11</v>
      </c>
      <c r="B12" s="21">
        <v>403</v>
      </c>
      <c r="C12" s="21">
        <v>4</v>
      </c>
      <c r="D12" s="21" t="s">
        <v>22</v>
      </c>
      <c r="E12" s="21">
        <v>992</v>
      </c>
      <c r="F12" s="21">
        <v>0</v>
      </c>
      <c r="G12" s="21">
        <v>24</v>
      </c>
      <c r="H12" s="21">
        <f t="shared" si="0"/>
        <v>1016</v>
      </c>
      <c r="I12" s="25">
        <f t="shared" si="1"/>
        <v>1117.6000000000001</v>
      </c>
      <c r="J12" s="37">
        <f>J11</f>
        <v>29160</v>
      </c>
      <c r="K12" s="38">
        <v>0</v>
      </c>
      <c r="L12" s="38">
        <f t="shared" si="2"/>
        <v>0</v>
      </c>
      <c r="M12" s="39">
        <f t="shared" si="3"/>
        <v>0</v>
      </c>
      <c r="N12" s="40">
        <f t="shared" si="4"/>
        <v>3576320.0000000005</v>
      </c>
      <c r="O12" s="41" t="s">
        <v>40</v>
      </c>
    </row>
    <row r="13" spans="1:16" ht="16.5" customHeight="1" x14ac:dyDescent="0.25">
      <c r="A13" s="21">
        <v>12</v>
      </c>
      <c r="B13" s="21">
        <v>404</v>
      </c>
      <c r="C13" s="21">
        <v>4</v>
      </c>
      <c r="D13" s="21" t="s">
        <v>22</v>
      </c>
      <c r="E13" s="21">
        <v>1060</v>
      </c>
      <c r="F13" s="21">
        <v>33</v>
      </c>
      <c r="G13" s="21">
        <v>16</v>
      </c>
      <c r="H13" s="21">
        <f t="shared" si="0"/>
        <v>1109</v>
      </c>
      <c r="I13" s="25">
        <f t="shared" si="1"/>
        <v>1219.9000000000001</v>
      </c>
      <c r="J13" s="37">
        <f>J12</f>
        <v>29160</v>
      </c>
      <c r="K13" s="38">
        <v>0</v>
      </c>
      <c r="L13" s="38">
        <f t="shared" si="2"/>
        <v>0</v>
      </c>
      <c r="M13" s="39">
        <f t="shared" si="3"/>
        <v>0</v>
      </c>
      <c r="N13" s="40">
        <f t="shared" si="4"/>
        <v>3903680.0000000005</v>
      </c>
      <c r="O13" s="41" t="s">
        <v>40</v>
      </c>
    </row>
    <row r="14" spans="1:16" ht="16.5" customHeight="1" x14ac:dyDescent="0.25">
      <c r="A14" s="21">
        <v>13</v>
      </c>
      <c r="B14" s="21">
        <v>501</v>
      </c>
      <c r="C14" s="21">
        <v>5</v>
      </c>
      <c r="D14" s="21" t="s">
        <v>21</v>
      </c>
      <c r="E14" s="21">
        <v>634</v>
      </c>
      <c r="F14" s="21">
        <v>0</v>
      </c>
      <c r="G14" s="21">
        <v>10</v>
      </c>
      <c r="H14" s="21">
        <f t="shared" si="0"/>
        <v>644</v>
      </c>
      <c r="I14" s="25">
        <f t="shared" si="1"/>
        <v>708.40000000000009</v>
      </c>
      <c r="J14" s="37">
        <f>J13+80</f>
        <v>29240</v>
      </c>
      <c r="K14" s="38">
        <f>H14*J14</f>
        <v>18830560</v>
      </c>
      <c r="L14" s="38">
        <f t="shared" si="2"/>
        <v>19960393.600000001</v>
      </c>
      <c r="M14" s="39">
        <f t="shared" si="3"/>
        <v>41500</v>
      </c>
      <c r="N14" s="40">
        <f t="shared" si="4"/>
        <v>2266880.0000000005</v>
      </c>
      <c r="O14" s="41" t="s">
        <v>39</v>
      </c>
    </row>
    <row r="15" spans="1:16" ht="16.5" customHeight="1" x14ac:dyDescent="0.25">
      <c r="A15" s="21">
        <v>14</v>
      </c>
      <c r="B15" s="21">
        <v>502</v>
      </c>
      <c r="C15" s="21">
        <v>5</v>
      </c>
      <c r="D15" s="21" t="s">
        <v>21</v>
      </c>
      <c r="E15" s="21">
        <v>677</v>
      </c>
      <c r="F15" s="21">
        <v>27</v>
      </c>
      <c r="G15" s="21">
        <v>17</v>
      </c>
      <c r="H15" s="21">
        <f t="shared" si="0"/>
        <v>721</v>
      </c>
      <c r="I15" s="25">
        <f t="shared" si="1"/>
        <v>793.1</v>
      </c>
      <c r="J15" s="37">
        <f>J14</f>
        <v>29240</v>
      </c>
      <c r="K15" s="38">
        <v>0</v>
      </c>
      <c r="L15" s="38">
        <f t="shared" si="2"/>
        <v>0</v>
      </c>
      <c r="M15" s="39">
        <f t="shared" si="3"/>
        <v>0</v>
      </c>
      <c r="N15" s="40">
        <f t="shared" si="4"/>
        <v>2537920</v>
      </c>
      <c r="O15" s="41" t="s">
        <v>40</v>
      </c>
    </row>
    <row r="16" spans="1:16" ht="16.5" customHeight="1" x14ac:dyDescent="0.25">
      <c r="A16" s="21">
        <v>15</v>
      </c>
      <c r="B16" s="21">
        <v>503</v>
      </c>
      <c r="C16" s="21">
        <v>5</v>
      </c>
      <c r="D16" s="21" t="s">
        <v>22</v>
      </c>
      <c r="E16" s="21">
        <v>992</v>
      </c>
      <c r="F16" s="21">
        <v>0</v>
      </c>
      <c r="G16" s="21">
        <v>24</v>
      </c>
      <c r="H16" s="21">
        <f t="shared" si="0"/>
        <v>1016</v>
      </c>
      <c r="I16" s="25">
        <f t="shared" si="1"/>
        <v>1117.6000000000001</v>
      </c>
      <c r="J16" s="37">
        <f>J15</f>
        <v>29240</v>
      </c>
      <c r="K16" s="38">
        <v>0</v>
      </c>
      <c r="L16" s="38">
        <f t="shared" si="2"/>
        <v>0</v>
      </c>
      <c r="M16" s="39">
        <f t="shared" si="3"/>
        <v>0</v>
      </c>
      <c r="N16" s="40">
        <f t="shared" si="4"/>
        <v>3576320.0000000005</v>
      </c>
      <c r="O16" s="41" t="s">
        <v>40</v>
      </c>
    </row>
    <row r="17" spans="1:15" ht="16.5" customHeight="1" x14ac:dyDescent="0.25">
      <c r="A17" s="21">
        <v>16</v>
      </c>
      <c r="B17" s="21">
        <v>504</v>
      </c>
      <c r="C17" s="21">
        <v>5</v>
      </c>
      <c r="D17" s="21" t="s">
        <v>22</v>
      </c>
      <c r="E17" s="21">
        <v>1060</v>
      </c>
      <c r="F17" s="21">
        <v>33</v>
      </c>
      <c r="G17" s="21">
        <v>16</v>
      </c>
      <c r="H17" s="21">
        <f t="shared" si="0"/>
        <v>1109</v>
      </c>
      <c r="I17" s="25">
        <f t="shared" si="1"/>
        <v>1219.9000000000001</v>
      </c>
      <c r="J17" s="37">
        <f>J16</f>
        <v>29240</v>
      </c>
      <c r="K17" s="38">
        <v>0</v>
      </c>
      <c r="L17" s="38">
        <f t="shared" si="2"/>
        <v>0</v>
      </c>
      <c r="M17" s="39">
        <f t="shared" si="3"/>
        <v>0</v>
      </c>
      <c r="N17" s="40">
        <f t="shared" si="4"/>
        <v>3903680.0000000005</v>
      </c>
      <c r="O17" s="41" t="s">
        <v>40</v>
      </c>
    </row>
    <row r="18" spans="1:15" ht="16.5" customHeight="1" x14ac:dyDescent="0.25">
      <c r="A18" s="21">
        <v>17</v>
      </c>
      <c r="B18" s="21">
        <v>601</v>
      </c>
      <c r="C18" s="21">
        <v>6</v>
      </c>
      <c r="D18" s="21" t="s">
        <v>21</v>
      </c>
      <c r="E18" s="21">
        <v>634</v>
      </c>
      <c r="F18" s="21">
        <v>0</v>
      </c>
      <c r="G18" s="21">
        <v>10</v>
      </c>
      <c r="H18" s="21">
        <f t="shared" si="0"/>
        <v>644</v>
      </c>
      <c r="I18" s="25">
        <f t="shared" si="1"/>
        <v>708.40000000000009</v>
      </c>
      <c r="J18" s="37">
        <f>J17+80</f>
        <v>29320</v>
      </c>
      <c r="K18" s="38">
        <f>H18*J18</f>
        <v>18882080</v>
      </c>
      <c r="L18" s="38">
        <f t="shared" si="2"/>
        <v>20015004.800000001</v>
      </c>
      <c r="M18" s="39">
        <f t="shared" si="3"/>
        <v>41500</v>
      </c>
      <c r="N18" s="40">
        <f t="shared" si="4"/>
        <v>2266880.0000000005</v>
      </c>
      <c r="O18" s="41" t="s">
        <v>39</v>
      </c>
    </row>
    <row r="19" spans="1:15" ht="16.5" customHeight="1" x14ac:dyDescent="0.25">
      <c r="A19" s="21">
        <v>18</v>
      </c>
      <c r="B19" s="21">
        <v>602</v>
      </c>
      <c r="C19" s="21">
        <v>6</v>
      </c>
      <c r="D19" s="21" t="s">
        <v>21</v>
      </c>
      <c r="E19" s="21">
        <v>677</v>
      </c>
      <c r="F19" s="21">
        <v>27</v>
      </c>
      <c r="G19" s="21">
        <v>17</v>
      </c>
      <c r="H19" s="21">
        <f t="shared" si="0"/>
        <v>721</v>
      </c>
      <c r="I19" s="25">
        <f t="shared" si="1"/>
        <v>793.1</v>
      </c>
      <c r="J19" s="37">
        <f>J18</f>
        <v>29320</v>
      </c>
      <c r="K19" s="38">
        <v>0</v>
      </c>
      <c r="L19" s="38">
        <f t="shared" si="2"/>
        <v>0</v>
      </c>
      <c r="M19" s="39">
        <f t="shared" si="3"/>
        <v>0</v>
      </c>
      <c r="N19" s="40">
        <f t="shared" si="4"/>
        <v>2537920</v>
      </c>
      <c r="O19" s="41" t="s">
        <v>40</v>
      </c>
    </row>
    <row r="20" spans="1:15" ht="16.5" customHeight="1" x14ac:dyDescent="0.25">
      <c r="A20" s="21">
        <v>19</v>
      </c>
      <c r="B20" s="21">
        <v>603</v>
      </c>
      <c r="C20" s="21">
        <v>6</v>
      </c>
      <c r="D20" s="21" t="s">
        <v>22</v>
      </c>
      <c r="E20" s="21">
        <v>992</v>
      </c>
      <c r="F20" s="21">
        <v>0</v>
      </c>
      <c r="G20" s="21">
        <v>24</v>
      </c>
      <c r="H20" s="21">
        <f t="shared" si="0"/>
        <v>1016</v>
      </c>
      <c r="I20" s="25">
        <f t="shared" si="1"/>
        <v>1117.6000000000001</v>
      </c>
      <c r="J20" s="37">
        <f>J19</f>
        <v>29320</v>
      </c>
      <c r="K20" s="38">
        <v>0</v>
      </c>
      <c r="L20" s="38">
        <f t="shared" si="2"/>
        <v>0</v>
      </c>
      <c r="M20" s="39">
        <f t="shared" si="3"/>
        <v>0</v>
      </c>
      <c r="N20" s="40">
        <f t="shared" si="4"/>
        <v>3576320.0000000005</v>
      </c>
      <c r="O20" s="41" t="s">
        <v>40</v>
      </c>
    </row>
    <row r="21" spans="1:15" ht="16.5" customHeight="1" x14ac:dyDescent="0.25">
      <c r="A21" s="21">
        <v>20</v>
      </c>
      <c r="B21" s="21">
        <v>604</v>
      </c>
      <c r="C21" s="21">
        <v>6</v>
      </c>
      <c r="D21" s="21" t="s">
        <v>22</v>
      </c>
      <c r="E21" s="21">
        <v>1060</v>
      </c>
      <c r="F21" s="21">
        <v>33</v>
      </c>
      <c r="G21" s="21">
        <v>16</v>
      </c>
      <c r="H21" s="21">
        <f t="shared" si="0"/>
        <v>1109</v>
      </c>
      <c r="I21" s="25">
        <f t="shared" si="1"/>
        <v>1219.9000000000001</v>
      </c>
      <c r="J21" s="37">
        <f>J20</f>
        <v>29320</v>
      </c>
      <c r="K21" s="38">
        <v>0</v>
      </c>
      <c r="L21" s="38">
        <f t="shared" si="2"/>
        <v>0</v>
      </c>
      <c r="M21" s="39">
        <f t="shared" si="3"/>
        <v>0</v>
      </c>
      <c r="N21" s="40">
        <f t="shared" si="4"/>
        <v>3903680.0000000005</v>
      </c>
      <c r="O21" s="41" t="s">
        <v>40</v>
      </c>
    </row>
    <row r="22" spans="1:15" ht="16.5" customHeight="1" x14ac:dyDescent="0.25">
      <c r="A22" s="21">
        <v>21</v>
      </c>
      <c r="B22" s="21">
        <v>701</v>
      </c>
      <c r="C22" s="21">
        <v>7</v>
      </c>
      <c r="D22" s="21" t="s">
        <v>21</v>
      </c>
      <c r="E22" s="21">
        <v>634</v>
      </c>
      <c r="F22" s="21">
        <v>0</v>
      </c>
      <c r="G22" s="21">
        <v>10</v>
      </c>
      <c r="H22" s="21">
        <f t="shared" si="0"/>
        <v>644</v>
      </c>
      <c r="I22" s="25">
        <f t="shared" si="1"/>
        <v>708.40000000000009</v>
      </c>
      <c r="J22" s="37">
        <f>J21+80</f>
        <v>29400</v>
      </c>
      <c r="K22" s="38">
        <f>H22*J22</f>
        <v>18933600</v>
      </c>
      <c r="L22" s="38">
        <f t="shared" si="2"/>
        <v>20069616</v>
      </c>
      <c r="M22" s="39">
        <f t="shared" si="3"/>
        <v>42000</v>
      </c>
      <c r="N22" s="40">
        <f t="shared" si="4"/>
        <v>2266880.0000000005</v>
      </c>
      <c r="O22" s="41" t="s">
        <v>39</v>
      </c>
    </row>
    <row r="23" spans="1:15" ht="16.5" customHeight="1" x14ac:dyDescent="0.25">
      <c r="A23" s="21">
        <v>22</v>
      </c>
      <c r="B23" s="21">
        <v>702</v>
      </c>
      <c r="C23" s="21">
        <v>7</v>
      </c>
      <c r="D23" s="21" t="s">
        <v>21</v>
      </c>
      <c r="E23" s="21">
        <v>677</v>
      </c>
      <c r="F23" s="21">
        <v>27</v>
      </c>
      <c r="G23" s="21">
        <v>17</v>
      </c>
      <c r="H23" s="21">
        <f t="shared" si="0"/>
        <v>721</v>
      </c>
      <c r="I23" s="25">
        <f t="shared" si="1"/>
        <v>793.1</v>
      </c>
      <c r="J23" s="37">
        <f>J22</f>
        <v>29400</v>
      </c>
      <c r="K23" s="38">
        <f>H23*J23</f>
        <v>21197400</v>
      </c>
      <c r="L23" s="38">
        <f t="shared" si="2"/>
        <v>22469244</v>
      </c>
      <c r="M23" s="39">
        <f t="shared" si="3"/>
        <v>47000</v>
      </c>
      <c r="N23" s="40">
        <f t="shared" si="4"/>
        <v>2537920</v>
      </c>
      <c r="O23" s="41" t="s">
        <v>39</v>
      </c>
    </row>
    <row r="24" spans="1:15" ht="16.5" customHeight="1" x14ac:dyDescent="0.25">
      <c r="A24" s="21">
        <v>23</v>
      </c>
      <c r="B24" s="21">
        <v>703</v>
      </c>
      <c r="C24" s="21">
        <v>7</v>
      </c>
      <c r="D24" s="21" t="s">
        <v>22</v>
      </c>
      <c r="E24" s="21">
        <v>992</v>
      </c>
      <c r="F24" s="21">
        <v>0</v>
      </c>
      <c r="G24" s="21">
        <v>24</v>
      </c>
      <c r="H24" s="21">
        <f t="shared" si="0"/>
        <v>1016</v>
      </c>
      <c r="I24" s="25">
        <f t="shared" si="1"/>
        <v>1117.6000000000001</v>
      </c>
      <c r="J24" s="37">
        <f>J23</f>
        <v>29400</v>
      </c>
      <c r="K24" s="38">
        <v>0</v>
      </c>
      <c r="L24" s="38">
        <f t="shared" si="2"/>
        <v>0</v>
      </c>
      <c r="M24" s="39">
        <f t="shared" si="3"/>
        <v>0</v>
      </c>
      <c r="N24" s="40">
        <f t="shared" si="4"/>
        <v>3576320.0000000005</v>
      </c>
      <c r="O24" s="41" t="s">
        <v>40</v>
      </c>
    </row>
    <row r="25" spans="1:15" ht="16.5" customHeight="1" x14ac:dyDescent="0.25">
      <c r="A25" s="21">
        <v>24</v>
      </c>
      <c r="B25" s="21">
        <v>704</v>
      </c>
      <c r="C25" s="21">
        <v>7</v>
      </c>
      <c r="D25" s="21" t="s">
        <v>22</v>
      </c>
      <c r="E25" s="21">
        <v>1060</v>
      </c>
      <c r="F25" s="21">
        <v>33</v>
      </c>
      <c r="G25" s="21">
        <v>16</v>
      </c>
      <c r="H25" s="21">
        <f t="shared" si="0"/>
        <v>1109</v>
      </c>
      <c r="I25" s="25">
        <f t="shared" si="1"/>
        <v>1219.9000000000001</v>
      </c>
      <c r="J25" s="37">
        <f>J24</f>
        <v>29400</v>
      </c>
      <c r="K25" s="38">
        <v>0</v>
      </c>
      <c r="L25" s="38">
        <f t="shared" si="2"/>
        <v>0</v>
      </c>
      <c r="M25" s="39">
        <f t="shared" si="3"/>
        <v>0</v>
      </c>
      <c r="N25" s="40">
        <f t="shared" si="4"/>
        <v>3903680.0000000005</v>
      </c>
      <c r="O25" s="41" t="s">
        <v>40</v>
      </c>
    </row>
    <row r="26" spans="1:15" ht="16.5" customHeight="1" x14ac:dyDescent="0.25">
      <c r="A26" s="21">
        <v>25</v>
      </c>
      <c r="B26" s="21">
        <v>801</v>
      </c>
      <c r="C26" s="21">
        <v>8</v>
      </c>
      <c r="D26" s="21" t="s">
        <v>21</v>
      </c>
      <c r="E26" s="21">
        <v>634</v>
      </c>
      <c r="F26" s="21">
        <v>0</v>
      </c>
      <c r="G26" s="21">
        <v>10</v>
      </c>
      <c r="H26" s="21">
        <f t="shared" si="0"/>
        <v>644</v>
      </c>
      <c r="I26" s="25">
        <f t="shared" si="1"/>
        <v>708.40000000000009</v>
      </c>
      <c r="J26" s="37">
        <f>J25+80</f>
        <v>29480</v>
      </c>
      <c r="K26" s="38">
        <f>H26*J26</f>
        <v>18985120</v>
      </c>
      <c r="L26" s="38">
        <f t="shared" si="2"/>
        <v>20124227.199999999</v>
      </c>
      <c r="M26" s="39">
        <f t="shared" si="3"/>
        <v>42000</v>
      </c>
      <c r="N26" s="40">
        <f t="shared" si="4"/>
        <v>2266880.0000000005</v>
      </c>
      <c r="O26" s="41" t="s">
        <v>39</v>
      </c>
    </row>
    <row r="27" spans="1:15" ht="16.5" customHeight="1" x14ac:dyDescent="0.25">
      <c r="A27" s="21">
        <v>26</v>
      </c>
      <c r="B27" s="21">
        <v>802</v>
      </c>
      <c r="C27" s="21">
        <v>8</v>
      </c>
      <c r="D27" s="21" t="s">
        <v>21</v>
      </c>
      <c r="E27" s="21">
        <v>717</v>
      </c>
      <c r="F27" s="21">
        <v>27</v>
      </c>
      <c r="G27" s="21">
        <v>17</v>
      </c>
      <c r="H27" s="21">
        <f t="shared" si="0"/>
        <v>761</v>
      </c>
      <c r="I27" s="25">
        <f t="shared" si="1"/>
        <v>837.1</v>
      </c>
      <c r="J27" s="37">
        <f>J26</f>
        <v>29480</v>
      </c>
      <c r="K27" s="38">
        <v>0</v>
      </c>
      <c r="L27" s="38">
        <f t="shared" si="2"/>
        <v>0</v>
      </c>
      <c r="M27" s="39">
        <f t="shared" si="3"/>
        <v>0</v>
      </c>
      <c r="N27" s="40">
        <f t="shared" si="4"/>
        <v>2678720</v>
      </c>
      <c r="O27" s="41" t="s">
        <v>40</v>
      </c>
    </row>
    <row r="28" spans="1:15" ht="16.5" customHeight="1" x14ac:dyDescent="0.25">
      <c r="A28" s="21">
        <v>27</v>
      </c>
      <c r="B28" s="21">
        <v>804</v>
      </c>
      <c r="C28" s="21">
        <v>8</v>
      </c>
      <c r="D28" s="21" t="s">
        <v>22</v>
      </c>
      <c r="E28" s="21">
        <v>1060</v>
      </c>
      <c r="F28" s="21">
        <v>33</v>
      </c>
      <c r="G28" s="21">
        <v>16</v>
      </c>
      <c r="H28" s="21">
        <f t="shared" si="0"/>
        <v>1109</v>
      </c>
      <c r="I28" s="25">
        <f t="shared" si="1"/>
        <v>1219.9000000000001</v>
      </c>
      <c r="J28" s="37">
        <f>J27</f>
        <v>29480</v>
      </c>
      <c r="K28" s="38">
        <v>0</v>
      </c>
      <c r="L28" s="38">
        <f t="shared" si="2"/>
        <v>0</v>
      </c>
      <c r="M28" s="39">
        <f t="shared" si="3"/>
        <v>0</v>
      </c>
      <c r="N28" s="40">
        <f t="shared" si="4"/>
        <v>3903680.0000000005</v>
      </c>
      <c r="O28" s="41" t="s">
        <v>40</v>
      </c>
    </row>
    <row r="29" spans="1:15" ht="16.5" customHeight="1" x14ac:dyDescent="0.25">
      <c r="A29" s="21">
        <v>28</v>
      </c>
      <c r="B29" s="21">
        <v>901</v>
      </c>
      <c r="C29" s="21">
        <v>9</v>
      </c>
      <c r="D29" s="21" t="s">
        <v>21</v>
      </c>
      <c r="E29" s="21">
        <v>634</v>
      </c>
      <c r="F29" s="21">
        <v>0</v>
      </c>
      <c r="G29" s="21">
        <v>10</v>
      </c>
      <c r="H29" s="21">
        <f t="shared" si="0"/>
        <v>644</v>
      </c>
      <c r="I29" s="25">
        <f t="shared" si="1"/>
        <v>708.40000000000009</v>
      </c>
      <c r="J29" s="37">
        <f>J28+80</f>
        <v>29560</v>
      </c>
      <c r="K29" s="38">
        <f>H29*J29</f>
        <v>19036640</v>
      </c>
      <c r="L29" s="38">
        <f t="shared" si="2"/>
        <v>20178838.400000002</v>
      </c>
      <c r="M29" s="39">
        <f t="shared" si="3"/>
        <v>42000</v>
      </c>
      <c r="N29" s="40">
        <f t="shared" si="4"/>
        <v>2266880.0000000005</v>
      </c>
      <c r="O29" s="41" t="s">
        <v>39</v>
      </c>
    </row>
    <row r="30" spans="1:15" x14ac:dyDescent="0.25">
      <c r="A30" s="21">
        <v>29</v>
      </c>
      <c r="B30" s="21">
        <v>902</v>
      </c>
      <c r="C30" s="21">
        <v>9</v>
      </c>
      <c r="D30" s="21" t="s">
        <v>21</v>
      </c>
      <c r="E30" s="21">
        <v>677</v>
      </c>
      <c r="F30" s="21">
        <v>27</v>
      </c>
      <c r="G30" s="21">
        <v>17</v>
      </c>
      <c r="H30" s="21">
        <f t="shared" si="0"/>
        <v>721</v>
      </c>
      <c r="I30" s="25">
        <f t="shared" si="1"/>
        <v>793.1</v>
      </c>
      <c r="J30" s="37">
        <f>J29</f>
        <v>29560</v>
      </c>
      <c r="K30" s="38">
        <f>H30*J30</f>
        <v>21312760</v>
      </c>
      <c r="L30" s="38">
        <f t="shared" si="2"/>
        <v>22591525.600000001</v>
      </c>
      <c r="M30" s="39">
        <f t="shared" si="3"/>
        <v>47000</v>
      </c>
      <c r="N30" s="40">
        <f t="shared" si="4"/>
        <v>2537920</v>
      </c>
      <c r="O30" s="41" t="s">
        <v>39</v>
      </c>
    </row>
    <row r="31" spans="1:15" x14ac:dyDescent="0.25">
      <c r="A31" s="21">
        <v>30</v>
      </c>
      <c r="B31" s="21">
        <v>903</v>
      </c>
      <c r="C31" s="21">
        <v>9</v>
      </c>
      <c r="D31" s="21" t="s">
        <v>22</v>
      </c>
      <c r="E31" s="21">
        <v>992</v>
      </c>
      <c r="F31" s="21">
        <v>0</v>
      </c>
      <c r="G31" s="21">
        <v>24</v>
      </c>
      <c r="H31" s="21">
        <f t="shared" si="0"/>
        <v>1016</v>
      </c>
      <c r="I31" s="25">
        <f t="shared" si="1"/>
        <v>1117.6000000000001</v>
      </c>
      <c r="J31" s="37">
        <f>J30</f>
        <v>29560</v>
      </c>
      <c r="K31" s="38">
        <v>0</v>
      </c>
      <c r="L31" s="38">
        <f t="shared" si="2"/>
        <v>0</v>
      </c>
      <c r="M31" s="39">
        <f t="shared" si="3"/>
        <v>0</v>
      </c>
      <c r="N31" s="40">
        <f t="shared" si="4"/>
        <v>3576320.0000000005</v>
      </c>
      <c r="O31" s="41" t="s">
        <v>40</v>
      </c>
    </row>
    <row r="32" spans="1:15" x14ac:dyDescent="0.25">
      <c r="A32" s="21">
        <v>31</v>
      </c>
      <c r="B32" s="21">
        <v>904</v>
      </c>
      <c r="C32" s="21">
        <v>9</v>
      </c>
      <c r="D32" s="21" t="s">
        <v>22</v>
      </c>
      <c r="E32" s="21">
        <v>1060</v>
      </c>
      <c r="F32" s="21">
        <v>33</v>
      </c>
      <c r="G32" s="21">
        <v>16</v>
      </c>
      <c r="H32" s="21">
        <f t="shared" si="0"/>
        <v>1109</v>
      </c>
      <c r="I32" s="25">
        <f t="shared" si="1"/>
        <v>1219.9000000000001</v>
      </c>
      <c r="J32" s="37">
        <f>J31</f>
        <v>29560</v>
      </c>
      <c r="K32" s="38">
        <v>0</v>
      </c>
      <c r="L32" s="38">
        <f t="shared" si="2"/>
        <v>0</v>
      </c>
      <c r="M32" s="39">
        <f t="shared" si="3"/>
        <v>0</v>
      </c>
      <c r="N32" s="40">
        <f t="shared" si="4"/>
        <v>3903680.0000000005</v>
      </c>
      <c r="O32" s="41" t="s">
        <v>40</v>
      </c>
    </row>
    <row r="33" spans="1:15" x14ac:dyDescent="0.25">
      <c r="A33" s="21">
        <v>32</v>
      </c>
      <c r="B33" s="21">
        <v>1001</v>
      </c>
      <c r="C33" s="21">
        <v>10</v>
      </c>
      <c r="D33" s="21" t="s">
        <v>21</v>
      </c>
      <c r="E33" s="21">
        <v>634</v>
      </c>
      <c r="F33" s="21">
        <v>0</v>
      </c>
      <c r="G33" s="21">
        <v>10</v>
      </c>
      <c r="H33" s="21">
        <f t="shared" si="0"/>
        <v>644</v>
      </c>
      <c r="I33" s="25">
        <f t="shared" si="1"/>
        <v>708.40000000000009</v>
      </c>
      <c r="J33" s="37">
        <f>J32+80</f>
        <v>29640</v>
      </c>
      <c r="K33" s="38">
        <f>H33*J33</f>
        <v>19088160</v>
      </c>
      <c r="L33" s="38">
        <f t="shared" si="2"/>
        <v>20233449.600000001</v>
      </c>
      <c r="M33" s="39">
        <f t="shared" si="3"/>
        <v>42000</v>
      </c>
      <c r="N33" s="40">
        <f t="shared" si="4"/>
        <v>2266880.0000000005</v>
      </c>
      <c r="O33" s="41" t="s">
        <v>39</v>
      </c>
    </row>
    <row r="34" spans="1:15" x14ac:dyDescent="0.25">
      <c r="A34" s="21">
        <v>33</v>
      </c>
      <c r="B34" s="21">
        <v>1002</v>
      </c>
      <c r="C34" s="21">
        <v>10</v>
      </c>
      <c r="D34" s="21" t="s">
        <v>21</v>
      </c>
      <c r="E34" s="21">
        <v>677</v>
      </c>
      <c r="F34" s="21">
        <v>27</v>
      </c>
      <c r="G34" s="21">
        <v>17</v>
      </c>
      <c r="H34" s="21">
        <f t="shared" si="0"/>
        <v>721</v>
      </c>
      <c r="I34" s="25">
        <f t="shared" si="1"/>
        <v>793.1</v>
      </c>
      <c r="J34" s="37">
        <f>J33</f>
        <v>29640</v>
      </c>
      <c r="K34" s="38">
        <f>H34*J34</f>
        <v>21370440</v>
      </c>
      <c r="L34" s="38">
        <f t="shared" si="2"/>
        <v>22652666.400000002</v>
      </c>
      <c r="M34" s="39">
        <f t="shared" si="3"/>
        <v>47000</v>
      </c>
      <c r="N34" s="40">
        <f t="shared" si="4"/>
        <v>2537920</v>
      </c>
      <c r="O34" s="41" t="s">
        <v>39</v>
      </c>
    </row>
    <row r="35" spans="1:15" ht="16.5" customHeight="1" x14ac:dyDescent="0.25">
      <c r="A35" s="21">
        <v>34</v>
      </c>
      <c r="B35" s="21">
        <v>1003</v>
      </c>
      <c r="C35" s="21">
        <v>10</v>
      </c>
      <c r="D35" s="21" t="s">
        <v>22</v>
      </c>
      <c r="E35" s="21">
        <v>992</v>
      </c>
      <c r="F35" s="21">
        <v>0</v>
      </c>
      <c r="G35" s="21">
        <v>24</v>
      </c>
      <c r="H35" s="21">
        <f t="shared" si="0"/>
        <v>1016</v>
      </c>
      <c r="I35" s="25">
        <f t="shared" si="1"/>
        <v>1117.6000000000001</v>
      </c>
      <c r="J35" s="37">
        <f>J34</f>
        <v>29640</v>
      </c>
      <c r="K35" s="38">
        <v>0</v>
      </c>
      <c r="L35" s="38">
        <f t="shared" si="2"/>
        <v>0</v>
      </c>
      <c r="M35" s="39">
        <f t="shared" si="3"/>
        <v>0</v>
      </c>
      <c r="N35" s="40">
        <f t="shared" si="4"/>
        <v>3576320.0000000005</v>
      </c>
      <c r="O35" s="41" t="s">
        <v>40</v>
      </c>
    </row>
    <row r="36" spans="1:15" ht="16.5" customHeight="1" x14ac:dyDescent="0.25">
      <c r="A36" s="21">
        <v>35</v>
      </c>
      <c r="B36" s="21">
        <v>1004</v>
      </c>
      <c r="C36" s="21">
        <v>10</v>
      </c>
      <c r="D36" s="21" t="s">
        <v>22</v>
      </c>
      <c r="E36" s="21">
        <v>1060</v>
      </c>
      <c r="F36" s="21">
        <v>33</v>
      </c>
      <c r="G36" s="21">
        <v>16</v>
      </c>
      <c r="H36" s="21">
        <f t="shared" si="0"/>
        <v>1109</v>
      </c>
      <c r="I36" s="25">
        <f t="shared" si="1"/>
        <v>1219.9000000000001</v>
      </c>
      <c r="J36" s="37">
        <f>J35</f>
        <v>29640</v>
      </c>
      <c r="K36" s="38">
        <v>0</v>
      </c>
      <c r="L36" s="38">
        <f t="shared" si="2"/>
        <v>0</v>
      </c>
      <c r="M36" s="39">
        <f t="shared" si="3"/>
        <v>0</v>
      </c>
      <c r="N36" s="40">
        <f t="shared" si="4"/>
        <v>3903680.0000000005</v>
      </c>
      <c r="O36" s="41" t="s">
        <v>40</v>
      </c>
    </row>
    <row r="37" spans="1:15" ht="16.5" customHeight="1" x14ac:dyDescent="0.25">
      <c r="A37" s="21">
        <v>36</v>
      </c>
      <c r="B37" s="21">
        <v>1101</v>
      </c>
      <c r="C37" s="21">
        <v>11</v>
      </c>
      <c r="D37" s="21" t="s">
        <v>21</v>
      </c>
      <c r="E37" s="21">
        <v>634</v>
      </c>
      <c r="F37" s="21">
        <v>0</v>
      </c>
      <c r="G37" s="21">
        <v>10</v>
      </c>
      <c r="H37" s="21">
        <f t="shared" si="0"/>
        <v>644</v>
      </c>
      <c r="I37" s="25">
        <f t="shared" si="1"/>
        <v>708.40000000000009</v>
      </c>
      <c r="J37" s="37">
        <f>J36+80</f>
        <v>29720</v>
      </c>
      <c r="K37" s="38">
        <f>H37*J37</f>
        <v>19139680</v>
      </c>
      <c r="L37" s="38">
        <f t="shared" si="2"/>
        <v>20288060.800000001</v>
      </c>
      <c r="M37" s="39">
        <f t="shared" si="3"/>
        <v>42500</v>
      </c>
      <c r="N37" s="40">
        <f t="shared" si="4"/>
        <v>2266880.0000000005</v>
      </c>
      <c r="O37" s="41" t="s">
        <v>39</v>
      </c>
    </row>
    <row r="38" spans="1:15" ht="16.5" customHeight="1" x14ac:dyDescent="0.25">
      <c r="A38" s="21">
        <v>37</v>
      </c>
      <c r="B38" s="21">
        <v>1102</v>
      </c>
      <c r="C38" s="21">
        <v>11</v>
      </c>
      <c r="D38" s="21" t="s">
        <v>21</v>
      </c>
      <c r="E38" s="21">
        <v>677</v>
      </c>
      <c r="F38" s="21">
        <v>27</v>
      </c>
      <c r="G38" s="21">
        <v>17</v>
      </c>
      <c r="H38" s="21">
        <f t="shared" si="0"/>
        <v>721</v>
      </c>
      <c r="I38" s="25">
        <f t="shared" si="1"/>
        <v>793.1</v>
      </c>
      <c r="J38" s="37">
        <f>J37</f>
        <v>29720</v>
      </c>
      <c r="K38" s="38">
        <f>H38*J38</f>
        <v>21428120</v>
      </c>
      <c r="L38" s="38">
        <f t="shared" si="2"/>
        <v>22713807.200000003</v>
      </c>
      <c r="M38" s="39">
        <f t="shared" si="3"/>
        <v>47500</v>
      </c>
      <c r="N38" s="40">
        <f t="shared" si="4"/>
        <v>2537920</v>
      </c>
      <c r="O38" s="41" t="s">
        <v>39</v>
      </c>
    </row>
    <row r="39" spans="1:15" x14ac:dyDescent="0.25">
      <c r="A39" s="21">
        <v>38</v>
      </c>
      <c r="B39" s="21">
        <v>1103</v>
      </c>
      <c r="C39" s="21">
        <v>11</v>
      </c>
      <c r="D39" s="21" t="s">
        <v>22</v>
      </c>
      <c r="E39" s="21">
        <v>992</v>
      </c>
      <c r="F39" s="21">
        <v>0</v>
      </c>
      <c r="G39" s="21">
        <v>24</v>
      </c>
      <c r="H39" s="21">
        <f t="shared" si="0"/>
        <v>1016</v>
      </c>
      <c r="I39" s="25">
        <f t="shared" si="1"/>
        <v>1117.6000000000001</v>
      </c>
      <c r="J39" s="37">
        <f>J38</f>
        <v>29720</v>
      </c>
      <c r="K39" s="38">
        <v>0</v>
      </c>
      <c r="L39" s="38">
        <f t="shared" si="2"/>
        <v>0</v>
      </c>
      <c r="M39" s="39">
        <f t="shared" si="3"/>
        <v>0</v>
      </c>
      <c r="N39" s="40">
        <f t="shared" si="4"/>
        <v>3576320.0000000005</v>
      </c>
      <c r="O39" s="41" t="s">
        <v>40</v>
      </c>
    </row>
    <row r="40" spans="1:15" ht="16.5" customHeight="1" x14ac:dyDescent="0.25">
      <c r="A40" s="21">
        <v>39</v>
      </c>
      <c r="B40" s="21">
        <v>1104</v>
      </c>
      <c r="C40" s="21">
        <v>11</v>
      </c>
      <c r="D40" s="21" t="s">
        <v>22</v>
      </c>
      <c r="E40" s="21">
        <v>1060</v>
      </c>
      <c r="F40" s="21">
        <v>33</v>
      </c>
      <c r="G40" s="21">
        <v>16</v>
      </c>
      <c r="H40" s="21">
        <f t="shared" si="0"/>
        <v>1109</v>
      </c>
      <c r="I40" s="25">
        <f t="shared" si="1"/>
        <v>1219.9000000000001</v>
      </c>
      <c r="J40" s="37">
        <f>J39</f>
        <v>29720</v>
      </c>
      <c r="K40" s="38">
        <v>0</v>
      </c>
      <c r="L40" s="38">
        <f t="shared" si="2"/>
        <v>0</v>
      </c>
      <c r="M40" s="39">
        <f t="shared" si="3"/>
        <v>0</v>
      </c>
      <c r="N40" s="40">
        <f t="shared" si="4"/>
        <v>3903680.0000000005</v>
      </c>
      <c r="O40" s="41" t="s">
        <v>40</v>
      </c>
    </row>
    <row r="41" spans="1:15" ht="16.5" customHeight="1" x14ac:dyDescent="0.25">
      <c r="A41" s="21">
        <v>40</v>
      </c>
      <c r="B41" s="21">
        <v>1201</v>
      </c>
      <c r="C41" s="21">
        <v>12</v>
      </c>
      <c r="D41" s="21" t="s">
        <v>21</v>
      </c>
      <c r="E41" s="21">
        <v>634</v>
      </c>
      <c r="F41" s="21">
        <v>0</v>
      </c>
      <c r="G41" s="21">
        <v>10</v>
      </c>
      <c r="H41" s="21">
        <f t="shared" si="0"/>
        <v>644</v>
      </c>
      <c r="I41" s="25">
        <f t="shared" si="1"/>
        <v>708.40000000000009</v>
      </c>
      <c r="J41" s="37">
        <f>J40+80</f>
        <v>29800</v>
      </c>
      <c r="K41" s="38">
        <f>H41*J41</f>
        <v>19191200</v>
      </c>
      <c r="L41" s="38">
        <f t="shared" si="2"/>
        <v>20342672</v>
      </c>
      <c r="M41" s="39">
        <f t="shared" si="3"/>
        <v>42500</v>
      </c>
      <c r="N41" s="40">
        <f t="shared" si="4"/>
        <v>2266880.0000000005</v>
      </c>
      <c r="O41" s="41" t="s">
        <v>39</v>
      </c>
    </row>
    <row r="42" spans="1:15" ht="16.5" customHeight="1" x14ac:dyDescent="0.25">
      <c r="A42" s="21">
        <v>41</v>
      </c>
      <c r="B42" s="21">
        <v>1202</v>
      </c>
      <c r="C42" s="21">
        <v>12</v>
      </c>
      <c r="D42" s="21" t="s">
        <v>21</v>
      </c>
      <c r="E42" s="21">
        <v>677</v>
      </c>
      <c r="F42" s="21">
        <v>27</v>
      </c>
      <c r="G42" s="21">
        <v>17</v>
      </c>
      <c r="H42" s="21">
        <f t="shared" si="0"/>
        <v>721</v>
      </c>
      <c r="I42" s="25">
        <f t="shared" si="1"/>
        <v>793.1</v>
      </c>
      <c r="J42" s="37">
        <f>J41</f>
        <v>29800</v>
      </c>
      <c r="K42" s="38">
        <f>H42*J42</f>
        <v>21485800</v>
      </c>
      <c r="L42" s="38">
        <f t="shared" si="2"/>
        <v>22774948</v>
      </c>
      <c r="M42" s="39">
        <f t="shared" si="3"/>
        <v>47500</v>
      </c>
      <c r="N42" s="40">
        <f t="shared" si="4"/>
        <v>2537920</v>
      </c>
      <c r="O42" s="41" t="s">
        <v>39</v>
      </c>
    </row>
    <row r="43" spans="1:15" ht="16.5" customHeight="1" x14ac:dyDescent="0.25">
      <c r="A43" s="21">
        <v>42</v>
      </c>
      <c r="B43" s="21">
        <v>1203</v>
      </c>
      <c r="C43" s="21">
        <v>12</v>
      </c>
      <c r="D43" s="21" t="s">
        <v>22</v>
      </c>
      <c r="E43" s="21">
        <v>992</v>
      </c>
      <c r="F43" s="21">
        <v>0</v>
      </c>
      <c r="G43" s="21">
        <v>24</v>
      </c>
      <c r="H43" s="21">
        <f t="shared" si="0"/>
        <v>1016</v>
      </c>
      <c r="I43" s="25">
        <f t="shared" si="1"/>
        <v>1117.6000000000001</v>
      </c>
      <c r="J43" s="37">
        <f>J42</f>
        <v>29800</v>
      </c>
      <c r="K43" s="38">
        <v>0</v>
      </c>
      <c r="L43" s="38">
        <f t="shared" si="2"/>
        <v>0</v>
      </c>
      <c r="M43" s="39">
        <f t="shared" si="3"/>
        <v>0</v>
      </c>
      <c r="N43" s="40">
        <f t="shared" si="4"/>
        <v>3576320.0000000005</v>
      </c>
      <c r="O43" s="41" t="s">
        <v>40</v>
      </c>
    </row>
    <row r="44" spans="1:15" ht="16.5" customHeight="1" x14ac:dyDescent="0.25">
      <c r="A44" s="21">
        <v>43</v>
      </c>
      <c r="B44" s="21">
        <v>1204</v>
      </c>
      <c r="C44" s="21">
        <v>12</v>
      </c>
      <c r="D44" s="21" t="s">
        <v>22</v>
      </c>
      <c r="E44" s="21">
        <v>1060</v>
      </c>
      <c r="F44" s="21">
        <v>33</v>
      </c>
      <c r="G44" s="21">
        <v>16</v>
      </c>
      <c r="H44" s="21">
        <f t="shared" si="0"/>
        <v>1109</v>
      </c>
      <c r="I44" s="25">
        <f t="shared" si="1"/>
        <v>1219.9000000000001</v>
      </c>
      <c r="J44" s="37">
        <f>J43</f>
        <v>29800</v>
      </c>
      <c r="K44" s="38">
        <v>0</v>
      </c>
      <c r="L44" s="38">
        <f t="shared" si="2"/>
        <v>0</v>
      </c>
      <c r="M44" s="39">
        <f t="shared" si="3"/>
        <v>0</v>
      </c>
      <c r="N44" s="40">
        <f t="shared" si="4"/>
        <v>3903680.0000000005</v>
      </c>
      <c r="O44" s="41" t="s">
        <v>40</v>
      </c>
    </row>
    <row r="45" spans="1:15" x14ac:dyDescent="0.25">
      <c r="A45" s="21">
        <v>44</v>
      </c>
      <c r="B45" s="21">
        <v>1301</v>
      </c>
      <c r="C45" s="21">
        <v>13</v>
      </c>
      <c r="D45" s="21" t="s">
        <v>21</v>
      </c>
      <c r="E45" s="21">
        <v>634</v>
      </c>
      <c r="F45" s="21">
        <v>0</v>
      </c>
      <c r="G45" s="21">
        <v>10</v>
      </c>
      <c r="H45" s="21">
        <f t="shared" si="0"/>
        <v>644</v>
      </c>
      <c r="I45" s="25">
        <f t="shared" si="1"/>
        <v>708.40000000000009</v>
      </c>
      <c r="J45" s="37">
        <f>J44+80</f>
        <v>29880</v>
      </c>
      <c r="K45" s="38">
        <f>H45*J45</f>
        <v>19242720</v>
      </c>
      <c r="L45" s="38">
        <f t="shared" si="2"/>
        <v>20397283.199999999</v>
      </c>
      <c r="M45" s="39">
        <f t="shared" si="3"/>
        <v>42500</v>
      </c>
      <c r="N45" s="40">
        <f t="shared" si="4"/>
        <v>2266880.0000000005</v>
      </c>
      <c r="O45" s="41" t="s">
        <v>39</v>
      </c>
    </row>
    <row r="46" spans="1:15" x14ac:dyDescent="0.25">
      <c r="A46" s="21">
        <v>45</v>
      </c>
      <c r="B46" s="21">
        <v>1302</v>
      </c>
      <c r="C46" s="21">
        <v>13</v>
      </c>
      <c r="D46" s="21" t="s">
        <v>21</v>
      </c>
      <c r="E46" s="21">
        <v>677</v>
      </c>
      <c r="F46" s="21">
        <v>27</v>
      </c>
      <c r="G46" s="21">
        <v>17</v>
      </c>
      <c r="H46" s="21">
        <f t="shared" si="0"/>
        <v>721</v>
      </c>
      <c r="I46" s="25">
        <f t="shared" si="1"/>
        <v>793.1</v>
      </c>
      <c r="J46" s="37">
        <f>J45</f>
        <v>29880</v>
      </c>
      <c r="K46" s="38">
        <f>H46*J46</f>
        <v>21543480</v>
      </c>
      <c r="L46" s="38">
        <f t="shared" si="2"/>
        <v>22836088.800000001</v>
      </c>
      <c r="M46" s="39">
        <f t="shared" si="3"/>
        <v>47500</v>
      </c>
      <c r="N46" s="40">
        <f t="shared" si="4"/>
        <v>2537920</v>
      </c>
      <c r="O46" s="41" t="s">
        <v>39</v>
      </c>
    </row>
    <row r="47" spans="1:15" x14ac:dyDescent="0.25">
      <c r="A47" s="21">
        <v>46</v>
      </c>
      <c r="B47" s="21">
        <v>1303</v>
      </c>
      <c r="C47" s="21">
        <v>13</v>
      </c>
      <c r="D47" s="21" t="s">
        <v>22</v>
      </c>
      <c r="E47" s="21">
        <v>992</v>
      </c>
      <c r="F47" s="21">
        <v>0</v>
      </c>
      <c r="G47" s="21">
        <v>24</v>
      </c>
      <c r="H47" s="21">
        <f t="shared" si="0"/>
        <v>1016</v>
      </c>
      <c r="I47" s="25">
        <f t="shared" si="1"/>
        <v>1117.6000000000001</v>
      </c>
      <c r="J47" s="37">
        <f>J46</f>
        <v>29880</v>
      </c>
      <c r="K47" s="38">
        <v>0</v>
      </c>
      <c r="L47" s="38">
        <f t="shared" si="2"/>
        <v>0</v>
      </c>
      <c r="M47" s="39">
        <f t="shared" si="3"/>
        <v>0</v>
      </c>
      <c r="N47" s="40">
        <f t="shared" si="4"/>
        <v>3576320.0000000005</v>
      </c>
      <c r="O47" s="41" t="s">
        <v>40</v>
      </c>
    </row>
    <row r="48" spans="1:15" x14ac:dyDescent="0.25">
      <c r="A48" s="21">
        <v>47</v>
      </c>
      <c r="B48" s="21">
        <v>1304</v>
      </c>
      <c r="C48" s="21">
        <v>13</v>
      </c>
      <c r="D48" s="21" t="s">
        <v>22</v>
      </c>
      <c r="E48" s="21">
        <v>1060</v>
      </c>
      <c r="F48" s="21">
        <v>33</v>
      </c>
      <c r="G48" s="21">
        <v>16</v>
      </c>
      <c r="H48" s="21">
        <f t="shared" si="0"/>
        <v>1109</v>
      </c>
      <c r="I48" s="25">
        <f t="shared" si="1"/>
        <v>1219.9000000000001</v>
      </c>
      <c r="J48" s="37">
        <f>J47</f>
        <v>29880</v>
      </c>
      <c r="K48" s="38">
        <v>0</v>
      </c>
      <c r="L48" s="38">
        <f t="shared" si="2"/>
        <v>0</v>
      </c>
      <c r="M48" s="39">
        <f t="shared" si="3"/>
        <v>0</v>
      </c>
      <c r="N48" s="40">
        <f t="shared" si="4"/>
        <v>3903680.0000000005</v>
      </c>
      <c r="O48" s="41" t="s">
        <v>40</v>
      </c>
    </row>
    <row r="49" spans="1:15" x14ac:dyDescent="0.25">
      <c r="A49" s="21">
        <v>48</v>
      </c>
      <c r="B49" s="21">
        <v>1401</v>
      </c>
      <c r="C49" s="21">
        <v>14</v>
      </c>
      <c r="D49" s="21" t="s">
        <v>21</v>
      </c>
      <c r="E49" s="21">
        <v>634</v>
      </c>
      <c r="F49" s="21">
        <v>0</v>
      </c>
      <c r="G49" s="21">
        <v>10</v>
      </c>
      <c r="H49" s="21">
        <f t="shared" si="0"/>
        <v>644</v>
      </c>
      <c r="I49" s="25">
        <f t="shared" si="1"/>
        <v>708.40000000000009</v>
      </c>
      <c r="J49" s="37">
        <f>J48+80</f>
        <v>29960</v>
      </c>
      <c r="K49" s="38">
        <f>H49*J49</f>
        <v>19294240</v>
      </c>
      <c r="L49" s="38">
        <f t="shared" si="2"/>
        <v>20451894.400000002</v>
      </c>
      <c r="M49" s="39">
        <f t="shared" si="3"/>
        <v>42500</v>
      </c>
      <c r="N49" s="40">
        <f t="shared" si="4"/>
        <v>2266880.0000000005</v>
      </c>
      <c r="O49" s="41" t="s">
        <v>39</v>
      </c>
    </row>
    <row r="50" spans="1:15" x14ac:dyDescent="0.25">
      <c r="A50" s="21">
        <v>49</v>
      </c>
      <c r="B50" s="21">
        <v>1402</v>
      </c>
      <c r="C50" s="21">
        <v>14</v>
      </c>
      <c r="D50" s="21" t="s">
        <v>21</v>
      </c>
      <c r="E50" s="21">
        <v>677</v>
      </c>
      <c r="F50" s="21">
        <v>27</v>
      </c>
      <c r="G50" s="21">
        <v>17</v>
      </c>
      <c r="H50" s="21">
        <f t="shared" si="0"/>
        <v>721</v>
      </c>
      <c r="I50" s="25">
        <f t="shared" si="1"/>
        <v>793.1</v>
      </c>
      <c r="J50" s="37">
        <f>J49</f>
        <v>29960</v>
      </c>
      <c r="K50" s="38">
        <f>H50*J50</f>
        <v>21601160</v>
      </c>
      <c r="L50" s="38">
        <f t="shared" si="2"/>
        <v>22897229.600000001</v>
      </c>
      <c r="M50" s="39">
        <f t="shared" si="3"/>
        <v>47500</v>
      </c>
      <c r="N50" s="40">
        <f t="shared" si="4"/>
        <v>2537920</v>
      </c>
      <c r="O50" s="41" t="s">
        <v>39</v>
      </c>
    </row>
    <row r="51" spans="1:15" x14ac:dyDescent="0.25">
      <c r="A51" s="21">
        <v>50</v>
      </c>
      <c r="B51" s="21">
        <v>1403</v>
      </c>
      <c r="C51" s="21">
        <v>14</v>
      </c>
      <c r="D51" s="21" t="s">
        <v>22</v>
      </c>
      <c r="E51" s="21">
        <v>992</v>
      </c>
      <c r="F51" s="21">
        <v>0</v>
      </c>
      <c r="G51" s="21">
        <v>24</v>
      </c>
      <c r="H51" s="21">
        <f t="shared" si="0"/>
        <v>1016</v>
      </c>
      <c r="I51" s="25">
        <f t="shared" si="1"/>
        <v>1117.6000000000001</v>
      </c>
      <c r="J51" s="37">
        <f>J50</f>
        <v>29960</v>
      </c>
      <c r="K51" s="38">
        <v>0</v>
      </c>
      <c r="L51" s="38">
        <f t="shared" si="2"/>
        <v>0</v>
      </c>
      <c r="M51" s="39">
        <f t="shared" si="3"/>
        <v>0</v>
      </c>
      <c r="N51" s="40">
        <f t="shared" si="4"/>
        <v>3576320.0000000005</v>
      </c>
      <c r="O51" s="41" t="s">
        <v>40</v>
      </c>
    </row>
    <row r="52" spans="1:15" x14ac:dyDescent="0.25">
      <c r="A52" s="21">
        <v>51</v>
      </c>
      <c r="B52" s="21">
        <v>1404</v>
      </c>
      <c r="C52" s="21">
        <v>14</v>
      </c>
      <c r="D52" s="21" t="s">
        <v>22</v>
      </c>
      <c r="E52" s="21">
        <v>1060</v>
      </c>
      <c r="F52" s="21">
        <v>33</v>
      </c>
      <c r="G52" s="21">
        <v>16</v>
      </c>
      <c r="H52" s="21">
        <f t="shared" si="0"/>
        <v>1109</v>
      </c>
      <c r="I52" s="25">
        <f t="shared" si="1"/>
        <v>1219.9000000000001</v>
      </c>
      <c r="J52" s="37">
        <f>J51</f>
        <v>29960</v>
      </c>
      <c r="K52" s="38">
        <v>0</v>
      </c>
      <c r="L52" s="38">
        <f t="shared" si="2"/>
        <v>0</v>
      </c>
      <c r="M52" s="39">
        <f t="shared" si="3"/>
        <v>0</v>
      </c>
      <c r="N52" s="40">
        <f t="shared" si="4"/>
        <v>3903680.0000000005</v>
      </c>
      <c r="O52" s="41" t="s">
        <v>40</v>
      </c>
    </row>
    <row r="53" spans="1:15" x14ac:dyDescent="0.25">
      <c r="A53" s="21">
        <v>52</v>
      </c>
      <c r="B53" s="21">
        <v>1501</v>
      </c>
      <c r="C53" s="21">
        <v>15</v>
      </c>
      <c r="D53" s="21" t="s">
        <v>21</v>
      </c>
      <c r="E53" s="21">
        <v>634</v>
      </c>
      <c r="F53" s="21">
        <v>0</v>
      </c>
      <c r="G53" s="21">
        <v>10</v>
      </c>
      <c r="H53" s="21">
        <f t="shared" si="0"/>
        <v>644</v>
      </c>
      <c r="I53" s="25">
        <f t="shared" si="1"/>
        <v>708.40000000000009</v>
      </c>
      <c r="J53" s="37">
        <f>J52+80</f>
        <v>30040</v>
      </c>
      <c r="K53" s="38">
        <f>H53*J53</f>
        <v>19345760</v>
      </c>
      <c r="L53" s="38">
        <f t="shared" si="2"/>
        <v>20506505.600000001</v>
      </c>
      <c r="M53" s="39">
        <f t="shared" si="3"/>
        <v>42500</v>
      </c>
      <c r="N53" s="40">
        <f t="shared" si="4"/>
        <v>2266880.0000000005</v>
      </c>
      <c r="O53" s="41" t="s">
        <v>39</v>
      </c>
    </row>
    <row r="54" spans="1:15" x14ac:dyDescent="0.25">
      <c r="A54" s="21">
        <v>53</v>
      </c>
      <c r="B54" s="21">
        <v>1502</v>
      </c>
      <c r="C54" s="21">
        <v>15</v>
      </c>
      <c r="D54" s="21" t="s">
        <v>12</v>
      </c>
      <c r="E54" s="21">
        <v>495</v>
      </c>
      <c r="F54" s="21">
        <v>27</v>
      </c>
      <c r="G54" s="21">
        <v>17</v>
      </c>
      <c r="H54" s="21">
        <f t="shared" si="0"/>
        <v>539</v>
      </c>
      <c r="I54" s="25">
        <f t="shared" si="1"/>
        <v>592.90000000000009</v>
      </c>
      <c r="J54" s="37">
        <f>J53</f>
        <v>30040</v>
      </c>
      <c r="K54" s="38">
        <f>H54*J54</f>
        <v>16191560</v>
      </c>
      <c r="L54" s="38">
        <f t="shared" si="2"/>
        <v>17163053.600000001</v>
      </c>
      <c r="M54" s="39">
        <f t="shared" si="3"/>
        <v>36000</v>
      </c>
      <c r="N54" s="40">
        <f t="shared" si="4"/>
        <v>1897280.0000000002</v>
      </c>
      <c r="O54" s="41" t="s">
        <v>39</v>
      </c>
    </row>
    <row r="55" spans="1:15" x14ac:dyDescent="0.25">
      <c r="A55" s="21">
        <v>54</v>
      </c>
      <c r="B55" s="21">
        <v>1504</v>
      </c>
      <c r="C55" s="21">
        <v>15</v>
      </c>
      <c r="D55" s="21" t="s">
        <v>22</v>
      </c>
      <c r="E55" s="21">
        <v>1060</v>
      </c>
      <c r="F55" s="21">
        <v>33</v>
      </c>
      <c r="G55" s="21">
        <v>16</v>
      </c>
      <c r="H55" s="21">
        <f t="shared" si="0"/>
        <v>1109</v>
      </c>
      <c r="I55" s="25">
        <f t="shared" si="1"/>
        <v>1219.9000000000001</v>
      </c>
      <c r="J55" s="37">
        <f>J54</f>
        <v>30040</v>
      </c>
      <c r="K55" s="38">
        <v>0</v>
      </c>
      <c r="L55" s="38">
        <f t="shared" si="2"/>
        <v>0</v>
      </c>
      <c r="M55" s="39">
        <f t="shared" si="3"/>
        <v>0</v>
      </c>
      <c r="N55" s="40">
        <f t="shared" si="4"/>
        <v>3903680.0000000005</v>
      </c>
      <c r="O55" s="41" t="s">
        <v>40</v>
      </c>
    </row>
    <row r="56" spans="1:15" x14ac:dyDescent="0.25">
      <c r="A56" s="21">
        <v>55</v>
      </c>
      <c r="B56" s="21">
        <v>1601</v>
      </c>
      <c r="C56" s="21">
        <v>16</v>
      </c>
      <c r="D56" s="21" t="s">
        <v>21</v>
      </c>
      <c r="E56" s="21">
        <v>634</v>
      </c>
      <c r="F56" s="21">
        <v>0</v>
      </c>
      <c r="G56" s="21">
        <v>10</v>
      </c>
      <c r="H56" s="21">
        <f t="shared" si="0"/>
        <v>644</v>
      </c>
      <c r="I56" s="25">
        <f t="shared" si="1"/>
        <v>708.40000000000009</v>
      </c>
      <c r="J56" s="37">
        <f>J55+80</f>
        <v>30120</v>
      </c>
      <c r="K56" s="38">
        <f>H56*J56</f>
        <v>19397280</v>
      </c>
      <c r="L56" s="38">
        <f t="shared" si="2"/>
        <v>20561116.800000001</v>
      </c>
      <c r="M56" s="39">
        <f t="shared" si="3"/>
        <v>43000</v>
      </c>
      <c r="N56" s="40">
        <f t="shared" si="4"/>
        <v>2266880.0000000005</v>
      </c>
      <c r="O56" s="41" t="s">
        <v>39</v>
      </c>
    </row>
    <row r="57" spans="1:15" x14ac:dyDescent="0.25">
      <c r="A57" s="21">
        <v>56</v>
      </c>
      <c r="B57" s="21">
        <v>1602</v>
      </c>
      <c r="C57" s="21">
        <v>16</v>
      </c>
      <c r="D57" s="21" t="s">
        <v>21</v>
      </c>
      <c r="E57" s="21">
        <v>677</v>
      </c>
      <c r="F57" s="21">
        <v>27</v>
      </c>
      <c r="G57" s="21">
        <v>17</v>
      </c>
      <c r="H57" s="21">
        <f t="shared" si="0"/>
        <v>721</v>
      </c>
      <c r="I57" s="25">
        <f t="shared" si="1"/>
        <v>793.1</v>
      </c>
      <c r="J57" s="37">
        <f>J56</f>
        <v>30120</v>
      </c>
      <c r="K57" s="38">
        <f>H57*J57</f>
        <v>21716520</v>
      </c>
      <c r="L57" s="38">
        <f t="shared" si="2"/>
        <v>23019511.200000003</v>
      </c>
      <c r="M57" s="39">
        <f t="shared" si="3"/>
        <v>48000</v>
      </c>
      <c r="N57" s="40">
        <f t="shared" si="4"/>
        <v>2537920</v>
      </c>
      <c r="O57" s="41" t="s">
        <v>39</v>
      </c>
    </row>
    <row r="58" spans="1:15" x14ac:dyDescent="0.25">
      <c r="A58" s="21">
        <v>57</v>
      </c>
      <c r="B58" s="21">
        <v>1603</v>
      </c>
      <c r="C58" s="21">
        <v>16</v>
      </c>
      <c r="D58" s="21" t="s">
        <v>22</v>
      </c>
      <c r="E58" s="21">
        <v>992</v>
      </c>
      <c r="F58" s="21">
        <v>0</v>
      </c>
      <c r="G58" s="21">
        <v>24</v>
      </c>
      <c r="H58" s="21">
        <f t="shared" si="0"/>
        <v>1016</v>
      </c>
      <c r="I58" s="25">
        <f t="shared" si="1"/>
        <v>1117.6000000000001</v>
      </c>
      <c r="J58" s="37">
        <f>J57</f>
        <v>30120</v>
      </c>
      <c r="K58" s="38">
        <v>0</v>
      </c>
      <c r="L58" s="38">
        <f t="shared" si="2"/>
        <v>0</v>
      </c>
      <c r="M58" s="39">
        <f t="shared" si="3"/>
        <v>0</v>
      </c>
      <c r="N58" s="40">
        <f t="shared" si="4"/>
        <v>3576320.0000000005</v>
      </c>
      <c r="O58" s="41" t="s">
        <v>40</v>
      </c>
    </row>
    <row r="59" spans="1:15" x14ac:dyDescent="0.25">
      <c r="A59" s="21">
        <v>58</v>
      </c>
      <c r="B59" s="21">
        <v>1604</v>
      </c>
      <c r="C59" s="21">
        <v>16</v>
      </c>
      <c r="D59" s="21" t="s">
        <v>22</v>
      </c>
      <c r="E59" s="21">
        <v>1060</v>
      </c>
      <c r="F59" s="21">
        <v>33</v>
      </c>
      <c r="G59" s="21">
        <v>16</v>
      </c>
      <c r="H59" s="21">
        <f t="shared" si="0"/>
        <v>1109</v>
      </c>
      <c r="I59" s="25">
        <f t="shared" si="1"/>
        <v>1219.9000000000001</v>
      </c>
      <c r="J59" s="37">
        <f>J58</f>
        <v>30120</v>
      </c>
      <c r="K59" s="38">
        <v>0</v>
      </c>
      <c r="L59" s="38">
        <f t="shared" si="2"/>
        <v>0</v>
      </c>
      <c r="M59" s="39">
        <f t="shared" si="3"/>
        <v>0</v>
      </c>
      <c r="N59" s="40">
        <f t="shared" si="4"/>
        <v>3903680.0000000005</v>
      </c>
      <c r="O59" s="41" t="s">
        <v>40</v>
      </c>
    </row>
    <row r="60" spans="1:15" x14ac:dyDescent="0.25">
      <c r="A60" s="21">
        <v>59</v>
      </c>
      <c r="B60" s="21">
        <v>1701</v>
      </c>
      <c r="C60" s="21">
        <v>17</v>
      </c>
      <c r="D60" s="21" t="s">
        <v>21</v>
      </c>
      <c r="E60" s="21">
        <v>634</v>
      </c>
      <c r="F60" s="21">
        <v>0</v>
      </c>
      <c r="G60" s="21">
        <v>10</v>
      </c>
      <c r="H60" s="21">
        <f t="shared" si="0"/>
        <v>644</v>
      </c>
      <c r="I60" s="25">
        <f t="shared" si="1"/>
        <v>708.40000000000009</v>
      </c>
      <c r="J60" s="37">
        <f>J59+80</f>
        <v>30200</v>
      </c>
      <c r="K60" s="38">
        <f>H60*J60</f>
        <v>19448800</v>
      </c>
      <c r="L60" s="38">
        <f t="shared" si="2"/>
        <v>20615728</v>
      </c>
      <c r="M60" s="39">
        <f t="shared" si="3"/>
        <v>43000</v>
      </c>
      <c r="N60" s="40">
        <f t="shared" si="4"/>
        <v>2266880.0000000005</v>
      </c>
      <c r="O60" s="41" t="s">
        <v>39</v>
      </c>
    </row>
    <row r="61" spans="1:15" x14ac:dyDescent="0.25">
      <c r="A61" s="21">
        <v>60</v>
      </c>
      <c r="B61" s="21">
        <v>1702</v>
      </c>
      <c r="C61" s="21">
        <v>17</v>
      </c>
      <c r="D61" s="21" t="s">
        <v>21</v>
      </c>
      <c r="E61" s="21">
        <v>677</v>
      </c>
      <c r="F61" s="21">
        <v>27</v>
      </c>
      <c r="G61" s="21">
        <v>17</v>
      </c>
      <c r="H61" s="21">
        <f t="shared" si="0"/>
        <v>721</v>
      </c>
      <c r="I61" s="25">
        <f t="shared" si="1"/>
        <v>793.1</v>
      </c>
      <c r="J61" s="37">
        <f>J60</f>
        <v>30200</v>
      </c>
      <c r="K61" s="38">
        <f>H61*J61</f>
        <v>21774200</v>
      </c>
      <c r="L61" s="38">
        <f t="shared" si="2"/>
        <v>23080652</v>
      </c>
      <c r="M61" s="39">
        <f t="shared" si="3"/>
        <v>48000</v>
      </c>
      <c r="N61" s="40">
        <f t="shared" si="4"/>
        <v>2537920</v>
      </c>
      <c r="O61" s="41" t="s">
        <v>39</v>
      </c>
    </row>
    <row r="62" spans="1:15" x14ac:dyDescent="0.25">
      <c r="A62" s="21">
        <v>61</v>
      </c>
      <c r="B62" s="21">
        <v>1703</v>
      </c>
      <c r="C62" s="21">
        <v>17</v>
      </c>
      <c r="D62" s="21" t="s">
        <v>22</v>
      </c>
      <c r="E62" s="21">
        <v>992</v>
      </c>
      <c r="F62" s="21">
        <v>0</v>
      </c>
      <c r="G62" s="21">
        <v>24</v>
      </c>
      <c r="H62" s="21">
        <f t="shared" si="0"/>
        <v>1016</v>
      </c>
      <c r="I62" s="25">
        <f t="shared" si="1"/>
        <v>1117.6000000000001</v>
      </c>
      <c r="J62" s="37">
        <f>J61</f>
        <v>30200</v>
      </c>
      <c r="K62" s="38">
        <v>0</v>
      </c>
      <c r="L62" s="38">
        <f t="shared" si="2"/>
        <v>0</v>
      </c>
      <c r="M62" s="39">
        <f t="shared" si="3"/>
        <v>0</v>
      </c>
      <c r="N62" s="40">
        <f t="shared" si="4"/>
        <v>3576320.0000000005</v>
      </c>
      <c r="O62" s="41" t="s">
        <v>40</v>
      </c>
    </row>
    <row r="63" spans="1:15" x14ac:dyDescent="0.25">
      <c r="A63" s="21">
        <v>62</v>
      </c>
      <c r="B63" s="21">
        <v>1704</v>
      </c>
      <c r="C63" s="21">
        <v>17</v>
      </c>
      <c r="D63" s="21" t="s">
        <v>22</v>
      </c>
      <c r="E63" s="21">
        <v>1060</v>
      </c>
      <c r="F63" s="21">
        <v>33</v>
      </c>
      <c r="G63" s="21">
        <v>16</v>
      </c>
      <c r="H63" s="21">
        <f t="shared" si="0"/>
        <v>1109</v>
      </c>
      <c r="I63" s="25">
        <f t="shared" si="1"/>
        <v>1219.9000000000001</v>
      </c>
      <c r="J63" s="37">
        <f>J62</f>
        <v>30200</v>
      </c>
      <c r="K63" s="38">
        <v>0</v>
      </c>
      <c r="L63" s="38">
        <f t="shared" si="2"/>
        <v>0</v>
      </c>
      <c r="M63" s="39">
        <f t="shared" si="3"/>
        <v>0</v>
      </c>
      <c r="N63" s="40">
        <f t="shared" si="4"/>
        <v>3903680.0000000005</v>
      </c>
      <c r="O63" s="41" t="s">
        <v>40</v>
      </c>
    </row>
    <row r="64" spans="1:15" x14ac:dyDescent="0.25">
      <c r="A64" s="21">
        <v>63</v>
      </c>
      <c r="B64" s="21">
        <v>1801</v>
      </c>
      <c r="C64" s="21">
        <v>18</v>
      </c>
      <c r="D64" s="21" t="s">
        <v>21</v>
      </c>
      <c r="E64" s="21">
        <v>634</v>
      </c>
      <c r="F64" s="21">
        <v>0</v>
      </c>
      <c r="G64" s="21">
        <v>10</v>
      </c>
      <c r="H64" s="21">
        <f t="shared" si="0"/>
        <v>644</v>
      </c>
      <c r="I64" s="25">
        <f t="shared" si="1"/>
        <v>708.40000000000009</v>
      </c>
      <c r="J64" s="37">
        <f>J63+80</f>
        <v>30280</v>
      </c>
      <c r="K64" s="38">
        <f>H64*J64</f>
        <v>19500320</v>
      </c>
      <c r="L64" s="38">
        <f t="shared" si="2"/>
        <v>20670339.199999999</v>
      </c>
      <c r="M64" s="39">
        <f t="shared" si="3"/>
        <v>43000</v>
      </c>
      <c r="N64" s="40">
        <f t="shared" si="4"/>
        <v>2266880.0000000005</v>
      </c>
      <c r="O64" s="41" t="s">
        <v>39</v>
      </c>
    </row>
    <row r="65" spans="1:15" x14ac:dyDescent="0.25">
      <c r="A65" s="21">
        <v>64</v>
      </c>
      <c r="B65" s="21">
        <v>1802</v>
      </c>
      <c r="C65" s="21">
        <v>18</v>
      </c>
      <c r="D65" s="21" t="s">
        <v>21</v>
      </c>
      <c r="E65" s="21">
        <v>677</v>
      </c>
      <c r="F65" s="21">
        <v>27</v>
      </c>
      <c r="G65" s="21">
        <v>17</v>
      </c>
      <c r="H65" s="21">
        <f t="shared" si="0"/>
        <v>721</v>
      </c>
      <c r="I65" s="25">
        <f t="shared" si="1"/>
        <v>793.1</v>
      </c>
      <c r="J65" s="37">
        <f>J64</f>
        <v>30280</v>
      </c>
      <c r="K65" s="38">
        <f>H65*J65</f>
        <v>21831880</v>
      </c>
      <c r="L65" s="38">
        <f t="shared" si="2"/>
        <v>23141792.800000001</v>
      </c>
      <c r="M65" s="39">
        <f t="shared" si="3"/>
        <v>48000</v>
      </c>
      <c r="N65" s="40">
        <f t="shared" si="4"/>
        <v>2537920</v>
      </c>
      <c r="O65" s="41" t="s">
        <v>39</v>
      </c>
    </row>
    <row r="66" spans="1:15" x14ac:dyDescent="0.25">
      <c r="A66" s="21">
        <v>65</v>
      </c>
      <c r="B66" s="21">
        <v>1803</v>
      </c>
      <c r="C66" s="21">
        <v>18</v>
      </c>
      <c r="D66" s="21" t="s">
        <v>22</v>
      </c>
      <c r="E66" s="21">
        <v>992</v>
      </c>
      <c r="F66" s="21">
        <v>0</v>
      </c>
      <c r="G66" s="21">
        <v>24</v>
      </c>
      <c r="H66" s="21">
        <f t="shared" si="0"/>
        <v>1016</v>
      </c>
      <c r="I66" s="25">
        <f t="shared" si="1"/>
        <v>1117.6000000000001</v>
      </c>
      <c r="J66" s="37">
        <f>J65</f>
        <v>30280</v>
      </c>
      <c r="K66" s="38">
        <v>0</v>
      </c>
      <c r="L66" s="38">
        <f t="shared" si="2"/>
        <v>0</v>
      </c>
      <c r="M66" s="39">
        <f t="shared" si="3"/>
        <v>0</v>
      </c>
      <c r="N66" s="40">
        <f t="shared" si="4"/>
        <v>3576320.0000000005</v>
      </c>
      <c r="O66" s="41" t="s">
        <v>40</v>
      </c>
    </row>
    <row r="67" spans="1:15" x14ac:dyDescent="0.25">
      <c r="A67" s="21">
        <v>66</v>
      </c>
      <c r="B67" s="21">
        <v>1804</v>
      </c>
      <c r="C67" s="21">
        <v>18</v>
      </c>
      <c r="D67" s="21" t="s">
        <v>22</v>
      </c>
      <c r="E67" s="21">
        <v>1060</v>
      </c>
      <c r="F67" s="21">
        <v>33</v>
      </c>
      <c r="G67" s="21">
        <v>16</v>
      </c>
      <c r="H67" s="21">
        <f t="shared" ref="H67:H87" si="5">E67+F67+G67</f>
        <v>1109</v>
      </c>
      <c r="I67" s="25">
        <f t="shared" ref="I67:I87" si="6">H67*1.1</f>
        <v>1219.9000000000001</v>
      </c>
      <c r="J67" s="37">
        <f>J66</f>
        <v>30280</v>
      </c>
      <c r="K67" s="38">
        <v>0</v>
      </c>
      <c r="L67" s="38">
        <f t="shared" ref="L67:L87" si="7">K67*1.06</f>
        <v>0</v>
      </c>
      <c r="M67" s="39">
        <f t="shared" ref="M67:M87" si="8">MROUND((L67*0.025/12),500)</f>
        <v>0</v>
      </c>
      <c r="N67" s="40">
        <f t="shared" ref="N67:N87" si="9">I67*3200</f>
        <v>3903680.0000000005</v>
      </c>
      <c r="O67" s="41" t="s">
        <v>40</v>
      </c>
    </row>
    <row r="68" spans="1:15" x14ac:dyDescent="0.25">
      <c r="A68" s="21">
        <v>67</v>
      </c>
      <c r="B68" s="21">
        <v>1901</v>
      </c>
      <c r="C68" s="21">
        <v>19</v>
      </c>
      <c r="D68" s="21" t="s">
        <v>21</v>
      </c>
      <c r="E68" s="21">
        <v>634</v>
      </c>
      <c r="F68" s="21">
        <v>0</v>
      </c>
      <c r="G68" s="21">
        <v>10</v>
      </c>
      <c r="H68" s="21">
        <f t="shared" si="5"/>
        <v>644</v>
      </c>
      <c r="I68" s="25">
        <f t="shared" si="6"/>
        <v>708.40000000000009</v>
      </c>
      <c r="J68" s="37">
        <f>J67+80</f>
        <v>30360</v>
      </c>
      <c r="K68" s="38">
        <f t="shared" ref="K68:K85" si="10">H68*J68</f>
        <v>19551840</v>
      </c>
      <c r="L68" s="38">
        <f t="shared" si="7"/>
        <v>20724950.400000002</v>
      </c>
      <c r="M68" s="39">
        <f t="shared" si="8"/>
        <v>43000</v>
      </c>
      <c r="N68" s="40">
        <f t="shared" si="9"/>
        <v>2266880.0000000005</v>
      </c>
      <c r="O68" s="41" t="s">
        <v>39</v>
      </c>
    </row>
    <row r="69" spans="1:15" x14ac:dyDescent="0.25">
      <c r="A69" s="21">
        <v>68</v>
      </c>
      <c r="B69" s="21">
        <v>1902</v>
      </c>
      <c r="C69" s="21">
        <v>19</v>
      </c>
      <c r="D69" s="21" t="s">
        <v>21</v>
      </c>
      <c r="E69" s="21">
        <v>677</v>
      </c>
      <c r="F69" s="21">
        <v>27</v>
      </c>
      <c r="G69" s="21">
        <v>17</v>
      </c>
      <c r="H69" s="21">
        <f t="shared" si="5"/>
        <v>721</v>
      </c>
      <c r="I69" s="25">
        <f t="shared" si="6"/>
        <v>793.1</v>
      </c>
      <c r="J69" s="37">
        <f>J68</f>
        <v>30360</v>
      </c>
      <c r="K69" s="38">
        <f t="shared" si="10"/>
        <v>21889560</v>
      </c>
      <c r="L69" s="38">
        <f t="shared" si="7"/>
        <v>23202933.600000001</v>
      </c>
      <c r="M69" s="39">
        <f t="shared" si="8"/>
        <v>48500</v>
      </c>
      <c r="N69" s="40">
        <f t="shared" si="9"/>
        <v>2537920</v>
      </c>
      <c r="O69" s="41" t="s">
        <v>39</v>
      </c>
    </row>
    <row r="70" spans="1:15" x14ac:dyDescent="0.25">
      <c r="A70" s="21">
        <v>69</v>
      </c>
      <c r="B70" s="21">
        <v>1903</v>
      </c>
      <c r="C70" s="21">
        <v>19</v>
      </c>
      <c r="D70" s="21" t="s">
        <v>22</v>
      </c>
      <c r="E70" s="21">
        <v>992</v>
      </c>
      <c r="F70" s="21">
        <v>0</v>
      </c>
      <c r="G70" s="21">
        <v>24</v>
      </c>
      <c r="H70" s="21">
        <f t="shared" si="5"/>
        <v>1016</v>
      </c>
      <c r="I70" s="25">
        <f t="shared" si="6"/>
        <v>1117.6000000000001</v>
      </c>
      <c r="J70" s="37">
        <f>J69</f>
        <v>30360</v>
      </c>
      <c r="K70" s="38">
        <v>0</v>
      </c>
      <c r="L70" s="38">
        <f t="shared" si="7"/>
        <v>0</v>
      </c>
      <c r="M70" s="39">
        <f t="shared" si="8"/>
        <v>0</v>
      </c>
      <c r="N70" s="40">
        <f t="shared" si="9"/>
        <v>3576320.0000000005</v>
      </c>
      <c r="O70" s="41" t="s">
        <v>40</v>
      </c>
    </row>
    <row r="71" spans="1:15" x14ac:dyDescent="0.25">
      <c r="A71" s="21">
        <v>70</v>
      </c>
      <c r="B71" s="21">
        <v>1904</v>
      </c>
      <c r="C71" s="21">
        <v>19</v>
      </c>
      <c r="D71" s="21" t="s">
        <v>22</v>
      </c>
      <c r="E71" s="21">
        <v>1060</v>
      </c>
      <c r="F71" s="21">
        <v>33</v>
      </c>
      <c r="G71" s="21">
        <v>16</v>
      </c>
      <c r="H71" s="21">
        <f t="shared" si="5"/>
        <v>1109</v>
      </c>
      <c r="I71" s="25">
        <f t="shared" si="6"/>
        <v>1219.9000000000001</v>
      </c>
      <c r="J71" s="37">
        <f>J70</f>
        <v>30360</v>
      </c>
      <c r="K71" s="38">
        <v>0</v>
      </c>
      <c r="L71" s="38">
        <f t="shared" si="7"/>
        <v>0</v>
      </c>
      <c r="M71" s="39">
        <f t="shared" si="8"/>
        <v>0</v>
      </c>
      <c r="N71" s="40">
        <f t="shared" si="9"/>
        <v>3903680.0000000005</v>
      </c>
      <c r="O71" s="41" t="s">
        <v>40</v>
      </c>
    </row>
    <row r="72" spans="1:15" x14ac:dyDescent="0.25">
      <c r="A72" s="21">
        <v>71</v>
      </c>
      <c r="B72" s="21">
        <v>2001</v>
      </c>
      <c r="C72" s="21">
        <v>20</v>
      </c>
      <c r="D72" s="21" t="s">
        <v>21</v>
      </c>
      <c r="E72" s="21">
        <v>634</v>
      </c>
      <c r="F72" s="21">
        <v>0</v>
      </c>
      <c r="G72" s="21">
        <v>10</v>
      </c>
      <c r="H72" s="21">
        <f t="shared" si="5"/>
        <v>644</v>
      </c>
      <c r="I72" s="25">
        <f t="shared" si="6"/>
        <v>708.40000000000009</v>
      </c>
      <c r="J72" s="37">
        <f>J71+80</f>
        <v>30440</v>
      </c>
      <c r="K72" s="38">
        <f t="shared" si="10"/>
        <v>19603360</v>
      </c>
      <c r="L72" s="38">
        <f t="shared" si="7"/>
        <v>20779561.600000001</v>
      </c>
      <c r="M72" s="39">
        <f t="shared" si="8"/>
        <v>43500</v>
      </c>
      <c r="N72" s="40">
        <f t="shared" si="9"/>
        <v>2266880.0000000005</v>
      </c>
      <c r="O72" s="41" t="s">
        <v>39</v>
      </c>
    </row>
    <row r="73" spans="1:15" x14ac:dyDescent="0.25">
      <c r="A73" s="21">
        <v>72</v>
      </c>
      <c r="B73" s="21">
        <v>2002</v>
      </c>
      <c r="C73" s="21">
        <v>20</v>
      </c>
      <c r="D73" s="21" t="s">
        <v>21</v>
      </c>
      <c r="E73" s="21">
        <v>677</v>
      </c>
      <c r="F73" s="21">
        <v>27</v>
      </c>
      <c r="G73" s="21">
        <v>17</v>
      </c>
      <c r="H73" s="21">
        <f t="shared" si="5"/>
        <v>721</v>
      </c>
      <c r="I73" s="25">
        <f t="shared" si="6"/>
        <v>793.1</v>
      </c>
      <c r="J73" s="37">
        <f>J72</f>
        <v>30440</v>
      </c>
      <c r="K73" s="38">
        <f t="shared" si="10"/>
        <v>21947240</v>
      </c>
      <c r="L73" s="38">
        <f t="shared" si="7"/>
        <v>23264074.400000002</v>
      </c>
      <c r="M73" s="39">
        <f t="shared" si="8"/>
        <v>48500</v>
      </c>
      <c r="N73" s="40">
        <f t="shared" si="9"/>
        <v>2537920</v>
      </c>
      <c r="O73" s="41" t="s">
        <v>39</v>
      </c>
    </row>
    <row r="74" spans="1:15" x14ac:dyDescent="0.25">
      <c r="A74" s="21">
        <v>73</v>
      </c>
      <c r="B74" s="21">
        <v>2003</v>
      </c>
      <c r="C74" s="21">
        <v>20</v>
      </c>
      <c r="D74" s="21" t="s">
        <v>22</v>
      </c>
      <c r="E74" s="21">
        <v>992</v>
      </c>
      <c r="F74" s="21">
        <v>0</v>
      </c>
      <c r="G74" s="21">
        <v>24</v>
      </c>
      <c r="H74" s="21">
        <f t="shared" si="5"/>
        <v>1016</v>
      </c>
      <c r="I74" s="25">
        <f t="shared" si="6"/>
        <v>1117.6000000000001</v>
      </c>
      <c r="J74" s="37">
        <f>J73</f>
        <v>30440</v>
      </c>
      <c r="K74" s="38">
        <v>0</v>
      </c>
      <c r="L74" s="38">
        <f t="shared" si="7"/>
        <v>0</v>
      </c>
      <c r="M74" s="39">
        <f t="shared" si="8"/>
        <v>0</v>
      </c>
      <c r="N74" s="40">
        <f t="shared" si="9"/>
        <v>3576320.0000000005</v>
      </c>
      <c r="O74" s="41" t="s">
        <v>40</v>
      </c>
    </row>
    <row r="75" spans="1:15" x14ac:dyDescent="0.25">
      <c r="A75" s="21">
        <v>74</v>
      </c>
      <c r="B75" s="21">
        <v>2004</v>
      </c>
      <c r="C75" s="21">
        <v>20</v>
      </c>
      <c r="D75" s="21" t="s">
        <v>22</v>
      </c>
      <c r="E75" s="21">
        <v>1060</v>
      </c>
      <c r="F75" s="21">
        <v>33</v>
      </c>
      <c r="G75" s="21">
        <v>16</v>
      </c>
      <c r="H75" s="21">
        <f t="shared" si="5"/>
        <v>1109</v>
      </c>
      <c r="I75" s="25">
        <f t="shared" si="6"/>
        <v>1219.9000000000001</v>
      </c>
      <c r="J75" s="37">
        <f>J74</f>
        <v>30440</v>
      </c>
      <c r="K75" s="38">
        <v>0</v>
      </c>
      <c r="L75" s="38">
        <f t="shared" si="7"/>
        <v>0</v>
      </c>
      <c r="M75" s="39">
        <f t="shared" si="8"/>
        <v>0</v>
      </c>
      <c r="N75" s="40">
        <f t="shared" si="9"/>
        <v>3903680.0000000005</v>
      </c>
      <c r="O75" s="41" t="s">
        <v>40</v>
      </c>
    </row>
    <row r="76" spans="1:15" x14ac:dyDescent="0.25">
      <c r="A76" s="21">
        <v>75</v>
      </c>
      <c r="B76" s="21">
        <v>2101</v>
      </c>
      <c r="C76" s="21">
        <v>21</v>
      </c>
      <c r="D76" s="21" t="s">
        <v>21</v>
      </c>
      <c r="E76" s="21">
        <v>634</v>
      </c>
      <c r="F76" s="21">
        <v>0</v>
      </c>
      <c r="G76" s="21">
        <v>10</v>
      </c>
      <c r="H76" s="21">
        <f t="shared" si="5"/>
        <v>644</v>
      </c>
      <c r="I76" s="25">
        <f t="shared" si="6"/>
        <v>708.40000000000009</v>
      </c>
      <c r="J76" s="37">
        <f>J75+80</f>
        <v>30520</v>
      </c>
      <c r="K76" s="38">
        <f t="shared" si="10"/>
        <v>19654880</v>
      </c>
      <c r="L76" s="38">
        <f t="shared" si="7"/>
        <v>20834172.800000001</v>
      </c>
      <c r="M76" s="39">
        <f t="shared" si="8"/>
        <v>43500</v>
      </c>
      <c r="N76" s="40">
        <f t="shared" si="9"/>
        <v>2266880.0000000005</v>
      </c>
      <c r="O76" s="41" t="s">
        <v>39</v>
      </c>
    </row>
    <row r="77" spans="1:15" x14ac:dyDescent="0.25">
      <c r="A77" s="21">
        <v>76</v>
      </c>
      <c r="B77" s="21">
        <v>2102</v>
      </c>
      <c r="C77" s="21">
        <v>21</v>
      </c>
      <c r="D77" s="21" t="s">
        <v>21</v>
      </c>
      <c r="E77" s="21">
        <v>677</v>
      </c>
      <c r="F77" s="21">
        <v>27</v>
      </c>
      <c r="G77" s="21">
        <v>17</v>
      </c>
      <c r="H77" s="21">
        <f t="shared" si="5"/>
        <v>721</v>
      </c>
      <c r="I77" s="25">
        <f t="shared" si="6"/>
        <v>793.1</v>
      </c>
      <c r="J77" s="37">
        <f>J76</f>
        <v>30520</v>
      </c>
      <c r="K77" s="38">
        <f t="shared" si="10"/>
        <v>22004920</v>
      </c>
      <c r="L77" s="38">
        <f t="shared" si="7"/>
        <v>23325215.200000003</v>
      </c>
      <c r="M77" s="39">
        <f t="shared" si="8"/>
        <v>48500</v>
      </c>
      <c r="N77" s="40">
        <f t="shared" si="9"/>
        <v>2537920</v>
      </c>
      <c r="O77" s="41" t="s">
        <v>39</v>
      </c>
    </row>
    <row r="78" spans="1:15" x14ac:dyDescent="0.25">
      <c r="A78" s="21">
        <v>77</v>
      </c>
      <c r="B78" s="21">
        <v>2103</v>
      </c>
      <c r="C78" s="21">
        <v>21</v>
      </c>
      <c r="D78" s="21" t="s">
        <v>22</v>
      </c>
      <c r="E78" s="21">
        <v>992</v>
      </c>
      <c r="F78" s="21">
        <v>0</v>
      </c>
      <c r="G78" s="21">
        <v>24</v>
      </c>
      <c r="H78" s="21">
        <f t="shared" si="5"/>
        <v>1016</v>
      </c>
      <c r="I78" s="25">
        <f t="shared" si="6"/>
        <v>1117.6000000000001</v>
      </c>
      <c r="J78" s="37">
        <f>J77</f>
        <v>30520</v>
      </c>
      <c r="K78" s="38">
        <v>0</v>
      </c>
      <c r="L78" s="38">
        <f t="shared" si="7"/>
        <v>0</v>
      </c>
      <c r="M78" s="39">
        <f t="shared" si="8"/>
        <v>0</v>
      </c>
      <c r="N78" s="40">
        <f t="shared" si="9"/>
        <v>3576320.0000000005</v>
      </c>
      <c r="O78" s="41" t="s">
        <v>40</v>
      </c>
    </row>
    <row r="79" spans="1:15" x14ac:dyDescent="0.25">
      <c r="A79" s="21">
        <v>78</v>
      </c>
      <c r="B79" s="21">
        <v>2104</v>
      </c>
      <c r="C79" s="21">
        <v>21</v>
      </c>
      <c r="D79" s="21" t="s">
        <v>22</v>
      </c>
      <c r="E79" s="21">
        <v>1060</v>
      </c>
      <c r="F79" s="21">
        <v>33</v>
      </c>
      <c r="G79" s="21">
        <v>16</v>
      </c>
      <c r="H79" s="21">
        <f t="shared" si="5"/>
        <v>1109</v>
      </c>
      <c r="I79" s="25">
        <f t="shared" si="6"/>
        <v>1219.9000000000001</v>
      </c>
      <c r="J79" s="37">
        <f>J78</f>
        <v>30520</v>
      </c>
      <c r="K79" s="38">
        <v>0</v>
      </c>
      <c r="L79" s="38">
        <f t="shared" si="7"/>
        <v>0</v>
      </c>
      <c r="M79" s="39">
        <f t="shared" si="8"/>
        <v>0</v>
      </c>
      <c r="N79" s="40">
        <f t="shared" si="9"/>
        <v>3903680.0000000005</v>
      </c>
      <c r="O79" s="41" t="s">
        <v>40</v>
      </c>
    </row>
    <row r="80" spans="1:15" x14ac:dyDescent="0.25">
      <c r="A80" s="21">
        <v>79</v>
      </c>
      <c r="B80" s="21">
        <v>2201</v>
      </c>
      <c r="C80" s="21">
        <v>22</v>
      </c>
      <c r="D80" s="21" t="s">
        <v>21</v>
      </c>
      <c r="E80" s="21">
        <v>634</v>
      </c>
      <c r="F80" s="21">
        <v>0</v>
      </c>
      <c r="G80" s="21">
        <v>10</v>
      </c>
      <c r="H80" s="21">
        <f t="shared" si="5"/>
        <v>644</v>
      </c>
      <c r="I80" s="25">
        <f t="shared" si="6"/>
        <v>708.40000000000009</v>
      </c>
      <c r="J80" s="37">
        <f>J79+80</f>
        <v>30600</v>
      </c>
      <c r="K80" s="38">
        <f t="shared" si="10"/>
        <v>19706400</v>
      </c>
      <c r="L80" s="38">
        <f t="shared" si="7"/>
        <v>20888784</v>
      </c>
      <c r="M80" s="39">
        <f t="shared" si="8"/>
        <v>43500</v>
      </c>
      <c r="N80" s="40">
        <f t="shared" si="9"/>
        <v>2266880.0000000005</v>
      </c>
      <c r="O80" s="41" t="s">
        <v>39</v>
      </c>
    </row>
    <row r="81" spans="1:15" x14ac:dyDescent="0.25">
      <c r="A81" s="21">
        <v>80</v>
      </c>
      <c r="B81" s="21">
        <v>2202</v>
      </c>
      <c r="C81" s="21">
        <v>22</v>
      </c>
      <c r="D81" s="21" t="s">
        <v>21</v>
      </c>
      <c r="E81" s="21">
        <v>677</v>
      </c>
      <c r="F81" s="21">
        <v>27</v>
      </c>
      <c r="G81" s="21">
        <v>17</v>
      </c>
      <c r="H81" s="21">
        <f t="shared" si="5"/>
        <v>721</v>
      </c>
      <c r="I81" s="25">
        <f t="shared" si="6"/>
        <v>793.1</v>
      </c>
      <c r="J81" s="37">
        <f>J80</f>
        <v>30600</v>
      </c>
      <c r="K81" s="38">
        <f t="shared" si="10"/>
        <v>22062600</v>
      </c>
      <c r="L81" s="38">
        <f t="shared" si="7"/>
        <v>23386356</v>
      </c>
      <c r="M81" s="39">
        <f t="shared" si="8"/>
        <v>48500</v>
      </c>
      <c r="N81" s="40">
        <f t="shared" si="9"/>
        <v>2537920</v>
      </c>
      <c r="O81" s="41" t="s">
        <v>39</v>
      </c>
    </row>
    <row r="82" spans="1:15" x14ac:dyDescent="0.25">
      <c r="A82" s="21">
        <v>81</v>
      </c>
      <c r="B82" s="21">
        <v>2203</v>
      </c>
      <c r="C82" s="21">
        <v>22</v>
      </c>
      <c r="D82" s="21" t="s">
        <v>22</v>
      </c>
      <c r="E82" s="21">
        <v>992</v>
      </c>
      <c r="F82" s="21">
        <v>0</v>
      </c>
      <c r="G82" s="21">
        <v>24</v>
      </c>
      <c r="H82" s="21">
        <f t="shared" si="5"/>
        <v>1016</v>
      </c>
      <c r="I82" s="25">
        <f t="shared" si="6"/>
        <v>1117.6000000000001</v>
      </c>
      <c r="J82" s="37">
        <f>J81</f>
        <v>30600</v>
      </c>
      <c r="K82" s="38">
        <v>0</v>
      </c>
      <c r="L82" s="38">
        <f t="shared" si="7"/>
        <v>0</v>
      </c>
      <c r="M82" s="39">
        <f t="shared" si="8"/>
        <v>0</v>
      </c>
      <c r="N82" s="40">
        <f t="shared" si="9"/>
        <v>3576320.0000000005</v>
      </c>
      <c r="O82" s="41" t="s">
        <v>40</v>
      </c>
    </row>
    <row r="83" spans="1:15" x14ac:dyDescent="0.25">
      <c r="A83" s="21">
        <v>82</v>
      </c>
      <c r="B83" s="21">
        <v>2204</v>
      </c>
      <c r="C83" s="21">
        <v>22</v>
      </c>
      <c r="D83" s="21" t="s">
        <v>22</v>
      </c>
      <c r="E83" s="21">
        <v>1060</v>
      </c>
      <c r="F83" s="21">
        <v>33</v>
      </c>
      <c r="G83" s="21">
        <v>16</v>
      </c>
      <c r="H83" s="21">
        <f t="shared" si="5"/>
        <v>1109</v>
      </c>
      <c r="I83" s="25">
        <f t="shared" si="6"/>
        <v>1219.9000000000001</v>
      </c>
      <c r="J83" s="37">
        <f>J82</f>
        <v>30600</v>
      </c>
      <c r="K83" s="38">
        <f t="shared" si="10"/>
        <v>33935400</v>
      </c>
      <c r="L83" s="38">
        <f t="shared" si="7"/>
        <v>35971524</v>
      </c>
      <c r="M83" s="39">
        <f t="shared" si="8"/>
        <v>75000</v>
      </c>
      <c r="N83" s="40">
        <f t="shared" si="9"/>
        <v>3903680.0000000005</v>
      </c>
      <c r="O83" s="41" t="s">
        <v>39</v>
      </c>
    </row>
    <row r="84" spans="1:15" x14ac:dyDescent="0.25">
      <c r="A84" s="21">
        <v>83</v>
      </c>
      <c r="B84" s="21">
        <v>2301</v>
      </c>
      <c r="C84" s="21">
        <v>23</v>
      </c>
      <c r="D84" s="21" t="s">
        <v>21</v>
      </c>
      <c r="E84" s="21">
        <v>634</v>
      </c>
      <c r="F84" s="21">
        <v>0</v>
      </c>
      <c r="G84" s="21">
        <v>10</v>
      </c>
      <c r="H84" s="21">
        <f t="shared" si="5"/>
        <v>644</v>
      </c>
      <c r="I84" s="25">
        <f t="shared" si="6"/>
        <v>708.40000000000009</v>
      </c>
      <c r="J84" s="37">
        <f>J83+80</f>
        <v>30680</v>
      </c>
      <c r="K84" s="38">
        <f t="shared" si="10"/>
        <v>19757920</v>
      </c>
      <c r="L84" s="38">
        <f t="shared" si="7"/>
        <v>20943395.199999999</v>
      </c>
      <c r="M84" s="39">
        <f t="shared" si="8"/>
        <v>43500</v>
      </c>
      <c r="N84" s="40">
        <f t="shared" si="9"/>
        <v>2266880.0000000005</v>
      </c>
      <c r="O84" s="41" t="s">
        <v>39</v>
      </c>
    </row>
    <row r="85" spans="1:15" x14ac:dyDescent="0.25">
      <c r="A85" s="21">
        <v>84</v>
      </c>
      <c r="B85" s="21">
        <v>2302</v>
      </c>
      <c r="C85" s="21">
        <v>23</v>
      </c>
      <c r="D85" s="21" t="s">
        <v>21</v>
      </c>
      <c r="E85" s="21">
        <v>677</v>
      </c>
      <c r="F85" s="21">
        <v>27</v>
      </c>
      <c r="G85" s="21">
        <v>17</v>
      </c>
      <c r="H85" s="21">
        <f t="shared" si="5"/>
        <v>721</v>
      </c>
      <c r="I85" s="25">
        <f t="shared" si="6"/>
        <v>793.1</v>
      </c>
      <c r="J85" s="37">
        <f>J84</f>
        <v>30680</v>
      </c>
      <c r="K85" s="38">
        <f t="shared" si="10"/>
        <v>22120280</v>
      </c>
      <c r="L85" s="38">
        <f t="shared" si="7"/>
        <v>23447496.800000001</v>
      </c>
      <c r="M85" s="39">
        <f t="shared" si="8"/>
        <v>49000</v>
      </c>
      <c r="N85" s="40">
        <f t="shared" si="9"/>
        <v>2537920</v>
      </c>
      <c r="O85" s="41" t="s">
        <v>39</v>
      </c>
    </row>
    <row r="86" spans="1:15" x14ac:dyDescent="0.25">
      <c r="A86" s="21">
        <v>85</v>
      </c>
      <c r="B86" s="21">
        <v>2303</v>
      </c>
      <c r="C86" s="21">
        <v>23</v>
      </c>
      <c r="D86" s="21" t="s">
        <v>22</v>
      </c>
      <c r="E86" s="21">
        <v>992</v>
      </c>
      <c r="F86" s="21">
        <v>0</v>
      </c>
      <c r="G86" s="21">
        <v>24</v>
      </c>
      <c r="H86" s="21">
        <f t="shared" si="5"/>
        <v>1016</v>
      </c>
      <c r="I86" s="25">
        <f t="shared" si="6"/>
        <v>1117.6000000000001</v>
      </c>
      <c r="J86" s="37">
        <f>J85</f>
        <v>30680</v>
      </c>
      <c r="K86" s="38">
        <v>0</v>
      </c>
      <c r="L86" s="38">
        <f t="shared" si="7"/>
        <v>0</v>
      </c>
      <c r="M86" s="39">
        <f t="shared" si="8"/>
        <v>0</v>
      </c>
      <c r="N86" s="40">
        <f t="shared" si="9"/>
        <v>3576320.0000000005</v>
      </c>
      <c r="O86" s="41" t="s">
        <v>40</v>
      </c>
    </row>
    <row r="87" spans="1:15" x14ac:dyDescent="0.25">
      <c r="A87" s="21">
        <v>86</v>
      </c>
      <c r="B87" s="21">
        <v>2304</v>
      </c>
      <c r="C87" s="21">
        <v>23</v>
      </c>
      <c r="D87" s="21" t="s">
        <v>22</v>
      </c>
      <c r="E87" s="21">
        <v>1060</v>
      </c>
      <c r="F87" s="21">
        <v>33</v>
      </c>
      <c r="G87" s="21">
        <v>16</v>
      </c>
      <c r="H87" s="21">
        <f t="shared" si="5"/>
        <v>1109</v>
      </c>
      <c r="I87" s="25">
        <f t="shared" si="6"/>
        <v>1219.9000000000001</v>
      </c>
      <c r="J87" s="37">
        <f>J86</f>
        <v>30680</v>
      </c>
      <c r="K87" s="38">
        <v>0</v>
      </c>
      <c r="L87" s="38">
        <f t="shared" si="7"/>
        <v>0</v>
      </c>
      <c r="M87" s="39">
        <f t="shared" si="8"/>
        <v>0</v>
      </c>
      <c r="N87" s="40">
        <f t="shared" si="9"/>
        <v>3903680.0000000005</v>
      </c>
      <c r="O87" s="41" t="s">
        <v>40</v>
      </c>
    </row>
    <row r="88" spans="1:15" x14ac:dyDescent="0.25">
      <c r="A88" s="114" t="s">
        <v>4</v>
      </c>
      <c r="B88" s="115"/>
      <c r="C88" s="115"/>
      <c r="D88" s="116"/>
      <c r="E88" s="24">
        <f>SUM(E2:E87)</f>
        <v>72601</v>
      </c>
      <c r="F88" s="24">
        <f>SUM(F2:F87)</f>
        <v>1326</v>
      </c>
      <c r="G88" s="24">
        <f>SUM(G2:G87)</f>
        <v>1439</v>
      </c>
      <c r="H88" s="24">
        <f>SUM(H2:H87)</f>
        <v>75366</v>
      </c>
      <c r="I88" s="24">
        <f>SUM(I2:I87)</f>
        <v>82902.600000000006</v>
      </c>
      <c r="J88" s="42"/>
      <c r="K88" s="43">
        <f>SUM(K2:K87)</f>
        <v>779510440</v>
      </c>
      <c r="L88" s="43">
        <f>SUM(L2:L87)</f>
        <v>826281066.39999998</v>
      </c>
      <c r="M88" s="39"/>
      <c r="N88" s="44">
        <f>SUM(N2:N87)</f>
        <v>265288320</v>
      </c>
      <c r="O88" s="8"/>
    </row>
    <row r="91" spans="1:15" x14ac:dyDescent="0.25">
      <c r="O91" s="8">
        <f>I88*3000</f>
        <v>248707800.00000003</v>
      </c>
    </row>
  </sheetData>
  <mergeCells count="1">
    <mergeCell ref="A88:D8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82C2-4A53-4878-849F-8559AA068EC3}">
  <dimension ref="A1:O43"/>
  <sheetViews>
    <sheetView topLeftCell="A31" zoomScale="175" zoomScaleNormal="175" workbookViewId="0">
      <selection activeCell="L2" sqref="L2:L39"/>
    </sheetView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7" width="7.28515625" customWidth="1"/>
    <col min="8" max="8" width="6.5703125" customWidth="1"/>
    <col min="9" max="9" width="6.140625" customWidth="1"/>
    <col min="10" max="10" width="7.5703125" style="7" customWidth="1"/>
    <col min="11" max="11" width="12" style="7" customWidth="1"/>
    <col min="12" max="12" width="11" style="7" customWidth="1"/>
    <col min="13" max="13" width="8.42578125" style="7" customWidth="1"/>
    <col min="14" max="14" width="10.140625" style="7" customWidth="1"/>
    <col min="15" max="15" width="7.140625" style="7" customWidth="1"/>
    <col min="16" max="16" width="10.28515625" bestFit="1" customWidth="1"/>
  </cols>
  <sheetData>
    <row r="1" spans="1:15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5" ht="16.5" customHeight="1" x14ac:dyDescent="0.25">
      <c r="A2" s="21">
        <v>1</v>
      </c>
      <c r="B2" s="21">
        <v>301</v>
      </c>
      <c r="C2" s="21">
        <v>3</v>
      </c>
      <c r="D2" s="21" t="s">
        <v>21</v>
      </c>
      <c r="E2" s="21">
        <v>634</v>
      </c>
      <c r="F2" s="21">
        <v>0</v>
      </c>
      <c r="G2" s="21">
        <v>10</v>
      </c>
      <c r="H2" s="21">
        <f t="shared" ref="H2:H28" si="0">E2+F2+G2</f>
        <v>644</v>
      </c>
      <c r="I2" s="25">
        <f t="shared" ref="I2:I28" si="1">H2*1.1</f>
        <v>708.40000000000009</v>
      </c>
      <c r="J2" s="37">
        <v>29080</v>
      </c>
      <c r="K2" s="38">
        <f t="shared" ref="K2:K28" si="2">H2*J2</f>
        <v>18727520</v>
      </c>
      <c r="L2" s="38">
        <f>K2*1.06</f>
        <v>19851171.199999999</v>
      </c>
      <c r="M2" s="39">
        <f t="shared" ref="M2:M28" si="3">MROUND((L2*0.025/12),500)</f>
        <v>41500</v>
      </c>
      <c r="N2" s="40">
        <f t="shared" ref="N2:N28" si="4">I2*3200</f>
        <v>2266880.0000000005</v>
      </c>
      <c r="O2" s="41" t="s">
        <v>39</v>
      </c>
    </row>
    <row r="3" spans="1:15" ht="16.5" customHeight="1" x14ac:dyDescent="0.25">
      <c r="A3" s="21">
        <v>2</v>
      </c>
      <c r="B3" s="21">
        <v>401</v>
      </c>
      <c r="C3" s="21">
        <v>4</v>
      </c>
      <c r="D3" s="21" t="s">
        <v>21</v>
      </c>
      <c r="E3" s="21">
        <v>634</v>
      </c>
      <c r="F3" s="21">
        <v>0</v>
      </c>
      <c r="G3" s="21">
        <v>10</v>
      </c>
      <c r="H3" s="21">
        <f t="shared" si="0"/>
        <v>644</v>
      </c>
      <c r="I3" s="25">
        <f t="shared" si="1"/>
        <v>708.40000000000009</v>
      </c>
      <c r="J3" s="37">
        <v>29160</v>
      </c>
      <c r="K3" s="38">
        <f t="shared" si="2"/>
        <v>18779040</v>
      </c>
      <c r="L3" s="38">
        <f t="shared" ref="L3:L39" si="5">K3*1.06</f>
        <v>19905782.400000002</v>
      </c>
      <c r="M3" s="39">
        <f t="shared" si="3"/>
        <v>41500</v>
      </c>
      <c r="N3" s="40">
        <f t="shared" si="4"/>
        <v>2266880.0000000005</v>
      </c>
      <c r="O3" s="41" t="s">
        <v>39</v>
      </c>
    </row>
    <row r="4" spans="1:15" ht="16.5" customHeight="1" x14ac:dyDescent="0.25">
      <c r="A4" s="21">
        <v>3</v>
      </c>
      <c r="B4" s="21">
        <v>501</v>
      </c>
      <c r="C4" s="21">
        <v>5</v>
      </c>
      <c r="D4" s="21" t="s">
        <v>21</v>
      </c>
      <c r="E4" s="21">
        <v>634</v>
      </c>
      <c r="F4" s="21">
        <v>0</v>
      </c>
      <c r="G4" s="21">
        <v>10</v>
      </c>
      <c r="H4" s="21">
        <f t="shared" si="0"/>
        <v>644</v>
      </c>
      <c r="I4" s="25">
        <f t="shared" si="1"/>
        <v>708.40000000000009</v>
      </c>
      <c r="J4" s="37">
        <v>29240</v>
      </c>
      <c r="K4" s="38">
        <f t="shared" si="2"/>
        <v>18830560</v>
      </c>
      <c r="L4" s="38">
        <f t="shared" si="5"/>
        <v>19960393.600000001</v>
      </c>
      <c r="M4" s="39">
        <f t="shared" si="3"/>
        <v>41500</v>
      </c>
      <c r="N4" s="40">
        <f t="shared" si="4"/>
        <v>2266880.0000000005</v>
      </c>
      <c r="O4" s="41" t="s">
        <v>39</v>
      </c>
    </row>
    <row r="5" spans="1:15" ht="16.5" customHeight="1" x14ac:dyDescent="0.25">
      <c r="A5" s="21">
        <v>4</v>
      </c>
      <c r="B5" s="21">
        <v>601</v>
      </c>
      <c r="C5" s="21">
        <v>6</v>
      </c>
      <c r="D5" s="21" t="s">
        <v>21</v>
      </c>
      <c r="E5" s="21">
        <v>634</v>
      </c>
      <c r="F5" s="21">
        <v>0</v>
      </c>
      <c r="G5" s="21">
        <v>10</v>
      </c>
      <c r="H5" s="21">
        <f t="shared" si="0"/>
        <v>644</v>
      </c>
      <c r="I5" s="25">
        <f t="shared" si="1"/>
        <v>708.40000000000009</v>
      </c>
      <c r="J5" s="37">
        <v>29320</v>
      </c>
      <c r="K5" s="38">
        <f t="shared" si="2"/>
        <v>18882080</v>
      </c>
      <c r="L5" s="38">
        <f t="shared" si="5"/>
        <v>20015004.800000001</v>
      </c>
      <c r="M5" s="39">
        <f t="shared" si="3"/>
        <v>41500</v>
      </c>
      <c r="N5" s="40">
        <f t="shared" si="4"/>
        <v>2266880.0000000005</v>
      </c>
      <c r="O5" s="41" t="s">
        <v>39</v>
      </c>
    </row>
    <row r="6" spans="1:15" ht="16.5" customHeight="1" x14ac:dyDescent="0.25">
      <c r="A6" s="21">
        <v>5</v>
      </c>
      <c r="B6" s="21">
        <v>701</v>
      </c>
      <c r="C6" s="21">
        <v>7</v>
      </c>
      <c r="D6" s="21" t="s">
        <v>21</v>
      </c>
      <c r="E6" s="21">
        <v>634</v>
      </c>
      <c r="F6" s="21">
        <v>0</v>
      </c>
      <c r="G6" s="21">
        <v>10</v>
      </c>
      <c r="H6" s="21">
        <f t="shared" si="0"/>
        <v>644</v>
      </c>
      <c r="I6" s="25">
        <f t="shared" si="1"/>
        <v>708.40000000000009</v>
      </c>
      <c r="J6" s="37">
        <v>29400</v>
      </c>
      <c r="K6" s="38">
        <f t="shared" si="2"/>
        <v>18933600</v>
      </c>
      <c r="L6" s="38">
        <f t="shared" si="5"/>
        <v>20069616</v>
      </c>
      <c r="M6" s="39">
        <f t="shared" si="3"/>
        <v>42000</v>
      </c>
      <c r="N6" s="40">
        <f t="shared" si="4"/>
        <v>2266880.0000000005</v>
      </c>
      <c r="O6" s="41" t="s">
        <v>39</v>
      </c>
    </row>
    <row r="7" spans="1:15" ht="16.5" customHeight="1" x14ac:dyDescent="0.25">
      <c r="A7" s="21">
        <v>6</v>
      </c>
      <c r="B7" s="21">
        <v>702</v>
      </c>
      <c r="C7" s="21">
        <v>7</v>
      </c>
      <c r="D7" s="21" t="s">
        <v>21</v>
      </c>
      <c r="E7" s="21">
        <v>677</v>
      </c>
      <c r="F7" s="21">
        <v>27</v>
      </c>
      <c r="G7" s="21">
        <v>17</v>
      </c>
      <c r="H7" s="21">
        <f t="shared" si="0"/>
        <v>721</v>
      </c>
      <c r="I7" s="25">
        <f t="shared" si="1"/>
        <v>793.1</v>
      </c>
      <c r="J7" s="37">
        <v>29400</v>
      </c>
      <c r="K7" s="38">
        <f t="shared" si="2"/>
        <v>21197400</v>
      </c>
      <c r="L7" s="38">
        <f t="shared" si="5"/>
        <v>22469244</v>
      </c>
      <c r="M7" s="39">
        <f t="shared" si="3"/>
        <v>47000</v>
      </c>
      <c r="N7" s="40">
        <f t="shared" si="4"/>
        <v>2537920</v>
      </c>
      <c r="O7" s="41" t="s">
        <v>39</v>
      </c>
    </row>
    <row r="8" spans="1:15" ht="16.5" customHeight="1" x14ac:dyDescent="0.25">
      <c r="A8" s="21">
        <v>7</v>
      </c>
      <c r="B8" s="21">
        <v>801</v>
      </c>
      <c r="C8" s="21">
        <v>8</v>
      </c>
      <c r="D8" s="21" t="s">
        <v>21</v>
      </c>
      <c r="E8" s="21">
        <v>634</v>
      </c>
      <c r="F8" s="21">
        <v>0</v>
      </c>
      <c r="G8" s="21">
        <v>10</v>
      </c>
      <c r="H8" s="21">
        <f t="shared" si="0"/>
        <v>644</v>
      </c>
      <c r="I8" s="25">
        <f t="shared" si="1"/>
        <v>708.40000000000009</v>
      </c>
      <c r="J8" s="37">
        <v>29480</v>
      </c>
      <c r="K8" s="38">
        <f t="shared" si="2"/>
        <v>18985120</v>
      </c>
      <c r="L8" s="38">
        <f t="shared" si="5"/>
        <v>20124227.199999999</v>
      </c>
      <c r="M8" s="39">
        <f t="shared" si="3"/>
        <v>42000</v>
      </c>
      <c r="N8" s="40">
        <f t="shared" si="4"/>
        <v>2266880.0000000005</v>
      </c>
      <c r="O8" s="41" t="s">
        <v>39</v>
      </c>
    </row>
    <row r="9" spans="1:15" ht="16.5" customHeight="1" x14ac:dyDescent="0.25">
      <c r="A9" s="21">
        <v>8</v>
      </c>
      <c r="B9" s="21">
        <v>901</v>
      </c>
      <c r="C9" s="21">
        <v>9</v>
      </c>
      <c r="D9" s="21" t="s">
        <v>21</v>
      </c>
      <c r="E9" s="21">
        <v>634</v>
      </c>
      <c r="F9" s="21">
        <v>0</v>
      </c>
      <c r="G9" s="21">
        <v>10</v>
      </c>
      <c r="H9" s="21">
        <f t="shared" si="0"/>
        <v>644</v>
      </c>
      <c r="I9" s="25">
        <f t="shared" si="1"/>
        <v>708.40000000000009</v>
      </c>
      <c r="J9" s="37">
        <v>29560</v>
      </c>
      <c r="K9" s="38">
        <f t="shared" si="2"/>
        <v>19036640</v>
      </c>
      <c r="L9" s="38">
        <f t="shared" si="5"/>
        <v>20178838.400000002</v>
      </c>
      <c r="M9" s="39">
        <f t="shared" si="3"/>
        <v>42000</v>
      </c>
      <c r="N9" s="40">
        <f t="shared" si="4"/>
        <v>2266880.0000000005</v>
      </c>
      <c r="O9" s="41" t="s">
        <v>39</v>
      </c>
    </row>
    <row r="10" spans="1:15" x14ac:dyDescent="0.25">
      <c r="A10" s="21">
        <v>9</v>
      </c>
      <c r="B10" s="21">
        <v>902</v>
      </c>
      <c r="C10" s="21">
        <v>9</v>
      </c>
      <c r="D10" s="21" t="s">
        <v>21</v>
      </c>
      <c r="E10" s="21">
        <v>677</v>
      </c>
      <c r="F10" s="21">
        <v>27</v>
      </c>
      <c r="G10" s="21">
        <v>17</v>
      </c>
      <c r="H10" s="21">
        <f t="shared" si="0"/>
        <v>721</v>
      </c>
      <c r="I10" s="25">
        <f t="shared" si="1"/>
        <v>793.1</v>
      </c>
      <c r="J10" s="37">
        <v>29560</v>
      </c>
      <c r="K10" s="38">
        <f t="shared" si="2"/>
        <v>21312760</v>
      </c>
      <c r="L10" s="38">
        <f t="shared" si="5"/>
        <v>22591525.600000001</v>
      </c>
      <c r="M10" s="39">
        <f t="shared" si="3"/>
        <v>47000</v>
      </c>
      <c r="N10" s="40">
        <f t="shared" si="4"/>
        <v>2537920</v>
      </c>
      <c r="O10" s="41" t="s">
        <v>39</v>
      </c>
    </row>
    <row r="11" spans="1:15" x14ac:dyDescent="0.25">
      <c r="A11" s="21">
        <v>10</v>
      </c>
      <c r="B11" s="21">
        <v>1001</v>
      </c>
      <c r="C11" s="21">
        <v>10</v>
      </c>
      <c r="D11" s="21" t="s">
        <v>21</v>
      </c>
      <c r="E11" s="21">
        <v>634</v>
      </c>
      <c r="F11" s="21">
        <v>0</v>
      </c>
      <c r="G11" s="21">
        <v>10</v>
      </c>
      <c r="H11" s="21">
        <f t="shared" si="0"/>
        <v>644</v>
      </c>
      <c r="I11" s="25">
        <f t="shared" si="1"/>
        <v>708.40000000000009</v>
      </c>
      <c r="J11" s="37">
        <v>29640</v>
      </c>
      <c r="K11" s="38">
        <f t="shared" si="2"/>
        <v>19088160</v>
      </c>
      <c r="L11" s="38">
        <f t="shared" si="5"/>
        <v>20233449.600000001</v>
      </c>
      <c r="M11" s="39">
        <f t="shared" si="3"/>
        <v>42000</v>
      </c>
      <c r="N11" s="40">
        <f t="shared" si="4"/>
        <v>2266880.0000000005</v>
      </c>
      <c r="O11" s="41" t="s">
        <v>39</v>
      </c>
    </row>
    <row r="12" spans="1:15" x14ac:dyDescent="0.25">
      <c r="A12" s="21">
        <v>11</v>
      </c>
      <c r="B12" s="21">
        <v>1002</v>
      </c>
      <c r="C12" s="21">
        <v>10</v>
      </c>
      <c r="D12" s="21" t="s">
        <v>21</v>
      </c>
      <c r="E12" s="21">
        <v>677</v>
      </c>
      <c r="F12" s="21">
        <v>27</v>
      </c>
      <c r="G12" s="21">
        <v>17</v>
      </c>
      <c r="H12" s="21">
        <f t="shared" si="0"/>
        <v>721</v>
      </c>
      <c r="I12" s="25">
        <f t="shared" si="1"/>
        <v>793.1</v>
      </c>
      <c r="J12" s="37">
        <v>29640</v>
      </c>
      <c r="K12" s="38">
        <f t="shared" si="2"/>
        <v>21370440</v>
      </c>
      <c r="L12" s="38">
        <f t="shared" si="5"/>
        <v>22652666.400000002</v>
      </c>
      <c r="M12" s="39">
        <f t="shared" si="3"/>
        <v>47000</v>
      </c>
      <c r="N12" s="40">
        <f t="shared" si="4"/>
        <v>2537920</v>
      </c>
      <c r="O12" s="41" t="s">
        <v>39</v>
      </c>
    </row>
    <row r="13" spans="1:15" ht="16.5" customHeight="1" x14ac:dyDescent="0.25">
      <c r="A13" s="21">
        <v>12</v>
      </c>
      <c r="B13" s="21">
        <v>1101</v>
      </c>
      <c r="C13" s="21">
        <v>11</v>
      </c>
      <c r="D13" s="21" t="s">
        <v>21</v>
      </c>
      <c r="E13" s="21">
        <v>634</v>
      </c>
      <c r="F13" s="21">
        <v>0</v>
      </c>
      <c r="G13" s="21">
        <v>10</v>
      </c>
      <c r="H13" s="21">
        <f t="shared" si="0"/>
        <v>644</v>
      </c>
      <c r="I13" s="25">
        <f t="shared" si="1"/>
        <v>708.40000000000009</v>
      </c>
      <c r="J13" s="37">
        <v>29720</v>
      </c>
      <c r="K13" s="38">
        <f t="shared" si="2"/>
        <v>19139680</v>
      </c>
      <c r="L13" s="38">
        <f t="shared" si="5"/>
        <v>20288060.800000001</v>
      </c>
      <c r="M13" s="39">
        <f t="shared" si="3"/>
        <v>42500</v>
      </c>
      <c r="N13" s="40">
        <f t="shared" si="4"/>
        <v>2266880.0000000005</v>
      </c>
      <c r="O13" s="41" t="s">
        <v>39</v>
      </c>
    </row>
    <row r="14" spans="1:15" ht="16.5" customHeight="1" x14ac:dyDescent="0.25">
      <c r="A14" s="21">
        <v>13</v>
      </c>
      <c r="B14" s="21">
        <v>1102</v>
      </c>
      <c r="C14" s="21">
        <v>11</v>
      </c>
      <c r="D14" s="21" t="s">
        <v>21</v>
      </c>
      <c r="E14" s="21">
        <v>677</v>
      </c>
      <c r="F14" s="21">
        <v>27</v>
      </c>
      <c r="G14" s="21">
        <v>17</v>
      </c>
      <c r="H14" s="21">
        <f t="shared" si="0"/>
        <v>721</v>
      </c>
      <c r="I14" s="25">
        <f t="shared" si="1"/>
        <v>793.1</v>
      </c>
      <c r="J14" s="37">
        <v>29720</v>
      </c>
      <c r="K14" s="38">
        <f t="shared" si="2"/>
        <v>21428120</v>
      </c>
      <c r="L14" s="38">
        <f t="shared" si="5"/>
        <v>22713807.200000003</v>
      </c>
      <c r="M14" s="39">
        <f t="shared" si="3"/>
        <v>47500</v>
      </c>
      <c r="N14" s="40">
        <f t="shared" si="4"/>
        <v>2537920</v>
      </c>
      <c r="O14" s="41" t="s">
        <v>39</v>
      </c>
    </row>
    <row r="15" spans="1:15" ht="16.5" customHeight="1" x14ac:dyDescent="0.25">
      <c r="A15" s="21">
        <v>14</v>
      </c>
      <c r="B15" s="21">
        <v>1201</v>
      </c>
      <c r="C15" s="21">
        <v>12</v>
      </c>
      <c r="D15" s="21" t="s">
        <v>21</v>
      </c>
      <c r="E15" s="21">
        <v>634</v>
      </c>
      <c r="F15" s="21">
        <v>0</v>
      </c>
      <c r="G15" s="21">
        <v>10</v>
      </c>
      <c r="H15" s="21">
        <f t="shared" si="0"/>
        <v>644</v>
      </c>
      <c r="I15" s="25">
        <f t="shared" si="1"/>
        <v>708.40000000000009</v>
      </c>
      <c r="J15" s="37">
        <v>29800</v>
      </c>
      <c r="K15" s="38">
        <f t="shared" si="2"/>
        <v>19191200</v>
      </c>
      <c r="L15" s="38">
        <f t="shared" si="5"/>
        <v>20342672</v>
      </c>
      <c r="M15" s="39">
        <f t="shared" si="3"/>
        <v>42500</v>
      </c>
      <c r="N15" s="40">
        <f t="shared" si="4"/>
        <v>2266880.0000000005</v>
      </c>
      <c r="O15" s="41" t="s">
        <v>39</v>
      </c>
    </row>
    <row r="16" spans="1:15" ht="16.5" customHeight="1" x14ac:dyDescent="0.25">
      <c r="A16" s="21">
        <v>15</v>
      </c>
      <c r="B16" s="21">
        <v>1202</v>
      </c>
      <c r="C16" s="21">
        <v>12</v>
      </c>
      <c r="D16" s="21" t="s">
        <v>21</v>
      </c>
      <c r="E16" s="21">
        <v>677</v>
      </c>
      <c r="F16" s="21">
        <v>27</v>
      </c>
      <c r="G16" s="21">
        <v>17</v>
      </c>
      <c r="H16" s="21">
        <f t="shared" si="0"/>
        <v>721</v>
      </c>
      <c r="I16" s="25">
        <f t="shared" si="1"/>
        <v>793.1</v>
      </c>
      <c r="J16" s="37">
        <v>29800</v>
      </c>
      <c r="K16" s="38">
        <f t="shared" si="2"/>
        <v>21485800</v>
      </c>
      <c r="L16" s="38">
        <f t="shared" si="5"/>
        <v>22774948</v>
      </c>
      <c r="M16" s="39">
        <f t="shared" si="3"/>
        <v>47500</v>
      </c>
      <c r="N16" s="40">
        <f t="shared" si="4"/>
        <v>2537920</v>
      </c>
      <c r="O16" s="41" t="s">
        <v>39</v>
      </c>
    </row>
    <row r="17" spans="1:15" x14ac:dyDescent="0.25">
      <c r="A17" s="21">
        <v>16</v>
      </c>
      <c r="B17" s="21">
        <v>1301</v>
      </c>
      <c r="C17" s="21">
        <v>13</v>
      </c>
      <c r="D17" s="21" t="s">
        <v>21</v>
      </c>
      <c r="E17" s="21">
        <v>634</v>
      </c>
      <c r="F17" s="21">
        <v>0</v>
      </c>
      <c r="G17" s="21">
        <v>10</v>
      </c>
      <c r="H17" s="21">
        <f t="shared" si="0"/>
        <v>644</v>
      </c>
      <c r="I17" s="25">
        <f t="shared" si="1"/>
        <v>708.40000000000009</v>
      </c>
      <c r="J17" s="37">
        <v>29880</v>
      </c>
      <c r="K17" s="38">
        <f t="shared" si="2"/>
        <v>19242720</v>
      </c>
      <c r="L17" s="38">
        <f t="shared" si="5"/>
        <v>20397283.199999999</v>
      </c>
      <c r="M17" s="39">
        <f t="shared" si="3"/>
        <v>42500</v>
      </c>
      <c r="N17" s="40">
        <f t="shared" si="4"/>
        <v>2266880.0000000005</v>
      </c>
      <c r="O17" s="41" t="s">
        <v>39</v>
      </c>
    </row>
    <row r="18" spans="1:15" x14ac:dyDescent="0.25">
      <c r="A18" s="21">
        <v>17</v>
      </c>
      <c r="B18" s="21">
        <v>1302</v>
      </c>
      <c r="C18" s="21">
        <v>13</v>
      </c>
      <c r="D18" s="21" t="s">
        <v>21</v>
      </c>
      <c r="E18" s="21">
        <v>677</v>
      </c>
      <c r="F18" s="21">
        <v>27</v>
      </c>
      <c r="G18" s="21">
        <v>17</v>
      </c>
      <c r="H18" s="21">
        <f t="shared" si="0"/>
        <v>721</v>
      </c>
      <c r="I18" s="25">
        <f t="shared" si="1"/>
        <v>793.1</v>
      </c>
      <c r="J18" s="37">
        <v>29880</v>
      </c>
      <c r="K18" s="38">
        <f t="shared" si="2"/>
        <v>21543480</v>
      </c>
      <c r="L18" s="38">
        <f t="shared" si="5"/>
        <v>22836088.800000001</v>
      </c>
      <c r="M18" s="39">
        <f t="shared" si="3"/>
        <v>47500</v>
      </c>
      <c r="N18" s="40">
        <f t="shared" si="4"/>
        <v>2537920</v>
      </c>
      <c r="O18" s="41" t="s">
        <v>39</v>
      </c>
    </row>
    <row r="19" spans="1:15" x14ac:dyDescent="0.25">
      <c r="A19" s="21">
        <v>18</v>
      </c>
      <c r="B19" s="21">
        <v>1401</v>
      </c>
      <c r="C19" s="21">
        <v>14</v>
      </c>
      <c r="D19" s="21" t="s">
        <v>21</v>
      </c>
      <c r="E19" s="21">
        <v>634</v>
      </c>
      <c r="F19" s="21">
        <v>0</v>
      </c>
      <c r="G19" s="21">
        <v>10</v>
      </c>
      <c r="H19" s="21">
        <f t="shared" si="0"/>
        <v>644</v>
      </c>
      <c r="I19" s="25">
        <f t="shared" si="1"/>
        <v>708.40000000000009</v>
      </c>
      <c r="J19" s="37">
        <v>29960</v>
      </c>
      <c r="K19" s="38">
        <f t="shared" si="2"/>
        <v>19294240</v>
      </c>
      <c r="L19" s="38">
        <f t="shared" si="5"/>
        <v>20451894.400000002</v>
      </c>
      <c r="M19" s="39">
        <f t="shared" si="3"/>
        <v>42500</v>
      </c>
      <c r="N19" s="40">
        <f t="shared" si="4"/>
        <v>2266880.0000000005</v>
      </c>
      <c r="O19" s="41" t="s">
        <v>39</v>
      </c>
    </row>
    <row r="20" spans="1:15" x14ac:dyDescent="0.25">
      <c r="A20" s="21">
        <v>19</v>
      </c>
      <c r="B20" s="21">
        <v>1402</v>
      </c>
      <c r="C20" s="21">
        <v>14</v>
      </c>
      <c r="D20" s="21" t="s">
        <v>21</v>
      </c>
      <c r="E20" s="21">
        <v>677</v>
      </c>
      <c r="F20" s="21">
        <v>27</v>
      </c>
      <c r="G20" s="21">
        <v>17</v>
      </c>
      <c r="H20" s="21">
        <f t="shared" si="0"/>
        <v>721</v>
      </c>
      <c r="I20" s="25">
        <f t="shared" si="1"/>
        <v>793.1</v>
      </c>
      <c r="J20" s="37">
        <v>29960</v>
      </c>
      <c r="K20" s="38">
        <f t="shared" si="2"/>
        <v>21601160</v>
      </c>
      <c r="L20" s="38">
        <f t="shared" si="5"/>
        <v>22897229.600000001</v>
      </c>
      <c r="M20" s="39">
        <f t="shared" si="3"/>
        <v>47500</v>
      </c>
      <c r="N20" s="40">
        <f t="shared" si="4"/>
        <v>2537920</v>
      </c>
      <c r="O20" s="41" t="s">
        <v>39</v>
      </c>
    </row>
    <row r="21" spans="1:15" x14ac:dyDescent="0.25">
      <c r="A21" s="21">
        <v>20</v>
      </c>
      <c r="B21" s="21">
        <v>1501</v>
      </c>
      <c r="C21" s="21">
        <v>15</v>
      </c>
      <c r="D21" s="21" t="s">
        <v>21</v>
      </c>
      <c r="E21" s="21">
        <v>634</v>
      </c>
      <c r="F21" s="21">
        <v>0</v>
      </c>
      <c r="G21" s="21">
        <v>10</v>
      </c>
      <c r="H21" s="21">
        <f t="shared" si="0"/>
        <v>644</v>
      </c>
      <c r="I21" s="25">
        <f t="shared" si="1"/>
        <v>708.40000000000009</v>
      </c>
      <c r="J21" s="37">
        <v>30040</v>
      </c>
      <c r="K21" s="38">
        <f t="shared" si="2"/>
        <v>19345760</v>
      </c>
      <c r="L21" s="38">
        <f t="shared" si="5"/>
        <v>20506505.600000001</v>
      </c>
      <c r="M21" s="39">
        <f t="shared" si="3"/>
        <v>42500</v>
      </c>
      <c r="N21" s="40">
        <f t="shared" si="4"/>
        <v>2266880.0000000005</v>
      </c>
      <c r="O21" s="41" t="s">
        <v>39</v>
      </c>
    </row>
    <row r="22" spans="1:15" x14ac:dyDescent="0.25">
      <c r="A22" s="21">
        <v>21</v>
      </c>
      <c r="B22" s="21">
        <v>1502</v>
      </c>
      <c r="C22" s="21">
        <v>15</v>
      </c>
      <c r="D22" s="21" t="s">
        <v>12</v>
      </c>
      <c r="E22" s="21">
        <v>495</v>
      </c>
      <c r="F22" s="21">
        <v>27</v>
      </c>
      <c r="G22" s="21">
        <v>17</v>
      </c>
      <c r="H22" s="21">
        <f t="shared" si="0"/>
        <v>539</v>
      </c>
      <c r="I22" s="25">
        <f t="shared" si="1"/>
        <v>592.90000000000009</v>
      </c>
      <c r="J22" s="37">
        <v>30040</v>
      </c>
      <c r="K22" s="38">
        <f t="shared" si="2"/>
        <v>16191560</v>
      </c>
      <c r="L22" s="38">
        <f t="shared" si="5"/>
        <v>17163053.600000001</v>
      </c>
      <c r="M22" s="39">
        <f t="shared" si="3"/>
        <v>36000</v>
      </c>
      <c r="N22" s="40">
        <f t="shared" si="4"/>
        <v>1897280.0000000002</v>
      </c>
      <c r="O22" s="41" t="s">
        <v>39</v>
      </c>
    </row>
    <row r="23" spans="1:15" x14ac:dyDescent="0.25">
      <c r="A23" s="21">
        <v>22</v>
      </c>
      <c r="B23" s="21">
        <v>1601</v>
      </c>
      <c r="C23" s="21">
        <v>16</v>
      </c>
      <c r="D23" s="21" t="s">
        <v>21</v>
      </c>
      <c r="E23" s="21">
        <v>634</v>
      </c>
      <c r="F23" s="21">
        <v>0</v>
      </c>
      <c r="G23" s="21">
        <v>10</v>
      </c>
      <c r="H23" s="21">
        <f t="shared" si="0"/>
        <v>644</v>
      </c>
      <c r="I23" s="25">
        <f t="shared" si="1"/>
        <v>708.40000000000009</v>
      </c>
      <c r="J23" s="37">
        <v>30120</v>
      </c>
      <c r="K23" s="38">
        <f t="shared" si="2"/>
        <v>19397280</v>
      </c>
      <c r="L23" s="38">
        <f t="shared" si="5"/>
        <v>20561116.800000001</v>
      </c>
      <c r="M23" s="39">
        <f t="shared" si="3"/>
        <v>43000</v>
      </c>
      <c r="N23" s="40">
        <f t="shared" si="4"/>
        <v>2266880.0000000005</v>
      </c>
      <c r="O23" s="41" t="s">
        <v>39</v>
      </c>
    </row>
    <row r="24" spans="1:15" x14ac:dyDescent="0.25">
      <c r="A24" s="21">
        <v>23</v>
      </c>
      <c r="B24" s="21">
        <v>1602</v>
      </c>
      <c r="C24" s="21">
        <v>16</v>
      </c>
      <c r="D24" s="21" t="s">
        <v>21</v>
      </c>
      <c r="E24" s="21">
        <v>677</v>
      </c>
      <c r="F24" s="21">
        <v>27</v>
      </c>
      <c r="G24" s="21">
        <v>17</v>
      </c>
      <c r="H24" s="21">
        <f t="shared" si="0"/>
        <v>721</v>
      </c>
      <c r="I24" s="25">
        <f t="shared" si="1"/>
        <v>793.1</v>
      </c>
      <c r="J24" s="37">
        <v>30120</v>
      </c>
      <c r="K24" s="38">
        <f t="shared" si="2"/>
        <v>21716520</v>
      </c>
      <c r="L24" s="38">
        <f t="shared" si="5"/>
        <v>23019511.200000003</v>
      </c>
      <c r="M24" s="39">
        <f t="shared" si="3"/>
        <v>48000</v>
      </c>
      <c r="N24" s="40">
        <f t="shared" si="4"/>
        <v>2537920</v>
      </c>
      <c r="O24" s="41" t="s">
        <v>39</v>
      </c>
    </row>
    <row r="25" spans="1:15" x14ac:dyDescent="0.25">
      <c r="A25" s="21">
        <v>24</v>
      </c>
      <c r="B25" s="21">
        <v>1701</v>
      </c>
      <c r="C25" s="21">
        <v>17</v>
      </c>
      <c r="D25" s="21" t="s">
        <v>21</v>
      </c>
      <c r="E25" s="21">
        <v>634</v>
      </c>
      <c r="F25" s="21">
        <v>0</v>
      </c>
      <c r="G25" s="21">
        <v>10</v>
      </c>
      <c r="H25" s="21">
        <f t="shared" si="0"/>
        <v>644</v>
      </c>
      <c r="I25" s="25">
        <f t="shared" si="1"/>
        <v>708.40000000000009</v>
      </c>
      <c r="J25" s="37">
        <v>30200</v>
      </c>
      <c r="K25" s="38">
        <f t="shared" si="2"/>
        <v>19448800</v>
      </c>
      <c r="L25" s="38">
        <f t="shared" si="5"/>
        <v>20615728</v>
      </c>
      <c r="M25" s="39">
        <f t="shared" si="3"/>
        <v>43000</v>
      </c>
      <c r="N25" s="40">
        <f t="shared" si="4"/>
        <v>2266880.0000000005</v>
      </c>
      <c r="O25" s="41" t="s">
        <v>39</v>
      </c>
    </row>
    <row r="26" spans="1:15" x14ac:dyDescent="0.25">
      <c r="A26" s="21">
        <v>25</v>
      </c>
      <c r="B26" s="21">
        <v>1702</v>
      </c>
      <c r="C26" s="21">
        <v>17</v>
      </c>
      <c r="D26" s="21" t="s">
        <v>21</v>
      </c>
      <c r="E26" s="21">
        <v>677</v>
      </c>
      <c r="F26" s="21">
        <v>27</v>
      </c>
      <c r="G26" s="21">
        <v>17</v>
      </c>
      <c r="H26" s="21">
        <f t="shared" si="0"/>
        <v>721</v>
      </c>
      <c r="I26" s="25">
        <f t="shared" si="1"/>
        <v>793.1</v>
      </c>
      <c r="J26" s="37">
        <v>30200</v>
      </c>
      <c r="K26" s="38">
        <f t="shared" si="2"/>
        <v>21774200</v>
      </c>
      <c r="L26" s="38">
        <f t="shared" si="5"/>
        <v>23080652</v>
      </c>
      <c r="M26" s="39">
        <f t="shared" si="3"/>
        <v>48000</v>
      </c>
      <c r="N26" s="40">
        <f t="shared" si="4"/>
        <v>2537920</v>
      </c>
      <c r="O26" s="41" t="s">
        <v>39</v>
      </c>
    </row>
    <row r="27" spans="1:15" x14ac:dyDescent="0.25">
      <c r="A27" s="21">
        <v>26</v>
      </c>
      <c r="B27" s="21">
        <v>1801</v>
      </c>
      <c r="C27" s="21">
        <v>18</v>
      </c>
      <c r="D27" s="21" t="s">
        <v>21</v>
      </c>
      <c r="E27" s="21">
        <v>634</v>
      </c>
      <c r="F27" s="21">
        <v>0</v>
      </c>
      <c r="G27" s="21">
        <v>10</v>
      </c>
      <c r="H27" s="21">
        <f t="shared" si="0"/>
        <v>644</v>
      </c>
      <c r="I27" s="25">
        <f t="shared" si="1"/>
        <v>708.40000000000009</v>
      </c>
      <c r="J27" s="37">
        <v>30280</v>
      </c>
      <c r="K27" s="38">
        <f t="shared" si="2"/>
        <v>19500320</v>
      </c>
      <c r="L27" s="38">
        <f t="shared" si="5"/>
        <v>20670339.199999999</v>
      </c>
      <c r="M27" s="39">
        <f t="shared" si="3"/>
        <v>43000</v>
      </c>
      <c r="N27" s="40">
        <f t="shared" si="4"/>
        <v>2266880.0000000005</v>
      </c>
      <c r="O27" s="41" t="s">
        <v>39</v>
      </c>
    </row>
    <row r="28" spans="1:15" x14ac:dyDescent="0.25">
      <c r="A28" s="21">
        <v>27</v>
      </c>
      <c r="B28" s="21">
        <v>1802</v>
      </c>
      <c r="C28" s="21">
        <v>18</v>
      </c>
      <c r="D28" s="21" t="s">
        <v>21</v>
      </c>
      <c r="E28" s="21">
        <v>677</v>
      </c>
      <c r="F28" s="21">
        <v>27</v>
      </c>
      <c r="G28" s="21">
        <v>17</v>
      </c>
      <c r="H28" s="21">
        <f t="shared" si="0"/>
        <v>721</v>
      </c>
      <c r="I28" s="25">
        <f t="shared" si="1"/>
        <v>793.1</v>
      </c>
      <c r="J28" s="37">
        <v>30280</v>
      </c>
      <c r="K28" s="38">
        <f t="shared" si="2"/>
        <v>21831880</v>
      </c>
      <c r="L28" s="38">
        <f t="shared" si="5"/>
        <v>23141792.800000001</v>
      </c>
      <c r="M28" s="39">
        <f t="shared" si="3"/>
        <v>48000</v>
      </c>
      <c r="N28" s="40">
        <f t="shared" si="4"/>
        <v>2537920</v>
      </c>
      <c r="O28" s="41" t="s">
        <v>39</v>
      </c>
    </row>
    <row r="29" spans="1:15" x14ac:dyDescent="0.25">
      <c r="A29" s="21">
        <v>28</v>
      </c>
      <c r="B29" s="21">
        <v>1901</v>
      </c>
      <c r="C29" s="21">
        <v>19</v>
      </c>
      <c r="D29" s="21" t="s">
        <v>21</v>
      </c>
      <c r="E29" s="21">
        <v>634</v>
      </c>
      <c r="F29" s="21">
        <v>0</v>
      </c>
      <c r="G29" s="21">
        <v>10</v>
      </c>
      <c r="H29" s="21">
        <f t="shared" ref="H29:H39" si="6">E29+F29+G29</f>
        <v>644</v>
      </c>
      <c r="I29" s="25">
        <f t="shared" ref="I29:I39" si="7">H29*1.1</f>
        <v>708.40000000000009</v>
      </c>
      <c r="J29" s="37">
        <v>30360</v>
      </c>
      <c r="K29" s="38">
        <f t="shared" ref="K29:K39" si="8">H29*J29</f>
        <v>19551840</v>
      </c>
      <c r="L29" s="38">
        <f t="shared" si="5"/>
        <v>20724950.400000002</v>
      </c>
      <c r="M29" s="39">
        <f t="shared" ref="M29:M39" si="9">MROUND((L29*0.025/12),500)</f>
        <v>43000</v>
      </c>
      <c r="N29" s="40">
        <f t="shared" ref="N29:N39" si="10">I29*3200</f>
        <v>2266880.0000000005</v>
      </c>
      <c r="O29" s="41" t="s">
        <v>39</v>
      </c>
    </row>
    <row r="30" spans="1:15" x14ac:dyDescent="0.25">
      <c r="A30" s="21">
        <v>29</v>
      </c>
      <c r="B30" s="21">
        <v>1902</v>
      </c>
      <c r="C30" s="21">
        <v>19</v>
      </c>
      <c r="D30" s="21" t="s">
        <v>21</v>
      </c>
      <c r="E30" s="21">
        <v>677</v>
      </c>
      <c r="F30" s="21">
        <v>27</v>
      </c>
      <c r="G30" s="21">
        <v>17</v>
      </c>
      <c r="H30" s="21">
        <f t="shared" si="6"/>
        <v>721</v>
      </c>
      <c r="I30" s="25">
        <f t="shared" si="7"/>
        <v>793.1</v>
      </c>
      <c r="J30" s="37">
        <v>30360</v>
      </c>
      <c r="K30" s="38">
        <f t="shared" si="8"/>
        <v>21889560</v>
      </c>
      <c r="L30" s="38">
        <f t="shared" si="5"/>
        <v>23202933.600000001</v>
      </c>
      <c r="M30" s="39">
        <f t="shared" si="9"/>
        <v>48500</v>
      </c>
      <c r="N30" s="40">
        <f t="shared" si="10"/>
        <v>2537920</v>
      </c>
      <c r="O30" s="41" t="s">
        <v>39</v>
      </c>
    </row>
    <row r="31" spans="1:15" x14ac:dyDescent="0.25">
      <c r="A31" s="21">
        <v>30</v>
      </c>
      <c r="B31" s="21">
        <v>2001</v>
      </c>
      <c r="C31" s="21">
        <v>20</v>
      </c>
      <c r="D31" s="21" t="s">
        <v>21</v>
      </c>
      <c r="E31" s="21">
        <v>634</v>
      </c>
      <c r="F31" s="21">
        <v>0</v>
      </c>
      <c r="G31" s="21">
        <v>10</v>
      </c>
      <c r="H31" s="21">
        <f t="shared" si="6"/>
        <v>644</v>
      </c>
      <c r="I31" s="25">
        <f t="shared" si="7"/>
        <v>708.40000000000009</v>
      </c>
      <c r="J31" s="37">
        <v>30440</v>
      </c>
      <c r="K31" s="38">
        <f t="shared" si="8"/>
        <v>19603360</v>
      </c>
      <c r="L31" s="38">
        <f t="shared" si="5"/>
        <v>20779561.600000001</v>
      </c>
      <c r="M31" s="39">
        <f t="shared" si="9"/>
        <v>43500</v>
      </c>
      <c r="N31" s="40">
        <f t="shared" si="10"/>
        <v>2266880.0000000005</v>
      </c>
      <c r="O31" s="41" t="s">
        <v>39</v>
      </c>
    </row>
    <row r="32" spans="1:15" x14ac:dyDescent="0.25">
      <c r="A32" s="21">
        <v>31</v>
      </c>
      <c r="B32" s="21">
        <v>2002</v>
      </c>
      <c r="C32" s="21">
        <v>20</v>
      </c>
      <c r="D32" s="21" t="s">
        <v>21</v>
      </c>
      <c r="E32" s="21">
        <v>677</v>
      </c>
      <c r="F32" s="21">
        <v>27</v>
      </c>
      <c r="G32" s="21">
        <v>17</v>
      </c>
      <c r="H32" s="21">
        <f t="shared" si="6"/>
        <v>721</v>
      </c>
      <c r="I32" s="25">
        <f t="shared" si="7"/>
        <v>793.1</v>
      </c>
      <c r="J32" s="37">
        <v>30440</v>
      </c>
      <c r="K32" s="38">
        <f t="shared" si="8"/>
        <v>21947240</v>
      </c>
      <c r="L32" s="38">
        <f t="shared" si="5"/>
        <v>23264074.400000002</v>
      </c>
      <c r="M32" s="39">
        <f t="shared" si="9"/>
        <v>48500</v>
      </c>
      <c r="N32" s="40">
        <f t="shared" si="10"/>
        <v>2537920</v>
      </c>
      <c r="O32" s="41" t="s">
        <v>39</v>
      </c>
    </row>
    <row r="33" spans="1:15" x14ac:dyDescent="0.25">
      <c r="A33" s="21">
        <v>32</v>
      </c>
      <c r="B33" s="21">
        <v>2101</v>
      </c>
      <c r="C33" s="21">
        <v>21</v>
      </c>
      <c r="D33" s="21" t="s">
        <v>21</v>
      </c>
      <c r="E33" s="21">
        <v>634</v>
      </c>
      <c r="F33" s="21">
        <v>0</v>
      </c>
      <c r="G33" s="21">
        <v>10</v>
      </c>
      <c r="H33" s="21">
        <f t="shared" si="6"/>
        <v>644</v>
      </c>
      <c r="I33" s="25">
        <f t="shared" si="7"/>
        <v>708.40000000000009</v>
      </c>
      <c r="J33" s="37">
        <v>30520</v>
      </c>
      <c r="K33" s="38">
        <f t="shared" si="8"/>
        <v>19654880</v>
      </c>
      <c r="L33" s="38">
        <f t="shared" si="5"/>
        <v>20834172.800000001</v>
      </c>
      <c r="M33" s="39">
        <f t="shared" si="9"/>
        <v>43500</v>
      </c>
      <c r="N33" s="40">
        <f t="shared" si="10"/>
        <v>2266880.0000000005</v>
      </c>
      <c r="O33" s="41" t="s">
        <v>39</v>
      </c>
    </row>
    <row r="34" spans="1:15" x14ac:dyDescent="0.25">
      <c r="A34" s="21">
        <v>33</v>
      </c>
      <c r="B34" s="21">
        <v>2102</v>
      </c>
      <c r="C34" s="21">
        <v>21</v>
      </c>
      <c r="D34" s="21" t="s">
        <v>21</v>
      </c>
      <c r="E34" s="21">
        <v>677</v>
      </c>
      <c r="F34" s="21">
        <v>27</v>
      </c>
      <c r="G34" s="21">
        <v>17</v>
      </c>
      <c r="H34" s="21">
        <f t="shared" si="6"/>
        <v>721</v>
      </c>
      <c r="I34" s="25">
        <f t="shared" si="7"/>
        <v>793.1</v>
      </c>
      <c r="J34" s="37">
        <v>30520</v>
      </c>
      <c r="K34" s="38">
        <f t="shared" si="8"/>
        <v>22004920</v>
      </c>
      <c r="L34" s="38">
        <f t="shared" si="5"/>
        <v>23325215.200000003</v>
      </c>
      <c r="M34" s="39">
        <f t="shared" si="9"/>
        <v>48500</v>
      </c>
      <c r="N34" s="40">
        <f t="shared" si="10"/>
        <v>2537920</v>
      </c>
      <c r="O34" s="41" t="s">
        <v>39</v>
      </c>
    </row>
    <row r="35" spans="1:15" x14ac:dyDescent="0.25">
      <c r="A35" s="21">
        <v>34</v>
      </c>
      <c r="B35" s="21">
        <v>2201</v>
      </c>
      <c r="C35" s="21">
        <v>22</v>
      </c>
      <c r="D35" s="21" t="s">
        <v>21</v>
      </c>
      <c r="E35" s="21">
        <v>634</v>
      </c>
      <c r="F35" s="21">
        <v>0</v>
      </c>
      <c r="G35" s="21">
        <v>10</v>
      </c>
      <c r="H35" s="21">
        <f t="shared" si="6"/>
        <v>644</v>
      </c>
      <c r="I35" s="25">
        <f t="shared" si="7"/>
        <v>708.40000000000009</v>
      </c>
      <c r="J35" s="37">
        <v>30600</v>
      </c>
      <c r="K35" s="38">
        <f t="shared" si="8"/>
        <v>19706400</v>
      </c>
      <c r="L35" s="38">
        <f t="shared" si="5"/>
        <v>20888784</v>
      </c>
      <c r="M35" s="39">
        <f t="shared" si="9"/>
        <v>43500</v>
      </c>
      <c r="N35" s="40">
        <f t="shared" si="10"/>
        <v>2266880.0000000005</v>
      </c>
      <c r="O35" s="41" t="s">
        <v>39</v>
      </c>
    </row>
    <row r="36" spans="1:15" x14ac:dyDescent="0.25">
      <c r="A36" s="21">
        <v>35</v>
      </c>
      <c r="B36" s="21">
        <v>2202</v>
      </c>
      <c r="C36" s="21">
        <v>22</v>
      </c>
      <c r="D36" s="21" t="s">
        <v>21</v>
      </c>
      <c r="E36" s="21">
        <v>677</v>
      </c>
      <c r="F36" s="21">
        <v>27</v>
      </c>
      <c r="G36" s="21">
        <v>17</v>
      </c>
      <c r="H36" s="21">
        <f t="shared" si="6"/>
        <v>721</v>
      </c>
      <c r="I36" s="25">
        <f t="shared" si="7"/>
        <v>793.1</v>
      </c>
      <c r="J36" s="37">
        <v>30600</v>
      </c>
      <c r="K36" s="38">
        <f t="shared" si="8"/>
        <v>22062600</v>
      </c>
      <c r="L36" s="38">
        <f t="shared" si="5"/>
        <v>23386356</v>
      </c>
      <c r="M36" s="39">
        <f t="shared" si="9"/>
        <v>48500</v>
      </c>
      <c r="N36" s="40">
        <f t="shared" si="10"/>
        <v>2537920</v>
      </c>
      <c r="O36" s="41" t="s">
        <v>39</v>
      </c>
    </row>
    <row r="37" spans="1:15" x14ac:dyDescent="0.25">
      <c r="A37" s="21">
        <v>36</v>
      </c>
      <c r="B37" s="21">
        <v>2204</v>
      </c>
      <c r="C37" s="21">
        <v>22</v>
      </c>
      <c r="D37" s="21" t="s">
        <v>22</v>
      </c>
      <c r="E37" s="21">
        <v>1060</v>
      </c>
      <c r="F37" s="21">
        <v>33</v>
      </c>
      <c r="G37" s="21">
        <v>16</v>
      </c>
      <c r="H37" s="21">
        <f t="shared" si="6"/>
        <v>1109</v>
      </c>
      <c r="I37" s="25">
        <f t="shared" si="7"/>
        <v>1219.9000000000001</v>
      </c>
      <c r="J37" s="37">
        <v>30600</v>
      </c>
      <c r="K37" s="38">
        <f t="shared" si="8"/>
        <v>33935400</v>
      </c>
      <c r="L37" s="38">
        <f t="shared" si="5"/>
        <v>35971524</v>
      </c>
      <c r="M37" s="39">
        <f t="shared" si="9"/>
        <v>75000</v>
      </c>
      <c r="N37" s="40">
        <f t="shared" si="10"/>
        <v>3903680.0000000005</v>
      </c>
      <c r="O37" s="41" t="s">
        <v>39</v>
      </c>
    </row>
    <row r="38" spans="1:15" x14ac:dyDescent="0.25">
      <c r="A38" s="21">
        <v>37</v>
      </c>
      <c r="B38" s="21">
        <v>2301</v>
      </c>
      <c r="C38" s="21">
        <v>23</v>
      </c>
      <c r="D38" s="21" t="s">
        <v>21</v>
      </c>
      <c r="E38" s="21">
        <v>634</v>
      </c>
      <c r="F38" s="21">
        <v>0</v>
      </c>
      <c r="G38" s="21">
        <v>10</v>
      </c>
      <c r="H38" s="21">
        <f t="shared" si="6"/>
        <v>644</v>
      </c>
      <c r="I38" s="25">
        <f t="shared" si="7"/>
        <v>708.40000000000009</v>
      </c>
      <c r="J38" s="37">
        <v>30680</v>
      </c>
      <c r="K38" s="38">
        <f t="shared" si="8"/>
        <v>19757920</v>
      </c>
      <c r="L38" s="38">
        <f t="shared" si="5"/>
        <v>20943395.199999999</v>
      </c>
      <c r="M38" s="39">
        <f t="shared" si="9"/>
        <v>43500</v>
      </c>
      <c r="N38" s="40">
        <f t="shared" si="10"/>
        <v>2266880.0000000005</v>
      </c>
      <c r="O38" s="41" t="s">
        <v>39</v>
      </c>
    </row>
    <row r="39" spans="1:15" x14ac:dyDescent="0.25">
      <c r="A39" s="21">
        <v>38</v>
      </c>
      <c r="B39" s="21">
        <v>2302</v>
      </c>
      <c r="C39" s="21">
        <v>23</v>
      </c>
      <c r="D39" s="21" t="s">
        <v>21</v>
      </c>
      <c r="E39" s="21">
        <v>677</v>
      </c>
      <c r="F39" s="21">
        <v>27</v>
      </c>
      <c r="G39" s="21">
        <v>17</v>
      </c>
      <c r="H39" s="21">
        <f t="shared" si="6"/>
        <v>721</v>
      </c>
      <c r="I39" s="25">
        <f t="shared" si="7"/>
        <v>793.1</v>
      </c>
      <c r="J39" s="37">
        <v>30680</v>
      </c>
      <c r="K39" s="38">
        <f t="shared" si="8"/>
        <v>22120280</v>
      </c>
      <c r="L39" s="38">
        <f t="shared" si="5"/>
        <v>23447496.800000001</v>
      </c>
      <c r="M39" s="39">
        <f t="shared" si="9"/>
        <v>49000</v>
      </c>
      <c r="N39" s="40">
        <f t="shared" si="10"/>
        <v>2537920</v>
      </c>
      <c r="O39" s="41" t="s">
        <v>39</v>
      </c>
    </row>
    <row r="40" spans="1:15" x14ac:dyDescent="0.25">
      <c r="A40" s="114" t="s">
        <v>4</v>
      </c>
      <c r="B40" s="115"/>
      <c r="C40" s="115"/>
      <c r="D40" s="116"/>
      <c r="E40" s="24">
        <f>SUM(E2:E39)</f>
        <v>25024</v>
      </c>
      <c r="F40" s="24">
        <f>SUM(F2:F39)</f>
        <v>465</v>
      </c>
      <c r="G40" s="24">
        <f>SUM(G2:G39)</f>
        <v>498</v>
      </c>
      <c r="H40" s="24">
        <f>SUM(H2:H39)</f>
        <v>25987</v>
      </c>
      <c r="I40" s="24">
        <f>SUM(I2:I39)</f>
        <v>28585.7</v>
      </c>
      <c r="J40" s="42"/>
      <c r="K40" s="43">
        <f>SUM(K2:K39)</f>
        <v>779510440</v>
      </c>
      <c r="L40" s="43">
        <f>SUM(L2:L39)</f>
        <v>826281066.39999998</v>
      </c>
      <c r="M40" s="39"/>
      <c r="N40" s="44">
        <f>SUM(N2:N39)</f>
        <v>91474240</v>
      </c>
      <c r="O40" s="8"/>
    </row>
    <row r="43" spans="1:15" x14ac:dyDescent="0.25">
      <c r="O43" s="8">
        <f>I40*3000</f>
        <v>85757100</v>
      </c>
    </row>
  </sheetData>
  <mergeCells count="1">
    <mergeCell ref="A40:D4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5EF3-C7B2-48CE-994A-C0327F20E5FE}">
  <dimension ref="A1:P53"/>
  <sheetViews>
    <sheetView topLeftCell="A32" zoomScale="175" zoomScaleNormal="175" workbookViewId="0">
      <selection activeCell="H50" sqref="H50:I50"/>
    </sheetView>
  </sheetViews>
  <sheetFormatPr defaultRowHeight="15" x14ac:dyDescent="0.25"/>
  <cols>
    <col min="1" max="1" width="4.7109375" customWidth="1"/>
    <col min="2" max="2" width="6" customWidth="1"/>
    <col min="3" max="3" width="6.140625" customWidth="1"/>
    <col min="4" max="4" width="7.140625" customWidth="1"/>
    <col min="5" max="7" width="7.28515625" customWidth="1"/>
    <col min="8" max="8" width="6.5703125" customWidth="1"/>
    <col min="9" max="9" width="6.140625" customWidth="1"/>
    <col min="10" max="10" width="7.5703125" style="7" customWidth="1"/>
    <col min="11" max="11" width="12" style="7" customWidth="1"/>
    <col min="12" max="12" width="11" style="7" customWidth="1"/>
    <col min="13" max="13" width="8.42578125" style="7" customWidth="1"/>
    <col min="14" max="14" width="10.140625" style="7" customWidth="1"/>
    <col min="15" max="15" width="7.140625" style="7" customWidth="1"/>
    <col min="16" max="16" width="10.28515625" bestFit="1" customWidth="1"/>
  </cols>
  <sheetData>
    <row r="1" spans="1:16" ht="47.25" customHeight="1" x14ac:dyDescent="0.25">
      <c r="A1" s="19" t="s">
        <v>0</v>
      </c>
      <c r="B1" s="19" t="s">
        <v>7</v>
      </c>
      <c r="C1" s="19" t="s">
        <v>1</v>
      </c>
      <c r="D1" s="19" t="s">
        <v>2</v>
      </c>
      <c r="E1" s="20" t="s">
        <v>26</v>
      </c>
      <c r="F1" s="20" t="s">
        <v>28</v>
      </c>
      <c r="G1" s="27" t="s">
        <v>29</v>
      </c>
      <c r="H1" s="20" t="s">
        <v>27</v>
      </c>
      <c r="I1" s="19" t="s">
        <v>3</v>
      </c>
      <c r="J1" s="35" t="s">
        <v>72</v>
      </c>
      <c r="K1" s="35" t="s">
        <v>43</v>
      </c>
      <c r="L1" s="35" t="s">
        <v>44</v>
      </c>
      <c r="M1" s="35" t="s">
        <v>45</v>
      </c>
      <c r="N1" s="36" t="s">
        <v>46</v>
      </c>
      <c r="O1" s="35" t="s">
        <v>38</v>
      </c>
    </row>
    <row r="2" spans="1:16" ht="16.5" customHeight="1" x14ac:dyDescent="0.25">
      <c r="A2" s="21">
        <v>1</v>
      </c>
      <c r="B2" s="21">
        <v>103</v>
      </c>
      <c r="C2" s="21">
        <v>1</v>
      </c>
      <c r="D2" s="21" t="s">
        <v>22</v>
      </c>
      <c r="E2" s="21">
        <v>992</v>
      </c>
      <c r="F2" s="21">
        <v>0</v>
      </c>
      <c r="G2" s="21">
        <v>24</v>
      </c>
      <c r="H2" s="21">
        <f>E2+F2+G2</f>
        <v>1016</v>
      </c>
      <c r="I2" s="25">
        <f>H2*1.1</f>
        <v>1117.6000000000001</v>
      </c>
      <c r="J2" s="37">
        <v>30000</v>
      </c>
      <c r="K2" s="38">
        <v>0</v>
      </c>
      <c r="L2" s="38">
        <f>K2*1.1</f>
        <v>0</v>
      </c>
      <c r="M2" s="39">
        <f t="shared" ref="M2:M38" si="0">MROUND((L2*0.025/12),500)</f>
        <v>0</v>
      </c>
      <c r="N2" s="40">
        <f>I2*3200</f>
        <v>3576320.0000000005</v>
      </c>
      <c r="O2" s="41" t="s">
        <v>40</v>
      </c>
      <c r="P2" s="1">
        <f>K2/I2</f>
        <v>0</v>
      </c>
    </row>
    <row r="3" spans="1:16" ht="16.5" customHeight="1" x14ac:dyDescent="0.25">
      <c r="A3" s="21">
        <v>2</v>
      </c>
      <c r="B3" s="21">
        <v>104</v>
      </c>
      <c r="C3" s="21">
        <v>1</v>
      </c>
      <c r="D3" s="21" t="s">
        <v>22</v>
      </c>
      <c r="E3" s="21">
        <v>1060</v>
      </c>
      <c r="F3" s="21">
        <v>33</v>
      </c>
      <c r="G3" s="21">
        <v>16</v>
      </c>
      <c r="H3" s="21">
        <f t="shared" ref="H3:H39" si="1">E3+F3+G3</f>
        <v>1109</v>
      </c>
      <c r="I3" s="25">
        <f t="shared" ref="I3:I39" si="2">H3*1.1</f>
        <v>1219.9000000000001</v>
      </c>
      <c r="J3" s="37">
        <f>J2</f>
        <v>30000</v>
      </c>
      <c r="K3" s="38">
        <v>0</v>
      </c>
      <c r="L3" s="38">
        <f t="shared" ref="L3:L39" si="3">K3*1.1</f>
        <v>0</v>
      </c>
      <c r="M3" s="39">
        <f t="shared" si="0"/>
        <v>0</v>
      </c>
      <c r="N3" s="40">
        <f t="shared" ref="N3:N39" si="4">I3*3200</f>
        <v>3903680.0000000005</v>
      </c>
      <c r="O3" s="41" t="s">
        <v>40</v>
      </c>
    </row>
    <row r="4" spans="1:16" ht="16.5" customHeight="1" x14ac:dyDescent="0.25">
      <c r="A4" s="21">
        <v>3</v>
      </c>
      <c r="B4" s="21">
        <v>203</v>
      </c>
      <c r="C4" s="21">
        <v>2</v>
      </c>
      <c r="D4" s="21" t="s">
        <v>22</v>
      </c>
      <c r="E4" s="21">
        <v>992</v>
      </c>
      <c r="F4" s="21">
        <v>0</v>
      </c>
      <c r="G4" s="21">
        <v>24</v>
      </c>
      <c r="H4" s="21">
        <f t="shared" si="1"/>
        <v>1016</v>
      </c>
      <c r="I4" s="25">
        <f t="shared" si="2"/>
        <v>1117.6000000000001</v>
      </c>
      <c r="J4" s="37">
        <f>J3</f>
        <v>30000</v>
      </c>
      <c r="K4" s="38">
        <v>0</v>
      </c>
      <c r="L4" s="38">
        <f t="shared" si="3"/>
        <v>0</v>
      </c>
      <c r="M4" s="39">
        <f t="shared" si="0"/>
        <v>0</v>
      </c>
      <c r="N4" s="40">
        <f t="shared" si="4"/>
        <v>3576320.0000000005</v>
      </c>
      <c r="O4" s="41" t="s">
        <v>40</v>
      </c>
    </row>
    <row r="5" spans="1:16" ht="16.5" customHeight="1" x14ac:dyDescent="0.25">
      <c r="A5" s="21">
        <v>4</v>
      </c>
      <c r="B5" s="21">
        <v>204</v>
      </c>
      <c r="C5" s="21">
        <v>2</v>
      </c>
      <c r="D5" s="21" t="s">
        <v>22</v>
      </c>
      <c r="E5" s="21">
        <v>1060</v>
      </c>
      <c r="F5" s="21">
        <v>33</v>
      </c>
      <c r="G5" s="21">
        <v>16</v>
      </c>
      <c r="H5" s="21">
        <f t="shared" si="1"/>
        <v>1109</v>
      </c>
      <c r="I5" s="25">
        <f t="shared" si="2"/>
        <v>1219.9000000000001</v>
      </c>
      <c r="J5" s="37">
        <f>J4</f>
        <v>30000</v>
      </c>
      <c r="K5" s="38">
        <v>0</v>
      </c>
      <c r="L5" s="38">
        <f t="shared" si="3"/>
        <v>0</v>
      </c>
      <c r="M5" s="39">
        <f t="shared" si="0"/>
        <v>0</v>
      </c>
      <c r="N5" s="40">
        <f t="shared" si="4"/>
        <v>3903680.0000000005</v>
      </c>
      <c r="O5" s="41" t="s">
        <v>40</v>
      </c>
    </row>
    <row r="6" spans="1:16" ht="16.5" customHeight="1" x14ac:dyDescent="0.25">
      <c r="A6" s="21">
        <v>5</v>
      </c>
      <c r="B6" s="21">
        <v>302</v>
      </c>
      <c r="C6" s="21">
        <v>3</v>
      </c>
      <c r="D6" s="21" t="s">
        <v>21</v>
      </c>
      <c r="E6" s="21">
        <v>677</v>
      </c>
      <c r="F6" s="21">
        <v>27</v>
      </c>
      <c r="G6" s="21">
        <v>17</v>
      </c>
      <c r="H6" s="21">
        <f t="shared" si="1"/>
        <v>721</v>
      </c>
      <c r="I6" s="25">
        <f t="shared" si="2"/>
        <v>793.1</v>
      </c>
      <c r="J6" s="37" t="e">
        <f>#REF!</f>
        <v>#REF!</v>
      </c>
      <c r="K6" s="38">
        <v>0</v>
      </c>
      <c r="L6" s="38">
        <f t="shared" si="3"/>
        <v>0</v>
      </c>
      <c r="M6" s="39">
        <f t="shared" si="0"/>
        <v>0</v>
      </c>
      <c r="N6" s="40">
        <f t="shared" si="4"/>
        <v>2537920</v>
      </c>
      <c r="O6" s="41" t="s">
        <v>40</v>
      </c>
    </row>
    <row r="7" spans="1:16" ht="16.5" customHeight="1" x14ac:dyDescent="0.25">
      <c r="A7" s="21">
        <v>6</v>
      </c>
      <c r="B7" s="21">
        <v>303</v>
      </c>
      <c r="C7" s="21">
        <v>3</v>
      </c>
      <c r="D7" s="21" t="s">
        <v>22</v>
      </c>
      <c r="E7" s="21">
        <v>992</v>
      </c>
      <c r="F7" s="21">
        <v>0</v>
      </c>
      <c r="G7" s="21">
        <v>24</v>
      </c>
      <c r="H7" s="21">
        <f t="shared" si="1"/>
        <v>1016</v>
      </c>
      <c r="I7" s="25">
        <f t="shared" si="2"/>
        <v>1117.6000000000001</v>
      </c>
      <c r="J7" s="37" t="e">
        <f>J6</f>
        <v>#REF!</v>
      </c>
      <c r="K7" s="38">
        <v>0</v>
      </c>
      <c r="L7" s="38">
        <f t="shared" si="3"/>
        <v>0</v>
      </c>
      <c r="M7" s="39">
        <f t="shared" si="0"/>
        <v>0</v>
      </c>
      <c r="N7" s="40">
        <f t="shared" si="4"/>
        <v>3576320.0000000005</v>
      </c>
      <c r="O7" s="41" t="s">
        <v>40</v>
      </c>
    </row>
    <row r="8" spans="1:16" ht="16.5" customHeight="1" x14ac:dyDescent="0.25">
      <c r="A8" s="21">
        <v>7</v>
      </c>
      <c r="B8" s="21">
        <v>304</v>
      </c>
      <c r="C8" s="21">
        <v>3</v>
      </c>
      <c r="D8" s="21" t="s">
        <v>22</v>
      </c>
      <c r="E8" s="21">
        <v>1060</v>
      </c>
      <c r="F8" s="21">
        <v>33</v>
      </c>
      <c r="G8" s="21">
        <v>16</v>
      </c>
      <c r="H8" s="21">
        <f t="shared" si="1"/>
        <v>1109</v>
      </c>
      <c r="I8" s="25">
        <f t="shared" si="2"/>
        <v>1219.9000000000001</v>
      </c>
      <c r="J8" s="37" t="e">
        <f>J7</f>
        <v>#REF!</v>
      </c>
      <c r="K8" s="38">
        <v>0</v>
      </c>
      <c r="L8" s="38">
        <f t="shared" si="3"/>
        <v>0</v>
      </c>
      <c r="M8" s="39">
        <f t="shared" si="0"/>
        <v>0</v>
      </c>
      <c r="N8" s="40">
        <f t="shared" si="4"/>
        <v>3903680.0000000005</v>
      </c>
      <c r="O8" s="41" t="s">
        <v>40</v>
      </c>
    </row>
    <row r="9" spans="1:16" ht="16.5" customHeight="1" x14ac:dyDescent="0.25">
      <c r="A9" s="21">
        <v>8</v>
      </c>
      <c r="B9" s="21">
        <v>402</v>
      </c>
      <c r="C9" s="21">
        <v>4</v>
      </c>
      <c r="D9" s="21" t="s">
        <v>21</v>
      </c>
      <c r="E9" s="21">
        <v>677</v>
      </c>
      <c r="F9" s="21">
        <v>27</v>
      </c>
      <c r="G9" s="21">
        <v>17</v>
      </c>
      <c r="H9" s="21">
        <f t="shared" si="1"/>
        <v>721</v>
      </c>
      <c r="I9" s="25">
        <f t="shared" si="2"/>
        <v>793.1</v>
      </c>
      <c r="J9" s="37" t="e">
        <f>#REF!</f>
        <v>#REF!</v>
      </c>
      <c r="K9" s="38">
        <v>0</v>
      </c>
      <c r="L9" s="38">
        <f t="shared" si="3"/>
        <v>0</v>
      </c>
      <c r="M9" s="39">
        <f t="shared" si="0"/>
        <v>0</v>
      </c>
      <c r="N9" s="40">
        <f t="shared" si="4"/>
        <v>2537920</v>
      </c>
      <c r="O9" s="41" t="s">
        <v>40</v>
      </c>
    </row>
    <row r="10" spans="1:16" x14ac:dyDescent="0.25">
      <c r="A10" s="21">
        <v>9</v>
      </c>
      <c r="B10" s="21">
        <v>403</v>
      </c>
      <c r="C10" s="21">
        <v>4</v>
      </c>
      <c r="D10" s="21" t="s">
        <v>22</v>
      </c>
      <c r="E10" s="21">
        <v>992</v>
      </c>
      <c r="F10" s="21">
        <v>0</v>
      </c>
      <c r="G10" s="21">
        <v>24</v>
      </c>
      <c r="H10" s="21">
        <f t="shared" si="1"/>
        <v>1016</v>
      </c>
      <c r="I10" s="25">
        <f t="shared" si="2"/>
        <v>1117.6000000000001</v>
      </c>
      <c r="J10" s="37" t="e">
        <f>J9</f>
        <v>#REF!</v>
      </c>
      <c r="K10" s="38">
        <v>0</v>
      </c>
      <c r="L10" s="38">
        <f t="shared" si="3"/>
        <v>0</v>
      </c>
      <c r="M10" s="39">
        <f t="shared" si="0"/>
        <v>0</v>
      </c>
      <c r="N10" s="40">
        <f t="shared" si="4"/>
        <v>3576320.0000000005</v>
      </c>
      <c r="O10" s="41" t="s">
        <v>40</v>
      </c>
    </row>
    <row r="11" spans="1:16" ht="16.5" customHeight="1" x14ac:dyDescent="0.25">
      <c r="A11" s="21">
        <v>10</v>
      </c>
      <c r="B11" s="21">
        <v>404</v>
      </c>
      <c r="C11" s="21">
        <v>4</v>
      </c>
      <c r="D11" s="21" t="s">
        <v>22</v>
      </c>
      <c r="E11" s="21">
        <v>1060</v>
      </c>
      <c r="F11" s="21">
        <v>33</v>
      </c>
      <c r="G11" s="21">
        <v>16</v>
      </c>
      <c r="H11" s="21">
        <f t="shared" si="1"/>
        <v>1109</v>
      </c>
      <c r="I11" s="25">
        <f t="shared" si="2"/>
        <v>1219.9000000000001</v>
      </c>
      <c r="J11" s="37" t="e">
        <f>J10</f>
        <v>#REF!</v>
      </c>
      <c r="K11" s="38">
        <v>0</v>
      </c>
      <c r="L11" s="38">
        <f t="shared" si="3"/>
        <v>0</v>
      </c>
      <c r="M11" s="39">
        <f t="shared" si="0"/>
        <v>0</v>
      </c>
      <c r="N11" s="40">
        <f t="shared" si="4"/>
        <v>3903680.0000000005</v>
      </c>
      <c r="O11" s="41" t="s">
        <v>40</v>
      </c>
    </row>
    <row r="12" spans="1:16" ht="16.5" customHeight="1" x14ac:dyDescent="0.25">
      <c r="A12" s="21">
        <v>11</v>
      </c>
      <c r="B12" s="21">
        <v>502</v>
      </c>
      <c r="C12" s="21">
        <v>5</v>
      </c>
      <c r="D12" s="21" t="s">
        <v>21</v>
      </c>
      <c r="E12" s="21">
        <v>677</v>
      </c>
      <c r="F12" s="21">
        <v>27</v>
      </c>
      <c r="G12" s="21">
        <v>17</v>
      </c>
      <c r="H12" s="21">
        <f t="shared" si="1"/>
        <v>721</v>
      </c>
      <c r="I12" s="25">
        <f t="shared" si="2"/>
        <v>793.1</v>
      </c>
      <c r="J12" s="37" t="e">
        <f>#REF!</f>
        <v>#REF!</v>
      </c>
      <c r="K12" s="38">
        <v>0</v>
      </c>
      <c r="L12" s="38">
        <f t="shared" si="3"/>
        <v>0</v>
      </c>
      <c r="M12" s="39">
        <f t="shared" si="0"/>
        <v>0</v>
      </c>
      <c r="N12" s="40">
        <f t="shared" si="4"/>
        <v>2537920</v>
      </c>
      <c r="O12" s="41" t="s">
        <v>40</v>
      </c>
    </row>
    <row r="13" spans="1:16" ht="16.5" customHeight="1" x14ac:dyDescent="0.25">
      <c r="A13" s="21">
        <v>12</v>
      </c>
      <c r="B13" s="21">
        <v>503</v>
      </c>
      <c r="C13" s="21">
        <v>5</v>
      </c>
      <c r="D13" s="21" t="s">
        <v>22</v>
      </c>
      <c r="E13" s="21">
        <v>992</v>
      </c>
      <c r="F13" s="21">
        <v>0</v>
      </c>
      <c r="G13" s="21">
        <v>24</v>
      </c>
      <c r="H13" s="21">
        <f t="shared" si="1"/>
        <v>1016</v>
      </c>
      <c r="I13" s="25">
        <f t="shared" si="2"/>
        <v>1117.6000000000001</v>
      </c>
      <c r="J13" s="37" t="e">
        <f>J12</f>
        <v>#REF!</v>
      </c>
      <c r="K13" s="38">
        <v>0</v>
      </c>
      <c r="L13" s="38">
        <f t="shared" si="3"/>
        <v>0</v>
      </c>
      <c r="M13" s="39">
        <f t="shared" si="0"/>
        <v>0</v>
      </c>
      <c r="N13" s="40">
        <f t="shared" si="4"/>
        <v>3576320.0000000005</v>
      </c>
      <c r="O13" s="41" t="s">
        <v>40</v>
      </c>
    </row>
    <row r="14" spans="1:16" ht="16.5" customHeight="1" x14ac:dyDescent="0.25">
      <c r="A14" s="21">
        <v>13</v>
      </c>
      <c r="B14" s="21">
        <v>504</v>
      </c>
      <c r="C14" s="21">
        <v>5</v>
      </c>
      <c r="D14" s="21" t="s">
        <v>22</v>
      </c>
      <c r="E14" s="21">
        <v>1060</v>
      </c>
      <c r="F14" s="21">
        <v>33</v>
      </c>
      <c r="G14" s="21">
        <v>16</v>
      </c>
      <c r="H14" s="21">
        <f t="shared" si="1"/>
        <v>1109</v>
      </c>
      <c r="I14" s="25">
        <f t="shared" si="2"/>
        <v>1219.9000000000001</v>
      </c>
      <c r="J14" s="37" t="e">
        <f>J13</f>
        <v>#REF!</v>
      </c>
      <c r="K14" s="38">
        <v>0</v>
      </c>
      <c r="L14" s="38">
        <f t="shared" si="3"/>
        <v>0</v>
      </c>
      <c r="M14" s="39">
        <f t="shared" si="0"/>
        <v>0</v>
      </c>
      <c r="N14" s="40">
        <f t="shared" si="4"/>
        <v>3903680.0000000005</v>
      </c>
      <c r="O14" s="41" t="s">
        <v>40</v>
      </c>
    </row>
    <row r="15" spans="1:16" ht="16.5" customHeight="1" x14ac:dyDescent="0.25">
      <c r="A15" s="21">
        <v>14</v>
      </c>
      <c r="B15" s="21">
        <v>602</v>
      </c>
      <c r="C15" s="21">
        <v>6</v>
      </c>
      <c r="D15" s="21" t="s">
        <v>21</v>
      </c>
      <c r="E15" s="21">
        <v>677</v>
      </c>
      <c r="F15" s="21">
        <v>27</v>
      </c>
      <c r="G15" s="21">
        <v>17</v>
      </c>
      <c r="H15" s="21">
        <f t="shared" si="1"/>
        <v>721</v>
      </c>
      <c r="I15" s="25">
        <f t="shared" si="2"/>
        <v>793.1</v>
      </c>
      <c r="J15" s="37" t="e">
        <f>#REF!</f>
        <v>#REF!</v>
      </c>
      <c r="K15" s="38">
        <v>0</v>
      </c>
      <c r="L15" s="38">
        <f t="shared" si="3"/>
        <v>0</v>
      </c>
      <c r="M15" s="39">
        <f t="shared" si="0"/>
        <v>0</v>
      </c>
      <c r="N15" s="40">
        <f t="shared" si="4"/>
        <v>2537920</v>
      </c>
      <c r="O15" s="41" t="s">
        <v>40</v>
      </c>
    </row>
    <row r="16" spans="1:16" ht="16.5" customHeight="1" x14ac:dyDescent="0.25">
      <c r="A16" s="21">
        <v>15</v>
      </c>
      <c r="B16" s="21">
        <v>603</v>
      </c>
      <c r="C16" s="21">
        <v>6</v>
      </c>
      <c r="D16" s="21" t="s">
        <v>22</v>
      </c>
      <c r="E16" s="21">
        <v>992</v>
      </c>
      <c r="F16" s="21">
        <v>0</v>
      </c>
      <c r="G16" s="21">
        <v>24</v>
      </c>
      <c r="H16" s="21">
        <f t="shared" si="1"/>
        <v>1016</v>
      </c>
      <c r="I16" s="25">
        <f t="shared" si="2"/>
        <v>1117.6000000000001</v>
      </c>
      <c r="J16" s="37" t="e">
        <f>J15</f>
        <v>#REF!</v>
      </c>
      <c r="K16" s="38">
        <v>0</v>
      </c>
      <c r="L16" s="38">
        <f t="shared" si="3"/>
        <v>0</v>
      </c>
      <c r="M16" s="39">
        <f t="shared" si="0"/>
        <v>0</v>
      </c>
      <c r="N16" s="40">
        <f t="shared" si="4"/>
        <v>3576320.0000000005</v>
      </c>
      <c r="O16" s="41" t="s">
        <v>40</v>
      </c>
    </row>
    <row r="17" spans="1:15" ht="16.5" customHeight="1" x14ac:dyDescent="0.25">
      <c r="A17" s="21">
        <v>16</v>
      </c>
      <c r="B17" s="21">
        <v>604</v>
      </c>
      <c r="C17" s="21">
        <v>6</v>
      </c>
      <c r="D17" s="21" t="s">
        <v>22</v>
      </c>
      <c r="E17" s="21">
        <v>1060</v>
      </c>
      <c r="F17" s="21">
        <v>33</v>
      </c>
      <c r="G17" s="21">
        <v>16</v>
      </c>
      <c r="H17" s="21">
        <f t="shared" si="1"/>
        <v>1109</v>
      </c>
      <c r="I17" s="25">
        <f t="shared" si="2"/>
        <v>1219.9000000000001</v>
      </c>
      <c r="J17" s="37" t="e">
        <f>J16</f>
        <v>#REF!</v>
      </c>
      <c r="K17" s="38">
        <v>0</v>
      </c>
      <c r="L17" s="38">
        <f t="shared" si="3"/>
        <v>0</v>
      </c>
      <c r="M17" s="39">
        <f t="shared" si="0"/>
        <v>0</v>
      </c>
      <c r="N17" s="40">
        <f t="shared" si="4"/>
        <v>3903680.0000000005</v>
      </c>
      <c r="O17" s="41" t="s">
        <v>40</v>
      </c>
    </row>
    <row r="18" spans="1:15" ht="16.5" customHeight="1" x14ac:dyDescent="0.25">
      <c r="A18" s="21">
        <v>17</v>
      </c>
      <c r="B18" s="21">
        <v>703</v>
      </c>
      <c r="C18" s="21">
        <v>7</v>
      </c>
      <c r="D18" s="21" t="s">
        <v>22</v>
      </c>
      <c r="E18" s="21">
        <v>992</v>
      </c>
      <c r="F18" s="21">
        <v>0</v>
      </c>
      <c r="G18" s="21">
        <v>24</v>
      </c>
      <c r="H18" s="21">
        <f t="shared" si="1"/>
        <v>1016</v>
      </c>
      <c r="I18" s="25">
        <f t="shared" si="2"/>
        <v>1117.6000000000001</v>
      </c>
      <c r="J18" s="37" t="e">
        <f>#REF!</f>
        <v>#REF!</v>
      </c>
      <c r="K18" s="38">
        <v>0</v>
      </c>
      <c r="L18" s="38">
        <f t="shared" si="3"/>
        <v>0</v>
      </c>
      <c r="M18" s="39">
        <f t="shared" si="0"/>
        <v>0</v>
      </c>
      <c r="N18" s="40">
        <f t="shared" si="4"/>
        <v>3576320.0000000005</v>
      </c>
      <c r="O18" s="41" t="s">
        <v>40</v>
      </c>
    </row>
    <row r="19" spans="1:15" ht="16.5" customHeight="1" x14ac:dyDescent="0.25">
      <c r="A19" s="21">
        <v>18</v>
      </c>
      <c r="B19" s="21">
        <v>704</v>
      </c>
      <c r="C19" s="21">
        <v>7</v>
      </c>
      <c r="D19" s="21" t="s">
        <v>22</v>
      </c>
      <c r="E19" s="21">
        <v>1060</v>
      </c>
      <c r="F19" s="21">
        <v>33</v>
      </c>
      <c r="G19" s="21">
        <v>16</v>
      </c>
      <c r="H19" s="21">
        <f t="shared" si="1"/>
        <v>1109</v>
      </c>
      <c r="I19" s="25">
        <f t="shared" si="2"/>
        <v>1219.9000000000001</v>
      </c>
      <c r="J19" s="37" t="e">
        <f>J18</f>
        <v>#REF!</v>
      </c>
      <c r="K19" s="38">
        <v>0</v>
      </c>
      <c r="L19" s="38">
        <f t="shared" si="3"/>
        <v>0</v>
      </c>
      <c r="M19" s="39">
        <f t="shared" si="0"/>
        <v>0</v>
      </c>
      <c r="N19" s="40">
        <f t="shared" si="4"/>
        <v>3903680.0000000005</v>
      </c>
      <c r="O19" s="41" t="s">
        <v>40</v>
      </c>
    </row>
    <row r="20" spans="1:15" ht="16.5" customHeight="1" x14ac:dyDescent="0.25">
      <c r="A20" s="21">
        <v>19</v>
      </c>
      <c r="B20" s="21">
        <v>802</v>
      </c>
      <c r="C20" s="21">
        <v>8</v>
      </c>
      <c r="D20" s="21" t="s">
        <v>21</v>
      </c>
      <c r="E20" s="21">
        <v>717</v>
      </c>
      <c r="F20" s="21">
        <v>27</v>
      </c>
      <c r="G20" s="21">
        <v>17</v>
      </c>
      <c r="H20" s="21">
        <f t="shared" si="1"/>
        <v>761</v>
      </c>
      <c r="I20" s="25">
        <f t="shared" si="2"/>
        <v>837.1</v>
      </c>
      <c r="J20" s="37" t="e">
        <f>#REF!</f>
        <v>#REF!</v>
      </c>
      <c r="K20" s="38">
        <v>0</v>
      </c>
      <c r="L20" s="38">
        <f t="shared" si="3"/>
        <v>0</v>
      </c>
      <c r="M20" s="39">
        <f t="shared" si="0"/>
        <v>0</v>
      </c>
      <c r="N20" s="40">
        <f t="shared" si="4"/>
        <v>2678720</v>
      </c>
      <c r="O20" s="41" t="s">
        <v>40</v>
      </c>
    </row>
    <row r="21" spans="1:15" ht="16.5" customHeight="1" x14ac:dyDescent="0.25">
      <c r="A21" s="21">
        <v>20</v>
      </c>
      <c r="B21" s="21">
        <v>804</v>
      </c>
      <c r="C21" s="21">
        <v>8</v>
      </c>
      <c r="D21" s="21" t="s">
        <v>22</v>
      </c>
      <c r="E21" s="21">
        <v>1060</v>
      </c>
      <c r="F21" s="21">
        <v>33</v>
      </c>
      <c r="G21" s="21">
        <v>16</v>
      </c>
      <c r="H21" s="21">
        <f t="shared" si="1"/>
        <v>1109</v>
      </c>
      <c r="I21" s="25">
        <f t="shared" si="2"/>
        <v>1219.9000000000001</v>
      </c>
      <c r="J21" s="37" t="e">
        <f>J20</f>
        <v>#REF!</v>
      </c>
      <c r="K21" s="38">
        <v>0</v>
      </c>
      <c r="L21" s="38">
        <f t="shared" si="3"/>
        <v>0</v>
      </c>
      <c r="M21" s="39">
        <f t="shared" si="0"/>
        <v>0</v>
      </c>
      <c r="N21" s="40">
        <f t="shared" si="4"/>
        <v>3903680.0000000005</v>
      </c>
      <c r="O21" s="41" t="s">
        <v>40</v>
      </c>
    </row>
    <row r="22" spans="1:15" x14ac:dyDescent="0.25">
      <c r="A22" s="21">
        <v>21</v>
      </c>
      <c r="B22" s="21">
        <v>903</v>
      </c>
      <c r="C22" s="21">
        <v>9</v>
      </c>
      <c r="D22" s="21" t="s">
        <v>22</v>
      </c>
      <c r="E22" s="21">
        <v>992</v>
      </c>
      <c r="F22" s="21">
        <v>0</v>
      </c>
      <c r="G22" s="21">
        <v>24</v>
      </c>
      <c r="H22" s="21">
        <f t="shared" si="1"/>
        <v>1016</v>
      </c>
      <c r="I22" s="25">
        <f t="shared" si="2"/>
        <v>1117.6000000000001</v>
      </c>
      <c r="J22" s="37" t="e">
        <f>#REF!</f>
        <v>#REF!</v>
      </c>
      <c r="K22" s="38">
        <v>0</v>
      </c>
      <c r="L22" s="38">
        <f t="shared" si="3"/>
        <v>0</v>
      </c>
      <c r="M22" s="39">
        <f t="shared" si="0"/>
        <v>0</v>
      </c>
      <c r="N22" s="40">
        <f t="shared" si="4"/>
        <v>3576320.0000000005</v>
      </c>
      <c r="O22" s="41" t="s">
        <v>40</v>
      </c>
    </row>
    <row r="23" spans="1:15" x14ac:dyDescent="0.25">
      <c r="A23" s="21">
        <v>22</v>
      </c>
      <c r="B23" s="21">
        <v>904</v>
      </c>
      <c r="C23" s="21">
        <v>9</v>
      </c>
      <c r="D23" s="21" t="s">
        <v>22</v>
      </c>
      <c r="E23" s="21">
        <v>1060</v>
      </c>
      <c r="F23" s="21">
        <v>33</v>
      </c>
      <c r="G23" s="21">
        <v>16</v>
      </c>
      <c r="H23" s="21">
        <f t="shared" si="1"/>
        <v>1109</v>
      </c>
      <c r="I23" s="25">
        <f t="shared" si="2"/>
        <v>1219.9000000000001</v>
      </c>
      <c r="J23" s="37" t="e">
        <f>J22</f>
        <v>#REF!</v>
      </c>
      <c r="K23" s="38">
        <v>0</v>
      </c>
      <c r="L23" s="38">
        <f t="shared" si="3"/>
        <v>0</v>
      </c>
      <c r="M23" s="39">
        <f t="shared" si="0"/>
        <v>0</v>
      </c>
      <c r="N23" s="40">
        <f t="shared" si="4"/>
        <v>3903680.0000000005</v>
      </c>
      <c r="O23" s="41" t="s">
        <v>40</v>
      </c>
    </row>
    <row r="24" spans="1:15" ht="16.5" customHeight="1" x14ac:dyDescent="0.25">
      <c r="A24" s="21">
        <v>23</v>
      </c>
      <c r="B24" s="21">
        <v>1003</v>
      </c>
      <c r="C24" s="21">
        <v>10</v>
      </c>
      <c r="D24" s="21" t="s">
        <v>22</v>
      </c>
      <c r="E24" s="21">
        <v>992</v>
      </c>
      <c r="F24" s="21">
        <v>0</v>
      </c>
      <c r="G24" s="21">
        <v>24</v>
      </c>
      <c r="H24" s="21">
        <f t="shared" si="1"/>
        <v>1016</v>
      </c>
      <c r="I24" s="25">
        <f t="shared" si="2"/>
        <v>1117.6000000000001</v>
      </c>
      <c r="J24" s="37" t="e">
        <f>#REF!</f>
        <v>#REF!</v>
      </c>
      <c r="K24" s="38">
        <v>0</v>
      </c>
      <c r="L24" s="38">
        <f t="shared" si="3"/>
        <v>0</v>
      </c>
      <c r="M24" s="39">
        <f t="shared" si="0"/>
        <v>0</v>
      </c>
      <c r="N24" s="40">
        <f t="shared" si="4"/>
        <v>3576320.0000000005</v>
      </c>
      <c r="O24" s="41" t="s">
        <v>40</v>
      </c>
    </row>
    <row r="25" spans="1:15" ht="16.5" customHeight="1" x14ac:dyDescent="0.25">
      <c r="A25" s="21">
        <v>24</v>
      </c>
      <c r="B25" s="21">
        <v>1004</v>
      </c>
      <c r="C25" s="21">
        <v>10</v>
      </c>
      <c r="D25" s="21" t="s">
        <v>22</v>
      </c>
      <c r="E25" s="21">
        <v>1060</v>
      </c>
      <c r="F25" s="21">
        <v>33</v>
      </c>
      <c r="G25" s="21">
        <v>16</v>
      </c>
      <c r="H25" s="21">
        <f t="shared" si="1"/>
        <v>1109</v>
      </c>
      <c r="I25" s="25">
        <f t="shared" si="2"/>
        <v>1219.9000000000001</v>
      </c>
      <c r="J25" s="37" t="e">
        <f>J24</f>
        <v>#REF!</v>
      </c>
      <c r="K25" s="38">
        <v>0</v>
      </c>
      <c r="L25" s="38">
        <f t="shared" si="3"/>
        <v>0</v>
      </c>
      <c r="M25" s="39">
        <f t="shared" si="0"/>
        <v>0</v>
      </c>
      <c r="N25" s="40">
        <f t="shared" si="4"/>
        <v>3903680.0000000005</v>
      </c>
      <c r="O25" s="41" t="s">
        <v>40</v>
      </c>
    </row>
    <row r="26" spans="1:15" x14ac:dyDescent="0.25">
      <c r="A26" s="21">
        <v>25</v>
      </c>
      <c r="B26" s="21">
        <v>1103</v>
      </c>
      <c r="C26" s="21">
        <v>11</v>
      </c>
      <c r="D26" s="21" t="s">
        <v>22</v>
      </c>
      <c r="E26" s="21">
        <v>992</v>
      </c>
      <c r="F26" s="21">
        <v>0</v>
      </c>
      <c r="G26" s="21">
        <v>24</v>
      </c>
      <c r="H26" s="21">
        <f t="shared" si="1"/>
        <v>1016</v>
      </c>
      <c r="I26" s="25">
        <f t="shared" si="2"/>
        <v>1117.6000000000001</v>
      </c>
      <c r="J26" s="37" t="e">
        <f>#REF!</f>
        <v>#REF!</v>
      </c>
      <c r="K26" s="38">
        <v>0</v>
      </c>
      <c r="L26" s="38">
        <f t="shared" si="3"/>
        <v>0</v>
      </c>
      <c r="M26" s="39">
        <f t="shared" si="0"/>
        <v>0</v>
      </c>
      <c r="N26" s="40">
        <f t="shared" si="4"/>
        <v>3576320.0000000005</v>
      </c>
      <c r="O26" s="41" t="s">
        <v>40</v>
      </c>
    </row>
    <row r="27" spans="1:15" ht="16.5" customHeight="1" x14ac:dyDescent="0.25">
      <c r="A27" s="21">
        <v>26</v>
      </c>
      <c r="B27" s="21">
        <v>1104</v>
      </c>
      <c r="C27" s="21">
        <v>11</v>
      </c>
      <c r="D27" s="21" t="s">
        <v>22</v>
      </c>
      <c r="E27" s="21">
        <v>1060</v>
      </c>
      <c r="F27" s="21">
        <v>33</v>
      </c>
      <c r="G27" s="21">
        <v>16</v>
      </c>
      <c r="H27" s="21">
        <f t="shared" si="1"/>
        <v>1109</v>
      </c>
      <c r="I27" s="25">
        <f t="shared" si="2"/>
        <v>1219.9000000000001</v>
      </c>
      <c r="J27" s="37" t="e">
        <f>J26</f>
        <v>#REF!</v>
      </c>
      <c r="K27" s="38">
        <v>0</v>
      </c>
      <c r="L27" s="38">
        <f t="shared" si="3"/>
        <v>0</v>
      </c>
      <c r="M27" s="39">
        <f t="shared" si="0"/>
        <v>0</v>
      </c>
      <c r="N27" s="40">
        <f t="shared" si="4"/>
        <v>3903680.0000000005</v>
      </c>
      <c r="O27" s="41" t="s">
        <v>40</v>
      </c>
    </row>
    <row r="28" spans="1:15" ht="16.5" customHeight="1" x14ac:dyDescent="0.25">
      <c r="A28" s="21">
        <v>27</v>
      </c>
      <c r="B28" s="21">
        <v>1203</v>
      </c>
      <c r="C28" s="21">
        <v>12</v>
      </c>
      <c r="D28" s="21" t="s">
        <v>22</v>
      </c>
      <c r="E28" s="21">
        <v>992</v>
      </c>
      <c r="F28" s="21">
        <v>0</v>
      </c>
      <c r="G28" s="21">
        <v>24</v>
      </c>
      <c r="H28" s="21">
        <f t="shared" si="1"/>
        <v>1016</v>
      </c>
      <c r="I28" s="25">
        <f t="shared" si="2"/>
        <v>1117.6000000000001</v>
      </c>
      <c r="J28" s="37" t="e">
        <f>#REF!</f>
        <v>#REF!</v>
      </c>
      <c r="K28" s="38">
        <v>0</v>
      </c>
      <c r="L28" s="38">
        <f t="shared" si="3"/>
        <v>0</v>
      </c>
      <c r="M28" s="39">
        <f t="shared" si="0"/>
        <v>0</v>
      </c>
      <c r="N28" s="40">
        <f t="shared" si="4"/>
        <v>3576320.0000000005</v>
      </c>
      <c r="O28" s="41" t="s">
        <v>40</v>
      </c>
    </row>
    <row r="29" spans="1:15" ht="16.5" customHeight="1" x14ac:dyDescent="0.25">
      <c r="A29" s="21">
        <v>28</v>
      </c>
      <c r="B29" s="21">
        <v>1204</v>
      </c>
      <c r="C29" s="21">
        <v>12</v>
      </c>
      <c r="D29" s="21" t="s">
        <v>22</v>
      </c>
      <c r="E29" s="21">
        <v>1060</v>
      </c>
      <c r="F29" s="21">
        <v>33</v>
      </c>
      <c r="G29" s="21">
        <v>16</v>
      </c>
      <c r="H29" s="21">
        <f t="shared" si="1"/>
        <v>1109</v>
      </c>
      <c r="I29" s="25">
        <f t="shared" si="2"/>
        <v>1219.9000000000001</v>
      </c>
      <c r="J29" s="37" t="e">
        <f>J28</f>
        <v>#REF!</v>
      </c>
      <c r="K29" s="38">
        <v>0</v>
      </c>
      <c r="L29" s="38">
        <f t="shared" si="3"/>
        <v>0</v>
      </c>
      <c r="M29" s="39">
        <f t="shared" si="0"/>
        <v>0</v>
      </c>
      <c r="N29" s="40">
        <f t="shared" si="4"/>
        <v>3903680.0000000005</v>
      </c>
      <c r="O29" s="41" t="s">
        <v>40</v>
      </c>
    </row>
    <row r="30" spans="1:15" x14ac:dyDescent="0.25">
      <c r="A30" s="21">
        <v>29</v>
      </c>
      <c r="B30" s="21">
        <v>1303</v>
      </c>
      <c r="C30" s="21">
        <v>13</v>
      </c>
      <c r="D30" s="21" t="s">
        <v>22</v>
      </c>
      <c r="E30" s="21">
        <v>992</v>
      </c>
      <c r="F30" s="21">
        <v>0</v>
      </c>
      <c r="G30" s="21">
        <v>24</v>
      </c>
      <c r="H30" s="21">
        <f t="shared" si="1"/>
        <v>1016</v>
      </c>
      <c r="I30" s="25">
        <f t="shared" si="2"/>
        <v>1117.6000000000001</v>
      </c>
      <c r="J30" s="37" t="e">
        <f>#REF!</f>
        <v>#REF!</v>
      </c>
      <c r="K30" s="38">
        <v>0</v>
      </c>
      <c r="L30" s="38">
        <f t="shared" si="3"/>
        <v>0</v>
      </c>
      <c r="M30" s="39">
        <f t="shared" si="0"/>
        <v>0</v>
      </c>
      <c r="N30" s="40">
        <f t="shared" si="4"/>
        <v>3576320.0000000005</v>
      </c>
      <c r="O30" s="41" t="s">
        <v>40</v>
      </c>
    </row>
    <row r="31" spans="1:15" x14ac:dyDescent="0.25">
      <c r="A31" s="21">
        <v>30</v>
      </c>
      <c r="B31" s="21">
        <v>1304</v>
      </c>
      <c r="C31" s="21">
        <v>13</v>
      </c>
      <c r="D31" s="21" t="s">
        <v>22</v>
      </c>
      <c r="E31" s="21">
        <v>1060</v>
      </c>
      <c r="F31" s="21">
        <v>33</v>
      </c>
      <c r="G31" s="21">
        <v>16</v>
      </c>
      <c r="H31" s="21">
        <f t="shared" si="1"/>
        <v>1109</v>
      </c>
      <c r="I31" s="25">
        <f t="shared" si="2"/>
        <v>1219.9000000000001</v>
      </c>
      <c r="J31" s="37" t="e">
        <f>J30</f>
        <v>#REF!</v>
      </c>
      <c r="K31" s="38">
        <v>0</v>
      </c>
      <c r="L31" s="38">
        <f t="shared" si="3"/>
        <v>0</v>
      </c>
      <c r="M31" s="39">
        <f t="shared" si="0"/>
        <v>0</v>
      </c>
      <c r="N31" s="40">
        <f t="shared" si="4"/>
        <v>3903680.0000000005</v>
      </c>
      <c r="O31" s="41" t="s">
        <v>40</v>
      </c>
    </row>
    <row r="32" spans="1:15" x14ac:dyDescent="0.25">
      <c r="A32" s="21">
        <v>31</v>
      </c>
      <c r="B32" s="21">
        <v>1403</v>
      </c>
      <c r="C32" s="21">
        <v>14</v>
      </c>
      <c r="D32" s="21" t="s">
        <v>22</v>
      </c>
      <c r="E32" s="21">
        <v>992</v>
      </c>
      <c r="F32" s="21">
        <v>0</v>
      </c>
      <c r="G32" s="21">
        <v>24</v>
      </c>
      <c r="H32" s="21">
        <f t="shared" si="1"/>
        <v>1016</v>
      </c>
      <c r="I32" s="25">
        <f t="shared" si="2"/>
        <v>1117.6000000000001</v>
      </c>
      <c r="J32" s="37" t="e">
        <f>#REF!</f>
        <v>#REF!</v>
      </c>
      <c r="K32" s="38">
        <v>0</v>
      </c>
      <c r="L32" s="38">
        <f t="shared" si="3"/>
        <v>0</v>
      </c>
      <c r="M32" s="39">
        <f t="shared" si="0"/>
        <v>0</v>
      </c>
      <c r="N32" s="40">
        <f t="shared" si="4"/>
        <v>3576320.0000000005</v>
      </c>
      <c r="O32" s="41" t="s">
        <v>40</v>
      </c>
    </row>
    <row r="33" spans="1:15" x14ac:dyDescent="0.25">
      <c r="A33" s="21">
        <v>32</v>
      </c>
      <c r="B33" s="21">
        <v>1404</v>
      </c>
      <c r="C33" s="21">
        <v>14</v>
      </c>
      <c r="D33" s="21" t="s">
        <v>22</v>
      </c>
      <c r="E33" s="21">
        <v>1060</v>
      </c>
      <c r="F33" s="21">
        <v>33</v>
      </c>
      <c r="G33" s="21">
        <v>16</v>
      </c>
      <c r="H33" s="21">
        <f t="shared" si="1"/>
        <v>1109</v>
      </c>
      <c r="I33" s="25">
        <f t="shared" si="2"/>
        <v>1219.9000000000001</v>
      </c>
      <c r="J33" s="37" t="e">
        <f>J32</f>
        <v>#REF!</v>
      </c>
      <c r="K33" s="38">
        <v>0</v>
      </c>
      <c r="L33" s="38">
        <f t="shared" si="3"/>
        <v>0</v>
      </c>
      <c r="M33" s="39">
        <f t="shared" si="0"/>
        <v>0</v>
      </c>
      <c r="N33" s="40">
        <f t="shared" si="4"/>
        <v>3903680.0000000005</v>
      </c>
      <c r="O33" s="41" t="s">
        <v>40</v>
      </c>
    </row>
    <row r="34" spans="1:15" x14ac:dyDescent="0.25">
      <c r="A34" s="21">
        <v>33</v>
      </c>
      <c r="B34" s="21">
        <v>1504</v>
      </c>
      <c r="C34" s="21">
        <v>15</v>
      </c>
      <c r="D34" s="21" t="s">
        <v>22</v>
      </c>
      <c r="E34" s="21">
        <v>1060</v>
      </c>
      <c r="F34" s="21">
        <v>33</v>
      </c>
      <c r="G34" s="21">
        <v>16</v>
      </c>
      <c r="H34" s="21">
        <f t="shared" si="1"/>
        <v>1109</v>
      </c>
      <c r="I34" s="25">
        <f t="shared" si="2"/>
        <v>1219.9000000000001</v>
      </c>
      <c r="J34" s="37" t="e">
        <f>#REF!</f>
        <v>#REF!</v>
      </c>
      <c r="K34" s="38">
        <v>0</v>
      </c>
      <c r="L34" s="38">
        <f t="shared" si="3"/>
        <v>0</v>
      </c>
      <c r="M34" s="39">
        <f t="shared" si="0"/>
        <v>0</v>
      </c>
      <c r="N34" s="40">
        <f t="shared" si="4"/>
        <v>3903680.0000000005</v>
      </c>
      <c r="O34" s="41" t="s">
        <v>40</v>
      </c>
    </row>
    <row r="35" spans="1:15" x14ac:dyDescent="0.25">
      <c r="A35" s="21">
        <v>34</v>
      </c>
      <c r="B35" s="21">
        <v>1603</v>
      </c>
      <c r="C35" s="21">
        <v>16</v>
      </c>
      <c r="D35" s="21" t="s">
        <v>22</v>
      </c>
      <c r="E35" s="21">
        <v>992</v>
      </c>
      <c r="F35" s="21">
        <v>0</v>
      </c>
      <c r="G35" s="21">
        <v>24</v>
      </c>
      <c r="H35" s="21">
        <f t="shared" si="1"/>
        <v>1016</v>
      </c>
      <c r="I35" s="25">
        <f t="shared" si="2"/>
        <v>1117.6000000000001</v>
      </c>
      <c r="J35" s="37" t="e">
        <f>#REF!</f>
        <v>#REF!</v>
      </c>
      <c r="K35" s="38">
        <v>0</v>
      </c>
      <c r="L35" s="38">
        <f t="shared" si="3"/>
        <v>0</v>
      </c>
      <c r="M35" s="39">
        <f t="shared" si="0"/>
        <v>0</v>
      </c>
      <c r="N35" s="40">
        <f t="shared" si="4"/>
        <v>3576320.0000000005</v>
      </c>
      <c r="O35" s="41" t="s">
        <v>40</v>
      </c>
    </row>
    <row r="36" spans="1:15" x14ac:dyDescent="0.25">
      <c r="A36" s="21">
        <v>35</v>
      </c>
      <c r="B36" s="21">
        <v>1604</v>
      </c>
      <c r="C36" s="21">
        <v>16</v>
      </c>
      <c r="D36" s="21" t="s">
        <v>22</v>
      </c>
      <c r="E36" s="21">
        <v>1060</v>
      </c>
      <c r="F36" s="21">
        <v>33</v>
      </c>
      <c r="G36" s="21">
        <v>16</v>
      </c>
      <c r="H36" s="21">
        <f t="shared" si="1"/>
        <v>1109</v>
      </c>
      <c r="I36" s="25">
        <f t="shared" si="2"/>
        <v>1219.9000000000001</v>
      </c>
      <c r="J36" s="37" t="e">
        <f>J35</f>
        <v>#REF!</v>
      </c>
      <c r="K36" s="38">
        <v>0</v>
      </c>
      <c r="L36" s="38">
        <f t="shared" si="3"/>
        <v>0</v>
      </c>
      <c r="M36" s="39">
        <f t="shared" si="0"/>
        <v>0</v>
      </c>
      <c r="N36" s="40">
        <f t="shared" si="4"/>
        <v>3903680.0000000005</v>
      </c>
      <c r="O36" s="41" t="s">
        <v>40</v>
      </c>
    </row>
    <row r="37" spans="1:15" x14ac:dyDescent="0.25">
      <c r="A37" s="21">
        <v>36</v>
      </c>
      <c r="B37" s="21">
        <v>1703</v>
      </c>
      <c r="C37" s="21">
        <v>17</v>
      </c>
      <c r="D37" s="21" t="s">
        <v>22</v>
      </c>
      <c r="E37" s="21">
        <v>992</v>
      </c>
      <c r="F37" s="21">
        <v>0</v>
      </c>
      <c r="G37" s="21">
        <v>24</v>
      </c>
      <c r="H37" s="21">
        <f t="shared" si="1"/>
        <v>1016</v>
      </c>
      <c r="I37" s="25">
        <f t="shared" si="2"/>
        <v>1117.6000000000001</v>
      </c>
      <c r="J37" s="37" t="e">
        <f>#REF!</f>
        <v>#REF!</v>
      </c>
      <c r="K37" s="38">
        <v>0</v>
      </c>
      <c r="L37" s="38">
        <f t="shared" si="3"/>
        <v>0</v>
      </c>
      <c r="M37" s="39">
        <f t="shared" si="0"/>
        <v>0</v>
      </c>
      <c r="N37" s="40">
        <f t="shared" si="4"/>
        <v>3576320.0000000005</v>
      </c>
      <c r="O37" s="41" t="s">
        <v>40</v>
      </c>
    </row>
    <row r="38" spans="1:15" x14ac:dyDescent="0.25">
      <c r="A38" s="21">
        <v>37</v>
      </c>
      <c r="B38" s="21">
        <v>1704</v>
      </c>
      <c r="C38" s="21">
        <v>17</v>
      </c>
      <c r="D38" s="21" t="s">
        <v>22</v>
      </c>
      <c r="E38" s="21">
        <v>1060</v>
      </c>
      <c r="F38" s="21">
        <v>33</v>
      </c>
      <c r="G38" s="21">
        <v>16</v>
      </c>
      <c r="H38" s="21">
        <f t="shared" si="1"/>
        <v>1109</v>
      </c>
      <c r="I38" s="25">
        <f t="shared" si="2"/>
        <v>1219.9000000000001</v>
      </c>
      <c r="J38" s="37" t="e">
        <f>J37</f>
        <v>#REF!</v>
      </c>
      <c r="K38" s="38">
        <v>0</v>
      </c>
      <c r="L38" s="38">
        <f t="shared" si="3"/>
        <v>0</v>
      </c>
      <c r="M38" s="39">
        <f t="shared" si="0"/>
        <v>0</v>
      </c>
      <c r="N38" s="40">
        <f t="shared" si="4"/>
        <v>3903680.0000000005</v>
      </c>
      <c r="O38" s="41" t="s">
        <v>40</v>
      </c>
    </row>
    <row r="39" spans="1:15" x14ac:dyDescent="0.25">
      <c r="A39" s="21">
        <v>38</v>
      </c>
      <c r="B39" s="21">
        <v>1803</v>
      </c>
      <c r="C39" s="21">
        <v>18</v>
      </c>
      <c r="D39" s="21" t="s">
        <v>22</v>
      </c>
      <c r="E39" s="21">
        <v>992</v>
      </c>
      <c r="F39" s="21">
        <v>0</v>
      </c>
      <c r="G39" s="21">
        <v>24</v>
      </c>
      <c r="H39" s="21">
        <f t="shared" si="1"/>
        <v>1016</v>
      </c>
      <c r="I39" s="25">
        <f t="shared" si="2"/>
        <v>1117.6000000000001</v>
      </c>
      <c r="J39" s="37" t="e">
        <f>#REF!</f>
        <v>#REF!</v>
      </c>
      <c r="K39" s="38">
        <v>0</v>
      </c>
      <c r="L39" s="38">
        <f t="shared" si="3"/>
        <v>0</v>
      </c>
      <c r="M39" s="39">
        <f t="shared" ref="M39:M49" si="5">MROUND((L39*0.025/12),500)</f>
        <v>0</v>
      </c>
      <c r="N39" s="40">
        <f t="shared" si="4"/>
        <v>3576320.0000000005</v>
      </c>
      <c r="O39" s="41" t="s">
        <v>40</v>
      </c>
    </row>
    <row r="40" spans="1:15" x14ac:dyDescent="0.25">
      <c r="A40" s="21">
        <v>39</v>
      </c>
      <c r="B40" s="21">
        <v>1804</v>
      </c>
      <c r="C40" s="21">
        <v>18</v>
      </c>
      <c r="D40" s="21" t="s">
        <v>22</v>
      </c>
      <c r="E40" s="21">
        <v>1060</v>
      </c>
      <c r="F40" s="21">
        <v>33</v>
      </c>
      <c r="G40" s="21">
        <v>16</v>
      </c>
      <c r="H40" s="21">
        <f t="shared" ref="H40:H49" si="6">E40+F40+G40</f>
        <v>1109</v>
      </c>
      <c r="I40" s="25">
        <f t="shared" ref="I40:I49" si="7">H40*1.1</f>
        <v>1219.9000000000001</v>
      </c>
      <c r="J40" s="37" t="e">
        <f>J39</f>
        <v>#REF!</v>
      </c>
      <c r="K40" s="38">
        <v>0</v>
      </c>
      <c r="L40" s="38">
        <f t="shared" ref="L40:L49" si="8">K40*1.1</f>
        <v>0</v>
      </c>
      <c r="M40" s="39">
        <f t="shared" si="5"/>
        <v>0</v>
      </c>
      <c r="N40" s="40">
        <f t="shared" ref="N40:N49" si="9">I40*3200</f>
        <v>3903680.0000000005</v>
      </c>
      <c r="O40" s="41" t="s">
        <v>40</v>
      </c>
    </row>
    <row r="41" spans="1:15" x14ac:dyDescent="0.25">
      <c r="A41" s="21">
        <v>40</v>
      </c>
      <c r="B41" s="21">
        <v>1903</v>
      </c>
      <c r="C41" s="21">
        <v>19</v>
      </c>
      <c r="D41" s="21" t="s">
        <v>22</v>
      </c>
      <c r="E41" s="21">
        <v>992</v>
      </c>
      <c r="F41" s="21">
        <v>0</v>
      </c>
      <c r="G41" s="21">
        <v>24</v>
      </c>
      <c r="H41" s="21">
        <f t="shared" si="6"/>
        <v>1016</v>
      </c>
      <c r="I41" s="25">
        <f t="shared" si="7"/>
        <v>1117.6000000000001</v>
      </c>
      <c r="J41" s="37" t="e">
        <f>#REF!</f>
        <v>#REF!</v>
      </c>
      <c r="K41" s="38">
        <v>0</v>
      </c>
      <c r="L41" s="38">
        <f t="shared" si="8"/>
        <v>0</v>
      </c>
      <c r="M41" s="39">
        <f t="shared" si="5"/>
        <v>0</v>
      </c>
      <c r="N41" s="40">
        <f t="shared" si="9"/>
        <v>3576320.0000000005</v>
      </c>
      <c r="O41" s="41" t="s">
        <v>40</v>
      </c>
    </row>
    <row r="42" spans="1:15" x14ac:dyDescent="0.25">
      <c r="A42" s="21">
        <v>41</v>
      </c>
      <c r="B42" s="21">
        <v>1904</v>
      </c>
      <c r="C42" s="21">
        <v>19</v>
      </c>
      <c r="D42" s="21" t="s">
        <v>22</v>
      </c>
      <c r="E42" s="21">
        <v>1060</v>
      </c>
      <c r="F42" s="21">
        <v>33</v>
      </c>
      <c r="G42" s="21">
        <v>16</v>
      </c>
      <c r="H42" s="21">
        <f t="shared" si="6"/>
        <v>1109</v>
      </c>
      <c r="I42" s="25">
        <f t="shared" si="7"/>
        <v>1219.9000000000001</v>
      </c>
      <c r="J42" s="37" t="e">
        <f>J41</f>
        <v>#REF!</v>
      </c>
      <c r="K42" s="38">
        <v>0</v>
      </c>
      <c r="L42" s="38">
        <f t="shared" si="8"/>
        <v>0</v>
      </c>
      <c r="M42" s="39">
        <f t="shared" si="5"/>
        <v>0</v>
      </c>
      <c r="N42" s="40">
        <f t="shared" si="9"/>
        <v>3903680.0000000005</v>
      </c>
      <c r="O42" s="41" t="s">
        <v>40</v>
      </c>
    </row>
    <row r="43" spans="1:15" x14ac:dyDescent="0.25">
      <c r="A43" s="21">
        <v>42</v>
      </c>
      <c r="B43" s="21">
        <v>2003</v>
      </c>
      <c r="C43" s="21">
        <v>20</v>
      </c>
      <c r="D43" s="21" t="s">
        <v>22</v>
      </c>
      <c r="E43" s="21">
        <v>992</v>
      </c>
      <c r="F43" s="21">
        <v>0</v>
      </c>
      <c r="G43" s="21">
        <v>24</v>
      </c>
      <c r="H43" s="21">
        <f t="shared" si="6"/>
        <v>1016</v>
      </c>
      <c r="I43" s="25">
        <f t="shared" si="7"/>
        <v>1117.6000000000001</v>
      </c>
      <c r="J43" s="37" t="e">
        <f>#REF!</f>
        <v>#REF!</v>
      </c>
      <c r="K43" s="38">
        <v>0</v>
      </c>
      <c r="L43" s="38">
        <f t="shared" si="8"/>
        <v>0</v>
      </c>
      <c r="M43" s="39">
        <f t="shared" si="5"/>
        <v>0</v>
      </c>
      <c r="N43" s="40">
        <f t="shared" si="9"/>
        <v>3576320.0000000005</v>
      </c>
      <c r="O43" s="41" t="s">
        <v>40</v>
      </c>
    </row>
    <row r="44" spans="1:15" x14ac:dyDescent="0.25">
      <c r="A44" s="21">
        <v>43</v>
      </c>
      <c r="B44" s="21">
        <v>2004</v>
      </c>
      <c r="C44" s="21">
        <v>20</v>
      </c>
      <c r="D44" s="21" t="s">
        <v>22</v>
      </c>
      <c r="E44" s="21">
        <v>1060</v>
      </c>
      <c r="F44" s="21">
        <v>33</v>
      </c>
      <c r="G44" s="21">
        <v>16</v>
      </c>
      <c r="H44" s="21">
        <f t="shared" si="6"/>
        <v>1109</v>
      </c>
      <c r="I44" s="25">
        <f t="shared" si="7"/>
        <v>1219.9000000000001</v>
      </c>
      <c r="J44" s="37" t="e">
        <f>J43</f>
        <v>#REF!</v>
      </c>
      <c r="K44" s="38">
        <v>0</v>
      </c>
      <c r="L44" s="38">
        <f t="shared" si="8"/>
        <v>0</v>
      </c>
      <c r="M44" s="39">
        <f t="shared" si="5"/>
        <v>0</v>
      </c>
      <c r="N44" s="40">
        <f t="shared" si="9"/>
        <v>3903680.0000000005</v>
      </c>
      <c r="O44" s="41" t="s">
        <v>40</v>
      </c>
    </row>
    <row r="45" spans="1:15" x14ac:dyDescent="0.25">
      <c r="A45" s="21">
        <v>44</v>
      </c>
      <c r="B45" s="21">
        <v>2103</v>
      </c>
      <c r="C45" s="21">
        <v>21</v>
      </c>
      <c r="D45" s="21" t="s">
        <v>22</v>
      </c>
      <c r="E45" s="21">
        <v>992</v>
      </c>
      <c r="F45" s="21">
        <v>0</v>
      </c>
      <c r="G45" s="21">
        <v>24</v>
      </c>
      <c r="H45" s="21">
        <f t="shared" si="6"/>
        <v>1016</v>
      </c>
      <c r="I45" s="25">
        <f t="shared" si="7"/>
        <v>1117.6000000000001</v>
      </c>
      <c r="J45" s="37" t="e">
        <f>#REF!</f>
        <v>#REF!</v>
      </c>
      <c r="K45" s="38">
        <v>0</v>
      </c>
      <c r="L45" s="38">
        <f t="shared" si="8"/>
        <v>0</v>
      </c>
      <c r="M45" s="39">
        <f t="shared" si="5"/>
        <v>0</v>
      </c>
      <c r="N45" s="40">
        <f t="shared" si="9"/>
        <v>3576320.0000000005</v>
      </c>
      <c r="O45" s="41" t="s">
        <v>40</v>
      </c>
    </row>
    <row r="46" spans="1:15" x14ac:dyDescent="0.25">
      <c r="A46" s="21">
        <v>45</v>
      </c>
      <c r="B46" s="21">
        <v>2104</v>
      </c>
      <c r="C46" s="21">
        <v>21</v>
      </c>
      <c r="D46" s="21" t="s">
        <v>22</v>
      </c>
      <c r="E46" s="21">
        <v>1060</v>
      </c>
      <c r="F46" s="21">
        <v>33</v>
      </c>
      <c r="G46" s="21">
        <v>16</v>
      </c>
      <c r="H46" s="21">
        <f t="shared" si="6"/>
        <v>1109</v>
      </c>
      <c r="I46" s="25">
        <f t="shared" si="7"/>
        <v>1219.9000000000001</v>
      </c>
      <c r="J46" s="37" t="e">
        <f>J45</f>
        <v>#REF!</v>
      </c>
      <c r="K46" s="38">
        <v>0</v>
      </c>
      <c r="L46" s="38">
        <f t="shared" si="8"/>
        <v>0</v>
      </c>
      <c r="M46" s="39">
        <f t="shared" si="5"/>
        <v>0</v>
      </c>
      <c r="N46" s="40">
        <f t="shared" si="9"/>
        <v>3903680.0000000005</v>
      </c>
      <c r="O46" s="41" t="s">
        <v>40</v>
      </c>
    </row>
    <row r="47" spans="1:15" x14ac:dyDescent="0.25">
      <c r="A47" s="21">
        <v>46</v>
      </c>
      <c r="B47" s="21">
        <v>2203</v>
      </c>
      <c r="C47" s="21">
        <v>22</v>
      </c>
      <c r="D47" s="21" t="s">
        <v>22</v>
      </c>
      <c r="E47" s="21">
        <v>992</v>
      </c>
      <c r="F47" s="21">
        <v>0</v>
      </c>
      <c r="G47" s="21">
        <v>24</v>
      </c>
      <c r="H47" s="21">
        <f t="shared" si="6"/>
        <v>1016</v>
      </c>
      <c r="I47" s="25">
        <f t="shared" si="7"/>
        <v>1117.6000000000001</v>
      </c>
      <c r="J47" s="37" t="e">
        <f>#REF!</f>
        <v>#REF!</v>
      </c>
      <c r="K47" s="38">
        <v>0</v>
      </c>
      <c r="L47" s="38">
        <f t="shared" si="8"/>
        <v>0</v>
      </c>
      <c r="M47" s="39">
        <f t="shared" si="5"/>
        <v>0</v>
      </c>
      <c r="N47" s="40">
        <f t="shared" si="9"/>
        <v>3576320.0000000005</v>
      </c>
      <c r="O47" s="41" t="s">
        <v>40</v>
      </c>
    </row>
    <row r="48" spans="1:15" x14ac:dyDescent="0.25">
      <c r="A48" s="21">
        <v>47</v>
      </c>
      <c r="B48" s="21">
        <v>2303</v>
      </c>
      <c r="C48" s="21">
        <v>23</v>
      </c>
      <c r="D48" s="21" t="s">
        <v>22</v>
      </c>
      <c r="E48" s="21">
        <v>992</v>
      </c>
      <c r="F48" s="21">
        <v>0</v>
      </c>
      <c r="G48" s="21">
        <v>24</v>
      </c>
      <c r="H48" s="21">
        <f t="shared" si="6"/>
        <v>1016</v>
      </c>
      <c r="I48" s="25">
        <f t="shared" si="7"/>
        <v>1117.6000000000001</v>
      </c>
      <c r="J48" s="37" t="e">
        <f>#REF!</f>
        <v>#REF!</v>
      </c>
      <c r="K48" s="38">
        <v>0</v>
      </c>
      <c r="L48" s="38">
        <f t="shared" si="8"/>
        <v>0</v>
      </c>
      <c r="M48" s="39">
        <f t="shared" si="5"/>
        <v>0</v>
      </c>
      <c r="N48" s="40">
        <f t="shared" si="9"/>
        <v>3576320.0000000005</v>
      </c>
      <c r="O48" s="41" t="s">
        <v>40</v>
      </c>
    </row>
    <row r="49" spans="1:15" x14ac:dyDescent="0.25">
      <c r="A49" s="21">
        <v>48</v>
      </c>
      <c r="B49" s="21">
        <v>2304</v>
      </c>
      <c r="C49" s="21">
        <v>23</v>
      </c>
      <c r="D49" s="21" t="s">
        <v>22</v>
      </c>
      <c r="E49" s="21">
        <v>1060</v>
      </c>
      <c r="F49" s="21">
        <v>33</v>
      </c>
      <c r="G49" s="21">
        <v>16</v>
      </c>
      <c r="H49" s="21">
        <f t="shared" si="6"/>
        <v>1109</v>
      </c>
      <c r="I49" s="25">
        <f t="shared" si="7"/>
        <v>1219.9000000000001</v>
      </c>
      <c r="J49" s="37" t="e">
        <f>J48</f>
        <v>#REF!</v>
      </c>
      <c r="K49" s="38">
        <v>0</v>
      </c>
      <c r="L49" s="38">
        <f t="shared" si="8"/>
        <v>0</v>
      </c>
      <c r="M49" s="39">
        <f t="shared" si="5"/>
        <v>0</v>
      </c>
      <c r="N49" s="40">
        <f t="shared" si="9"/>
        <v>3903680.0000000005</v>
      </c>
      <c r="O49" s="41" t="s">
        <v>40</v>
      </c>
    </row>
    <row r="50" spans="1:15" x14ac:dyDescent="0.25">
      <c r="A50" s="114" t="s">
        <v>4</v>
      </c>
      <c r="B50" s="115"/>
      <c r="C50" s="115"/>
      <c r="D50" s="116"/>
      <c r="E50" s="24">
        <f>SUM(E2:E49)</f>
        <v>47577</v>
      </c>
      <c r="F50" s="24">
        <f>SUM(F2:F49)</f>
        <v>861</v>
      </c>
      <c r="G50" s="24">
        <f>SUM(G2:G49)</f>
        <v>941</v>
      </c>
      <c r="H50" s="24">
        <f>SUM(H2:H49)</f>
        <v>49379</v>
      </c>
      <c r="I50" s="24">
        <f>SUM(I2:I49)</f>
        <v>54316.9</v>
      </c>
      <c r="J50" s="42"/>
      <c r="K50" s="43">
        <f>SUM(K2:K49)</f>
        <v>0</v>
      </c>
      <c r="L50" s="43">
        <f>SUM(L2:L49)</f>
        <v>0</v>
      </c>
      <c r="M50" s="39"/>
      <c r="N50" s="44">
        <f>SUM(N2:N49)</f>
        <v>173814080</v>
      </c>
      <c r="O50" s="8"/>
    </row>
    <row r="53" spans="1:15" x14ac:dyDescent="0.25">
      <c r="O53" s="8">
        <f>I50*3000</f>
        <v>162950700</v>
      </c>
    </row>
  </sheetData>
  <mergeCells count="1">
    <mergeCell ref="A50:D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topLeftCell="A7" zoomScale="145" zoomScaleNormal="145" workbookViewId="0">
      <selection activeCell="G18" sqref="G18"/>
    </sheetView>
  </sheetViews>
  <sheetFormatPr defaultRowHeight="16.5" x14ac:dyDescent="0.3"/>
  <cols>
    <col min="2" max="2" width="8.5703125" style="53" customWidth="1"/>
    <col min="3" max="3" width="10.42578125" style="53" bestFit="1" customWidth="1"/>
    <col min="4" max="4" width="14" style="89" customWidth="1"/>
    <col min="5" max="5" width="10.5703125" style="53" customWidth="1"/>
    <col min="6" max="6" width="11.140625" style="53" customWidth="1"/>
    <col min="7" max="7" width="11.85546875" style="53" customWidth="1"/>
    <col min="8" max="8" width="24" style="53" customWidth="1"/>
    <col min="9" max="9" width="22" style="53" customWidth="1"/>
    <col min="10" max="10" width="19" style="53" customWidth="1"/>
    <col min="12" max="12" width="17.28515625" bestFit="1" customWidth="1"/>
    <col min="14" max="14" width="16.140625" customWidth="1"/>
  </cols>
  <sheetData>
    <row r="1" spans="1:13" x14ac:dyDescent="0.3">
      <c r="B1" s="81"/>
      <c r="C1" s="81"/>
      <c r="D1" s="88"/>
      <c r="E1" s="81"/>
      <c r="F1" s="81"/>
      <c r="G1" s="81"/>
      <c r="H1" s="81"/>
      <c r="I1" s="81"/>
    </row>
    <row r="2" spans="1:13" x14ac:dyDescent="0.3">
      <c r="B2" s="107"/>
      <c r="C2" s="119" t="s">
        <v>70</v>
      </c>
      <c r="D2" s="120"/>
      <c r="E2" s="120"/>
      <c r="F2" s="120"/>
      <c r="G2" s="120"/>
      <c r="H2" s="120"/>
      <c r="I2" s="121"/>
      <c r="J2" s="108"/>
    </row>
    <row r="3" spans="1:13" s="84" customFormat="1" ht="36.75" customHeight="1" x14ac:dyDescent="0.25">
      <c r="B3" s="57" t="s">
        <v>9</v>
      </c>
      <c r="C3" s="57" t="s">
        <v>52</v>
      </c>
      <c r="D3" s="57" t="s">
        <v>2</v>
      </c>
      <c r="E3" s="82" t="s">
        <v>5</v>
      </c>
      <c r="F3" s="82" t="s">
        <v>51</v>
      </c>
      <c r="G3" s="82" t="s">
        <v>6</v>
      </c>
      <c r="H3" s="57" t="s">
        <v>59</v>
      </c>
      <c r="I3" s="82" t="s">
        <v>60</v>
      </c>
      <c r="J3" s="83" t="s">
        <v>61</v>
      </c>
    </row>
    <row r="4" spans="1:13" s="54" customFormat="1" ht="26.25" customHeight="1" x14ac:dyDescent="0.25">
      <c r="B4" s="117" t="s">
        <v>11</v>
      </c>
      <c r="C4" s="55" t="s">
        <v>53</v>
      </c>
      <c r="D4" s="90" t="s">
        <v>54</v>
      </c>
      <c r="E4" s="55">
        <f>37+16</f>
        <v>53</v>
      </c>
      <c r="F4" s="66">
        <v>42260</v>
      </c>
      <c r="G4" s="70">
        <v>46486</v>
      </c>
      <c r="H4" s="63">
        <v>1309379760</v>
      </c>
      <c r="I4" s="63">
        <v>1440317736</v>
      </c>
      <c r="J4" s="71">
        <f>G4*3200</f>
        <v>148755200</v>
      </c>
      <c r="L4" s="7"/>
      <c r="M4" s="7"/>
    </row>
    <row r="5" spans="1:13" s="54" customFormat="1" ht="27.75" customHeight="1" x14ac:dyDescent="0.25">
      <c r="B5" s="118"/>
      <c r="C5" s="55" t="s">
        <v>40</v>
      </c>
      <c r="D5" s="90" t="s">
        <v>55</v>
      </c>
      <c r="E5" s="55">
        <f>5+7</f>
        <v>12</v>
      </c>
      <c r="F5" s="66">
        <v>10082</v>
      </c>
      <c r="G5" s="70">
        <v>11090</v>
      </c>
      <c r="H5" s="72"/>
      <c r="I5" s="73"/>
      <c r="J5" s="74"/>
      <c r="L5" s="7"/>
      <c r="M5" s="7"/>
    </row>
    <row r="6" spans="1:13" s="64" customFormat="1" ht="35.25" customHeight="1" x14ac:dyDescent="0.25">
      <c r="A6" s="54"/>
      <c r="B6" s="117" t="s">
        <v>47</v>
      </c>
      <c r="C6" s="55" t="s">
        <v>53</v>
      </c>
      <c r="D6" s="90" t="s">
        <v>56</v>
      </c>
      <c r="E6" s="55">
        <f>18+36+1</f>
        <v>55</v>
      </c>
      <c r="F6" s="55">
        <v>51903</v>
      </c>
      <c r="G6" s="55">
        <v>57093</v>
      </c>
      <c r="H6" s="63">
        <v>1605353440</v>
      </c>
      <c r="I6" s="63">
        <v>1765888784</v>
      </c>
      <c r="J6" s="71">
        <f>G6*3200</f>
        <v>182697600</v>
      </c>
      <c r="L6" s="7"/>
      <c r="M6" s="7"/>
    </row>
    <row r="7" spans="1:13" s="68" customFormat="1" ht="24.75" customHeight="1" x14ac:dyDescent="0.25">
      <c r="A7" s="67"/>
      <c r="B7" s="118"/>
      <c r="C7" s="55" t="s">
        <v>40</v>
      </c>
      <c r="D7" s="90" t="s">
        <v>57</v>
      </c>
      <c r="E7" s="55">
        <v>10</v>
      </c>
      <c r="F7" s="55">
        <v>8572</v>
      </c>
      <c r="G7" s="66">
        <v>9429</v>
      </c>
      <c r="H7" s="65"/>
      <c r="I7" s="63"/>
      <c r="J7" s="71"/>
      <c r="L7" s="69"/>
      <c r="M7" s="69"/>
    </row>
    <row r="8" spans="1:13" s="68" customFormat="1" ht="41.25" customHeight="1" x14ac:dyDescent="0.25">
      <c r="A8" s="67"/>
      <c r="B8" s="117" t="s">
        <v>48</v>
      </c>
      <c r="C8" s="55" t="s">
        <v>53</v>
      </c>
      <c r="D8" s="90" t="s">
        <v>58</v>
      </c>
      <c r="E8" s="55">
        <f>57+1+9</f>
        <v>67</v>
      </c>
      <c r="F8" s="60">
        <v>50002</v>
      </c>
      <c r="G8" s="60">
        <v>55002</v>
      </c>
      <c r="H8" s="62">
        <v>1545877600</v>
      </c>
      <c r="I8" s="62">
        <v>1700465360</v>
      </c>
      <c r="J8" s="78">
        <f>G8*3200</f>
        <v>176006400</v>
      </c>
      <c r="L8" s="69"/>
      <c r="M8" s="69"/>
    </row>
    <row r="9" spans="1:13" s="64" customFormat="1" ht="36" customHeight="1" x14ac:dyDescent="0.25">
      <c r="A9" s="54"/>
      <c r="B9" s="118"/>
      <c r="C9" s="55" t="s">
        <v>40</v>
      </c>
      <c r="D9" s="90" t="s">
        <v>71</v>
      </c>
      <c r="E9" s="55">
        <f>1+13+2</f>
        <v>16</v>
      </c>
      <c r="F9" s="55">
        <v>16110</v>
      </c>
      <c r="G9" s="66">
        <v>17721</v>
      </c>
      <c r="H9" s="65"/>
      <c r="I9" s="65"/>
      <c r="J9" s="78"/>
    </row>
    <row r="10" spans="1:13" s="64" customFormat="1" ht="26.25" customHeight="1" x14ac:dyDescent="0.25">
      <c r="A10" s="54"/>
      <c r="B10" s="117" t="s">
        <v>8</v>
      </c>
      <c r="C10" s="55" t="s">
        <v>53</v>
      </c>
      <c r="D10" s="90" t="s">
        <v>62</v>
      </c>
      <c r="E10" s="55">
        <f>37+19</f>
        <v>56</v>
      </c>
      <c r="F10" s="55">
        <v>40712</v>
      </c>
      <c r="G10" s="66">
        <v>44783</v>
      </c>
      <c r="H10" s="65">
        <v>1259066960</v>
      </c>
      <c r="I10" s="65">
        <v>1384973656</v>
      </c>
      <c r="J10" s="86">
        <f>G10*3200</f>
        <v>143305600</v>
      </c>
    </row>
    <row r="11" spans="1:13" s="64" customFormat="1" ht="25.5" x14ac:dyDescent="0.25">
      <c r="A11" s="54"/>
      <c r="B11" s="118"/>
      <c r="C11" s="55" t="s">
        <v>40</v>
      </c>
      <c r="D11" s="90" t="s">
        <v>69</v>
      </c>
      <c r="E11" s="55">
        <v>8</v>
      </c>
      <c r="F11" s="55">
        <v>5727</v>
      </c>
      <c r="G11" s="66">
        <v>6300</v>
      </c>
      <c r="H11" s="75"/>
      <c r="I11" s="74"/>
      <c r="J11" s="87"/>
    </row>
    <row r="12" spans="1:13" s="64" customFormat="1" x14ac:dyDescent="0.25">
      <c r="A12" s="54"/>
      <c r="B12" s="117" t="s">
        <v>10</v>
      </c>
      <c r="C12" s="55" t="s">
        <v>53</v>
      </c>
      <c r="D12" s="90" t="s">
        <v>63</v>
      </c>
      <c r="E12" s="55">
        <v>83</v>
      </c>
      <c r="F12" s="55">
        <v>57628</v>
      </c>
      <c r="G12" s="55">
        <v>63391</v>
      </c>
      <c r="H12" s="63">
        <v>1778793840</v>
      </c>
      <c r="I12" s="63">
        <v>1956673224</v>
      </c>
      <c r="J12" s="78">
        <f>G12*3200</f>
        <v>202851200</v>
      </c>
    </row>
    <row r="13" spans="1:13" s="93" customFormat="1" x14ac:dyDescent="0.3">
      <c r="A13" s="91"/>
      <c r="B13" s="118"/>
      <c r="C13" s="55" t="s">
        <v>40</v>
      </c>
      <c r="D13" s="90" t="s">
        <v>64</v>
      </c>
      <c r="E13" s="55">
        <v>2</v>
      </c>
      <c r="F13" s="77">
        <v>1388</v>
      </c>
      <c r="G13" s="85">
        <v>1527</v>
      </c>
      <c r="H13" s="76"/>
      <c r="I13" s="71"/>
      <c r="J13" s="92"/>
    </row>
    <row r="14" spans="1:13" s="64" customFormat="1" x14ac:dyDescent="0.25">
      <c r="A14" s="54"/>
      <c r="B14" s="117" t="s">
        <v>49</v>
      </c>
      <c r="C14" s="55" t="s">
        <v>53</v>
      </c>
      <c r="D14" s="90" t="s">
        <v>65</v>
      </c>
      <c r="E14" s="55">
        <v>16</v>
      </c>
      <c r="F14" s="55">
        <v>10624</v>
      </c>
      <c r="G14" s="66">
        <v>11686</v>
      </c>
      <c r="H14" s="63">
        <v>330140800</v>
      </c>
      <c r="I14" s="63">
        <v>363154880</v>
      </c>
      <c r="J14" s="78">
        <f>G14*3200</f>
        <v>37395200</v>
      </c>
    </row>
    <row r="15" spans="1:13" s="50" customFormat="1" ht="38.25" x14ac:dyDescent="0.25">
      <c r="A15" s="48"/>
      <c r="B15" s="118"/>
      <c r="C15" s="55" t="s">
        <v>40</v>
      </c>
      <c r="D15" s="90" t="s">
        <v>66</v>
      </c>
      <c r="E15" s="55">
        <v>49</v>
      </c>
      <c r="F15" s="60">
        <v>48413</v>
      </c>
      <c r="G15" s="61">
        <v>53254</v>
      </c>
      <c r="H15" s="4"/>
      <c r="I15" s="5"/>
      <c r="J15" s="79"/>
      <c r="K15" s="49"/>
    </row>
    <row r="16" spans="1:13" s="64" customFormat="1" ht="38.25" x14ac:dyDescent="0.25">
      <c r="A16" s="54"/>
      <c r="B16" s="117" t="s">
        <v>50</v>
      </c>
      <c r="C16" s="55" t="s">
        <v>53</v>
      </c>
      <c r="D16" s="90" t="s">
        <v>67</v>
      </c>
      <c r="E16" s="55">
        <f>1+36+1</f>
        <v>38</v>
      </c>
      <c r="F16" s="55">
        <v>25987</v>
      </c>
      <c r="G16" s="66">
        <v>28586</v>
      </c>
      <c r="H16" s="65">
        <v>805497440</v>
      </c>
      <c r="I16" s="65">
        <v>886047184</v>
      </c>
      <c r="J16" s="94">
        <f>G16*3200</f>
        <v>91475200</v>
      </c>
    </row>
    <row r="17" spans="1:14" s="64" customFormat="1" ht="25.5" x14ac:dyDescent="0.25">
      <c r="A17" s="54"/>
      <c r="B17" s="118"/>
      <c r="C17" s="100" t="s">
        <v>40</v>
      </c>
      <c r="D17" s="101" t="s">
        <v>68</v>
      </c>
      <c r="E17" s="100">
        <f>5+43</f>
        <v>48</v>
      </c>
      <c r="F17" s="100">
        <v>49379</v>
      </c>
      <c r="G17" s="102">
        <v>54317</v>
      </c>
      <c r="H17" s="103"/>
      <c r="I17" s="104"/>
      <c r="J17" s="105"/>
    </row>
    <row r="18" spans="1:14" s="56" customFormat="1" x14ac:dyDescent="0.25">
      <c r="B18" s="55" t="s">
        <v>4</v>
      </c>
      <c r="C18" s="55"/>
      <c r="D18" s="96"/>
      <c r="E18" s="97">
        <f t="shared" ref="E18:J18" si="0">SUM(E4:E17)</f>
        <v>513</v>
      </c>
      <c r="F18" s="98">
        <f t="shared" si="0"/>
        <v>418787</v>
      </c>
      <c r="G18" s="98">
        <f t="shared" si="0"/>
        <v>460665</v>
      </c>
      <c r="H18" s="99">
        <f t="shared" si="0"/>
        <v>8634109840</v>
      </c>
      <c r="I18" s="99">
        <f t="shared" si="0"/>
        <v>9497520824</v>
      </c>
      <c r="J18" s="99">
        <f t="shared" si="0"/>
        <v>982486400</v>
      </c>
      <c r="L18" s="106"/>
    </row>
    <row r="19" spans="1:14" x14ac:dyDescent="0.3">
      <c r="B19" s="81"/>
      <c r="C19" s="81"/>
      <c r="D19" s="88"/>
      <c r="E19" s="81"/>
      <c r="F19" s="109"/>
      <c r="G19" s="109"/>
      <c r="H19" s="81"/>
      <c r="I19" s="95"/>
      <c r="L19">
        <v>982486400</v>
      </c>
    </row>
    <row r="20" spans="1:14" x14ac:dyDescent="0.3">
      <c r="L20" s="58"/>
    </row>
    <row r="22" spans="1:14" x14ac:dyDescent="0.3">
      <c r="H22" s="53">
        <f>G19*3200</f>
        <v>0</v>
      </c>
      <c r="J22" s="53">
        <v>52342</v>
      </c>
      <c r="K22" s="29">
        <f>57576+66523+72723+51083+64918+64941+82903</f>
        <v>460667</v>
      </c>
    </row>
    <row r="23" spans="1:14" x14ac:dyDescent="0.3">
      <c r="G23" s="53">
        <f>G18*3200</f>
        <v>1474128000</v>
      </c>
      <c r="J23" s="80">
        <v>60475</v>
      </c>
    </row>
    <row r="24" spans="1:14" x14ac:dyDescent="0.3">
      <c r="J24" s="80">
        <v>66113</v>
      </c>
    </row>
    <row r="25" spans="1:14" x14ac:dyDescent="0.3">
      <c r="J25" s="80">
        <v>46439</v>
      </c>
    </row>
    <row r="26" spans="1:14" x14ac:dyDescent="0.3">
      <c r="J26" s="80">
        <v>59016</v>
      </c>
    </row>
    <row r="27" spans="1:14" x14ac:dyDescent="0.3">
      <c r="J27" s="80">
        <v>59037</v>
      </c>
    </row>
    <row r="28" spans="1:14" x14ac:dyDescent="0.3">
      <c r="J28" s="53">
        <v>75366</v>
      </c>
      <c r="L28" s="59"/>
    </row>
    <row r="29" spans="1:14" x14ac:dyDescent="0.3">
      <c r="J29" s="113">
        <f>SUM(J22:J28)</f>
        <v>418788</v>
      </c>
      <c r="L29" s="59"/>
    </row>
    <row r="30" spans="1:14" x14ac:dyDescent="0.3">
      <c r="L30" s="59"/>
    </row>
    <row r="31" spans="1:14" x14ac:dyDescent="0.3">
      <c r="N31" s="58"/>
    </row>
  </sheetData>
  <mergeCells count="8">
    <mergeCell ref="B12:B13"/>
    <mergeCell ref="B14:B15"/>
    <mergeCell ref="B16:B17"/>
    <mergeCell ref="C2:I2"/>
    <mergeCell ref="B4:B5"/>
    <mergeCell ref="B6:B7"/>
    <mergeCell ref="B8:B9"/>
    <mergeCell ref="B10:B1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AG65"/>
  <sheetViews>
    <sheetView zoomScale="93" zoomScaleNormal="93" workbookViewId="0">
      <selection activeCell="AF65" sqref="AF65"/>
    </sheetView>
  </sheetViews>
  <sheetFormatPr defaultRowHeight="15" x14ac:dyDescent="0.25"/>
  <cols>
    <col min="30" max="30" width="15.85546875" customWidth="1"/>
  </cols>
  <sheetData>
    <row r="2" spans="4:33" ht="15.75" thickBot="1" x14ac:dyDescent="0.3"/>
    <row r="3" spans="4:33" ht="17.25" thickBot="1" x14ac:dyDescent="0.3">
      <c r="AC3" s="11"/>
      <c r="AD3" s="11"/>
      <c r="AE3" s="11"/>
      <c r="AF3" s="11"/>
      <c r="AG3" s="11"/>
    </row>
    <row r="4" spans="4:33" ht="17.25" thickBot="1" x14ac:dyDescent="0.3">
      <c r="AC4" s="12"/>
      <c r="AD4" s="12"/>
      <c r="AE4" s="12"/>
      <c r="AF4" s="12"/>
      <c r="AG4" s="12"/>
    </row>
    <row r="5" spans="4:33" ht="17.25" thickBot="1" x14ac:dyDescent="0.3">
      <c r="AC5" s="11"/>
      <c r="AD5" s="11"/>
      <c r="AE5" s="11"/>
      <c r="AF5" s="11"/>
      <c r="AG5" s="11"/>
    </row>
    <row r="6" spans="4:33" ht="17.25" thickBot="1" x14ac:dyDescent="0.3">
      <c r="AC6" s="12"/>
      <c r="AD6" s="12"/>
      <c r="AE6" s="12"/>
      <c r="AF6" s="12"/>
      <c r="AG6" s="12"/>
    </row>
    <row r="7" spans="4:33" ht="17.25" thickBot="1" x14ac:dyDescent="0.3">
      <c r="AC7" s="11"/>
      <c r="AD7" s="32" t="s">
        <v>36</v>
      </c>
      <c r="AE7" s="11"/>
      <c r="AF7" s="11"/>
      <c r="AG7" s="11"/>
    </row>
    <row r="8" spans="4:33" ht="17.25" thickBot="1" x14ac:dyDescent="0.3">
      <c r="AC8" s="12"/>
      <c r="AD8" s="12"/>
      <c r="AE8" s="12"/>
      <c r="AF8" s="12"/>
      <c r="AG8" s="12"/>
    </row>
    <row r="9" spans="4:33" ht="17.25" thickBot="1" x14ac:dyDescent="0.3">
      <c r="AC9" s="11">
        <v>1</v>
      </c>
      <c r="AD9" s="13" t="s">
        <v>13</v>
      </c>
      <c r="AE9" s="11">
        <v>62.29</v>
      </c>
      <c r="AF9" s="15">
        <f>AE9*10.764</f>
        <v>670.48955999999998</v>
      </c>
      <c r="AG9" s="11">
        <v>20</v>
      </c>
    </row>
    <row r="10" spans="4:33" ht="17.25" thickBot="1" x14ac:dyDescent="0.3">
      <c r="AC10" s="12">
        <v>2</v>
      </c>
      <c r="AD10" s="14" t="s">
        <v>13</v>
      </c>
      <c r="AE10" s="12">
        <v>57.02</v>
      </c>
      <c r="AF10" s="15">
        <f t="shared" ref="AF10:AF36" si="0">AE10*10.764</f>
        <v>613.76328000000001</v>
      </c>
      <c r="AG10" s="12">
        <v>16</v>
      </c>
    </row>
    <row r="11" spans="4:33" ht="17.25" thickBot="1" x14ac:dyDescent="0.3">
      <c r="AC11" s="11">
        <v>3</v>
      </c>
      <c r="AD11" s="13" t="s">
        <v>13</v>
      </c>
      <c r="AE11" s="11">
        <v>62.85</v>
      </c>
      <c r="AF11" s="15">
        <f t="shared" si="0"/>
        <v>676.51739999999995</v>
      </c>
      <c r="AG11" s="11">
        <v>15</v>
      </c>
    </row>
    <row r="12" spans="4:33" ht="17.25" thickBot="1" x14ac:dyDescent="0.3">
      <c r="AC12" s="12">
        <v>4</v>
      </c>
      <c r="AD12" s="14" t="s">
        <v>13</v>
      </c>
      <c r="AE12" s="12">
        <v>62.56</v>
      </c>
      <c r="AF12" s="15">
        <f t="shared" si="0"/>
        <v>673.39584000000002</v>
      </c>
      <c r="AG12" s="12">
        <v>21</v>
      </c>
    </row>
    <row r="13" spans="4:33" ht="17.25" thickBot="1" x14ac:dyDescent="0.3">
      <c r="AC13" s="11">
        <v>5</v>
      </c>
      <c r="AD13" s="13" t="s">
        <v>13</v>
      </c>
      <c r="AE13" s="11">
        <v>73.599999999999994</v>
      </c>
      <c r="AF13" s="15">
        <f t="shared" si="0"/>
        <v>792.23039999999992</v>
      </c>
      <c r="AG13" s="11">
        <v>1</v>
      </c>
    </row>
    <row r="14" spans="4:33" ht="17.25" thickBot="1" x14ac:dyDescent="0.3">
      <c r="AC14" s="12">
        <v>6</v>
      </c>
      <c r="AD14" s="14" t="s">
        <v>13</v>
      </c>
      <c r="AE14" s="12">
        <v>62.32</v>
      </c>
      <c r="AF14" s="15">
        <f t="shared" si="0"/>
        <v>670.81247999999994</v>
      </c>
      <c r="AG14" s="12">
        <v>18</v>
      </c>
    </row>
    <row r="15" spans="4:33" ht="17.25" thickBot="1" x14ac:dyDescent="0.3">
      <c r="D15" s="6"/>
      <c r="E15" s="6"/>
      <c r="F15" s="6"/>
      <c r="G15" s="6"/>
      <c r="H15" s="6"/>
      <c r="AC15" s="11">
        <v>7</v>
      </c>
      <c r="AD15" s="13" t="s">
        <v>13</v>
      </c>
      <c r="AE15" s="11">
        <v>62.57</v>
      </c>
      <c r="AF15" s="15">
        <f t="shared" si="0"/>
        <v>673.50347999999997</v>
      </c>
      <c r="AG15" s="11">
        <v>21</v>
      </c>
    </row>
    <row r="16" spans="4:33" ht="17.25" thickBot="1" x14ac:dyDescent="0.3">
      <c r="AC16" s="12">
        <v>8</v>
      </c>
      <c r="AD16" s="13" t="s">
        <v>13</v>
      </c>
      <c r="AE16" s="11">
        <v>63.37</v>
      </c>
      <c r="AF16" s="15">
        <f t="shared" si="0"/>
        <v>682.11467999999991</v>
      </c>
      <c r="AG16" s="11">
        <v>1</v>
      </c>
    </row>
    <row r="17" spans="29:33" ht="17.25" thickBot="1" x14ac:dyDescent="0.3">
      <c r="AC17" s="11">
        <v>9</v>
      </c>
      <c r="AD17" s="14" t="s">
        <v>13</v>
      </c>
      <c r="AE17" s="12">
        <v>68.06</v>
      </c>
      <c r="AF17" s="15">
        <f t="shared" si="0"/>
        <v>732.59784000000002</v>
      </c>
      <c r="AG17" s="12">
        <v>1</v>
      </c>
    </row>
    <row r="18" spans="29:33" ht="17.25" thickBot="1" x14ac:dyDescent="0.3">
      <c r="AC18" s="12">
        <v>10</v>
      </c>
      <c r="AD18" s="13" t="s">
        <v>13</v>
      </c>
      <c r="AE18" s="11">
        <v>60.09</v>
      </c>
      <c r="AF18" s="15">
        <f t="shared" si="0"/>
        <v>646.80876000000001</v>
      </c>
      <c r="AG18" s="11">
        <v>16</v>
      </c>
    </row>
    <row r="19" spans="29:33" ht="17.25" thickBot="1" x14ac:dyDescent="0.3">
      <c r="AC19" s="11">
        <v>11</v>
      </c>
      <c r="AD19" s="14" t="s">
        <v>13</v>
      </c>
      <c r="AE19" s="12">
        <v>62.21</v>
      </c>
      <c r="AF19" s="15">
        <f t="shared" si="0"/>
        <v>669.62843999999996</v>
      </c>
      <c r="AG19" s="12">
        <v>18</v>
      </c>
    </row>
    <row r="20" spans="29:33" ht="17.25" thickBot="1" x14ac:dyDescent="0.3">
      <c r="AC20" s="12">
        <v>12</v>
      </c>
      <c r="AD20" s="13" t="s">
        <v>13</v>
      </c>
      <c r="AE20" s="11">
        <v>62.27</v>
      </c>
      <c r="AF20" s="15">
        <f t="shared" si="0"/>
        <v>670.27427999999998</v>
      </c>
      <c r="AG20" s="11">
        <v>20</v>
      </c>
    </row>
    <row r="21" spans="29:33" ht="17.25" thickBot="1" x14ac:dyDescent="0.3">
      <c r="AC21" s="11">
        <v>13</v>
      </c>
      <c r="AD21" s="14" t="s">
        <v>13</v>
      </c>
      <c r="AE21" s="12">
        <v>57.04</v>
      </c>
      <c r="AF21" s="15">
        <f t="shared" si="0"/>
        <v>613.9785599999999</v>
      </c>
      <c r="AG21" s="12">
        <v>16</v>
      </c>
    </row>
    <row r="22" spans="29:33" ht="17.25" thickBot="1" x14ac:dyDescent="0.3">
      <c r="AC22" s="12">
        <v>14</v>
      </c>
      <c r="AD22" s="14" t="s">
        <v>13</v>
      </c>
      <c r="AE22" s="12">
        <v>62.69</v>
      </c>
      <c r="AF22" s="15">
        <f t="shared" si="0"/>
        <v>674.7951599999999</v>
      </c>
      <c r="AG22" s="12">
        <v>16</v>
      </c>
    </row>
    <row r="23" spans="29:33" ht="17.25" thickBot="1" x14ac:dyDescent="0.3">
      <c r="AC23" s="11">
        <v>15</v>
      </c>
      <c r="AD23" s="13" t="s">
        <v>13</v>
      </c>
      <c r="AE23" s="11">
        <v>58.9</v>
      </c>
      <c r="AF23" s="15">
        <f t="shared" si="0"/>
        <v>633.99959999999999</v>
      </c>
      <c r="AG23" s="11">
        <v>21</v>
      </c>
    </row>
    <row r="24" spans="29:33" ht="17.25" thickBot="1" x14ac:dyDescent="0.3">
      <c r="AC24" s="12">
        <v>16</v>
      </c>
      <c r="AD24" s="14" t="s">
        <v>16</v>
      </c>
      <c r="AE24" s="12">
        <v>100.74</v>
      </c>
      <c r="AF24" s="15">
        <f t="shared" si="0"/>
        <v>1084.3653599999998</v>
      </c>
      <c r="AG24" s="12">
        <v>21</v>
      </c>
    </row>
    <row r="25" spans="29:33" ht="17.25" thickBot="1" x14ac:dyDescent="0.3">
      <c r="AC25" s="11">
        <v>17</v>
      </c>
      <c r="AD25" s="13" t="s">
        <v>16</v>
      </c>
      <c r="AE25" s="11">
        <v>77.459999999999994</v>
      </c>
      <c r="AF25" s="15">
        <f t="shared" si="0"/>
        <v>833.77943999999991</v>
      </c>
      <c r="AG25" s="11">
        <v>19</v>
      </c>
    </row>
    <row r="26" spans="29:33" ht="17.25" thickBot="1" x14ac:dyDescent="0.3">
      <c r="AC26" s="12">
        <v>18</v>
      </c>
      <c r="AD26" s="14" t="s">
        <v>16</v>
      </c>
      <c r="AE26" s="12">
        <v>86.47</v>
      </c>
      <c r="AF26" s="15">
        <f t="shared" si="0"/>
        <v>930.76307999999995</v>
      </c>
      <c r="AG26" s="12">
        <v>15</v>
      </c>
    </row>
    <row r="27" spans="29:33" ht="17.25" thickBot="1" x14ac:dyDescent="0.3">
      <c r="AC27" s="11">
        <v>19</v>
      </c>
      <c r="AD27" s="13" t="s">
        <v>16</v>
      </c>
      <c r="AE27" s="11">
        <v>76.28</v>
      </c>
      <c r="AF27" s="15">
        <f t="shared" si="0"/>
        <v>821.07791999999995</v>
      </c>
      <c r="AG27" s="11">
        <v>1</v>
      </c>
    </row>
    <row r="28" spans="29:33" ht="17.25" thickBot="1" x14ac:dyDescent="0.3">
      <c r="AC28" s="12">
        <v>20</v>
      </c>
      <c r="AD28" s="13" t="s">
        <v>13</v>
      </c>
      <c r="AE28" s="11">
        <v>59.73</v>
      </c>
      <c r="AF28" s="15">
        <f t="shared" si="0"/>
        <v>642.93371999999988</v>
      </c>
      <c r="AG28" s="11">
        <v>21</v>
      </c>
    </row>
    <row r="29" spans="29:33" ht="17.25" thickBot="1" x14ac:dyDescent="0.3">
      <c r="AC29" s="11">
        <v>21</v>
      </c>
      <c r="AD29" s="14" t="s">
        <v>17</v>
      </c>
      <c r="AE29" s="12">
        <v>45.95</v>
      </c>
      <c r="AF29" s="15">
        <f t="shared" si="0"/>
        <v>494.60579999999999</v>
      </c>
      <c r="AG29" s="12">
        <v>1</v>
      </c>
    </row>
    <row r="30" spans="29:33" ht="17.25" thickBot="1" x14ac:dyDescent="0.3">
      <c r="AC30" s="12">
        <v>22</v>
      </c>
      <c r="AD30" s="14" t="s">
        <v>16</v>
      </c>
      <c r="AE30" s="12">
        <v>86.6</v>
      </c>
      <c r="AF30" s="15">
        <f t="shared" si="0"/>
        <v>932.16239999999993</v>
      </c>
      <c r="AG30" s="12">
        <v>9</v>
      </c>
    </row>
    <row r="31" spans="29:33" ht="17.25" thickBot="1" x14ac:dyDescent="0.3">
      <c r="AC31" s="11">
        <v>23</v>
      </c>
      <c r="AD31" s="13" t="s">
        <v>16</v>
      </c>
      <c r="AE31" s="11">
        <v>87.42</v>
      </c>
      <c r="AF31" s="15">
        <f t="shared" si="0"/>
        <v>940.98887999999999</v>
      </c>
      <c r="AG31" s="11">
        <v>16</v>
      </c>
    </row>
    <row r="32" spans="29:33" ht="17.25" thickBot="1" x14ac:dyDescent="0.3">
      <c r="AC32" s="12">
        <v>24</v>
      </c>
      <c r="AD32" s="14" t="s">
        <v>16</v>
      </c>
      <c r="AE32" s="12">
        <v>98.52</v>
      </c>
      <c r="AF32" s="15">
        <f t="shared" si="0"/>
        <v>1060.4692799999998</v>
      </c>
      <c r="AG32" s="12">
        <v>1</v>
      </c>
    </row>
    <row r="33" spans="29:33" ht="17.25" thickBot="1" x14ac:dyDescent="0.3">
      <c r="AC33" s="11">
        <v>25</v>
      </c>
      <c r="AD33" s="13" t="s">
        <v>13</v>
      </c>
      <c r="AE33" s="11">
        <v>61.96</v>
      </c>
      <c r="AF33" s="15">
        <f t="shared" si="0"/>
        <v>666.93743999999992</v>
      </c>
      <c r="AG33" s="11">
        <v>21</v>
      </c>
    </row>
    <row r="34" spans="29:33" ht="17.25" thickBot="1" x14ac:dyDescent="0.3">
      <c r="AC34" s="12">
        <v>26</v>
      </c>
      <c r="AD34" s="14" t="s">
        <v>13</v>
      </c>
      <c r="AE34" s="12">
        <v>60.05</v>
      </c>
      <c r="AF34" s="15">
        <f t="shared" si="0"/>
        <v>646.37819999999988</v>
      </c>
      <c r="AG34" s="12">
        <v>1</v>
      </c>
    </row>
    <row r="35" spans="29:33" ht="17.25" thickBot="1" x14ac:dyDescent="0.3">
      <c r="AC35" s="11">
        <v>27</v>
      </c>
      <c r="AD35" s="13" t="s">
        <v>13</v>
      </c>
      <c r="AE35" s="11">
        <v>63.82</v>
      </c>
      <c r="AF35" s="15">
        <f t="shared" si="0"/>
        <v>686.95848000000001</v>
      </c>
      <c r="AG35" s="11">
        <v>20</v>
      </c>
    </row>
    <row r="36" spans="29:33" ht="17.25" thickBot="1" x14ac:dyDescent="0.3">
      <c r="AC36" s="12">
        <v>28</v>
      </c>
      <c r="AD36" s="14" t="s">
        <v>18</v>
      </c>
      <c r="AE36" s="12">
        <v>111.63</v>
      </c>
      <c r="AF36" s="15">
        <f t="shared" si="0"/>
        <v>1201.5853199999999</v>
      </c>
      <c r="AG36" s="12">
        <v>1</v>
      </c>
    </row>
    <row r="37" spans="29:33" ht="17.25" thickBot="1" x14ac:dyDescent="0.3">
      <c r="AC37" s="11"/>
      <c r="AD37" s="11"/>
      <c r="AE37" s="11"/>
      <c r="AF37" s="11"/>
      <c r="AG37" s="16">
        <f>SUM(AG9:AG36)</f>
        <v>368</v>
      </c>
    </row>
    <row r="38" spans="29:33" ht="17.25" thickBot="1" x14ac:dyDescent="0.3">
      <c r="AC38" s="12"/>
      <c r="AD38" s="12"/>
      <c r="AE38" s="12"/>
      <c r="AF38" s="12"/>
      <c r="AG38" s="12"/>
    </row>
    <row r="39" spans="29:33" ht="17.25" thickBot="1" x14ac:dyDescent="0.3">
      <c r="AC39" s="11"/>
      <c r="AD39" s="32" t="s">
        <v>37</v>
      </c>
      <c r="AE39" s="11"/>
      <c r="AF39" s="11"/>
      <c r="AG39" s="11"/>
    </row>
    <row r="40" spans="29:33" ht="17.25" thickBot="1" x14ac:dyDescent="0.3">
      <c r="AC40" s="12">
        <v>1</v>
      </c>
      <c r="AD40" s="30" t="s">
        <v>14</v>
      </c>
      <c r="AE40" s="31">
        <v>77.459999999999994</v>
      </c>
      <c r="AF40" s="15">
        <f t="shared" ref="AF40:AF61" si="1">AE40*10.764</f>
        <v>833.77943999999991</v>
      </c>
      <c r="AG40" s="31">
        <v>3</v>
      </c>
    </row>
    <row r="41" spans="29:33" ht="17.25" thickBot="1" x14ac:dyDescent="0.3">
      <c r="AC41" s="11">
        <v>2</v>
      </c>
      <c r="AD41" s="30" t="s">
        <v>14</v>
      </c>
      <c r="AE41" s="31">
        <v>86.47</v>
      </c>
      <c r="AF41" s="15">
        <f t="shared" si="1"/>
        <v>930.76307999999995</v>
      </c>
      <c r="AG41" s="31">
        <v>10</v>
      </c>
    </row>
    <row r="42" spans="29:33" ht="17.25" thickBot="1" x14ac:dyDescent="0.3">
      <c r="AC42" s="12">
        <v>3</v>
      </c>
      <c r="AD42" s="30" t="s">
        <v>14</v>
      </c>
      <c r="AE42" s="31">
        <v>87.42</v>
      </c>
      <c r="AF42" s="15">
        <f t="shared" si="1"/>
        <v>940.98887999999999</v>
      </c>
      <c r="AG42" s="31">
        <v>3</v>
      </c>
    </row>
    <row r="43" spans="29:33" ht="17.25" thickBot="1" x14ac:dyDescent="0.3">
      <c r="AC43" s="11">
        <v>4</v>
      </c>
      <c r="AD43" s="30" t="s">
        <v>14</v>
      </c>
      <c r="AE43" s="31">
        <v>125.68</v>
      </c>
      <c r="AF43" s="15">
        <f t="shared" si="1"/>
        <v>1352.81952</v>
      </c>
      <c r="AG43" s="31">
        <v>2</v>
      </c>
    </row>
    <row r="44" spans="29:33" ht="17.25" thickBot="1" x14ac:dyDescent="0.3">
      <c r="AC44" s="12">
        <v>5</v>
      </c>
      <c r="AD44" s="30" t="s">
        <v>15</v>
      </c>
      <c r="AE44" s="31">
        <v>61.81</v>
      </c>
      <c r="AF44" s="15">
        <f t="shared" si="1"/>
        <v>665.32283999999993</v>
      </c>
      <c r="AG44" s="31">
        <v>4</v>
      </c>
    </row>
    <row r="45" spans="29:33" ht="17.25" thickBot="1" x14ac:dyDescent="0.3">
      <c r="AC45" s="11">
        <v>6</v>
      </c>
      <c r="AD45" s="30" t="s">
        <v>15</v>
      </c>
      <c r="AE45" s="31">
        <v>62.21</v>
      </c>
      <c r="AF45" s="15">
        <f t="shared" si="1"/>
        <v>669.62843999999996</v>
      </c>
      <c r="AG45" s="31">
        <v>1</v>
      </c>
    </row>
    <row r="46" spans="29:33" ht="17.25" thickBot="1" x14ac:dyDescent="0.3">
      <c r="AC46" s="12">
        <v>7</v>
      </c>
      <c r="AD46" s="30" t="s">
        <v>15</v>
      </c>
      <c r="AE46" s="31">
        <v>62.29</v>
      </c>
      <c r="AF46" s="15">
        <f t="shared" si="1"/>
        <v>670.48955999999998</v>
      </c>
      <c r="AG46" s="31">
        <v>1</v>
      </c>
    </row>
    <row r="47" spans="29:33" ht="17.25" thickBot="1" x14ac:dyDescent="0.3">
      <c r="AC47" s="11">
        <v>8</v>
      </c>
      <c r="AD47" s="30" t="s">
        <v>15</v>
      </c>
      <c r="AE47" s="31">
        <v>62.85</v>
      </c>
      <c r="AF47" s="15">
        <f t="shared" si="1"/>
        <v>676.51739999999995</v>
      </c>
      <c r="AG47" s="31">
        <v>4</v>
      </c>
    </row>
    <row r="48" spans="29:33" ht="17.25" thickBot="1" x14ac:dyDescent="0.3">
      <c r="AC48" s="12">
        <v>9</v>
      </c>
      <c r="AD48" s="30" t="s">
        <v>14</v>
      </c>
      <c r="AE48" s="31">
        <v>93.34</v>
      </c>
      <c r="AF48" s="15">
        <f t="shared" si="1"/>
        <v>1004.71176</v>
      </c>
      <c r="AG48" s="31">
        <v>21</v>
      </c>
    </row>
    <row r="49" spans="29:33" ht="17.25" thickBot="1" x14ac:dyDescent="0.3">
      <c r="AC49" s="11">
        <v>10</v>
      </c>
      <c r="AD49" s="30" t="s">
        <v>14</v>
      </c>
      <c r="AE49" s="31">
        <v>98.52</v>
      </c>
      <c r="AF49" s="15">
        <f t="shared" si="1"/>
        <v>1060.4692799999998</v>
      </c>
      <c r="AG49" s="31">
        <v>22</v>
      </c>
    </row>
    <row r="50" spans="29:33" ht="17.25" thickBot="1" x14ac:dyDescent="0.3">
      <c r="AC50" s="12">
        <v>11</v>
      </c>
      <c r="AD50" s="30" t="s">
        <v>15</v>
      </c>
      <c r="AE50" s="31">
        <v>66.569999999999993</v>
      </c>
      <c r="AF50" s="15">
        <f t="shared" si="1"/>
        <v>716.55947999999989</v>
      </c>
      <c r="AG50" s="31">
        <v>1</v>
      </c>
    </row>
    <row r="51" spans="29:33" ht="17.25" thickBot="1" x14ac:dyDescent="0.3">
      <c r="AC51" s="11">
        <v>12</v>
      </c>
      <c r="AD51" s="30" t="s">
        <v>15</v>
      </c>
      <c r="AE51" s="31">
        <v>62.32</v>
      </c>
      <c r="AF51" s="15">
        <f t="shared" si="1"/>
        <v>670.81247999999994</v>
      </c>
      <c r="AG51" s="31">
        <v>1</v>
      </c>
    </row>
    <row r="52" spans="29:33" ht="17.25" thickBot="1" x14ac:dyDescent="0.3">
      <c r="AC52" s="12">
        <v>13</v>
      </c>
      <c r="AD52" s="30" t="s">
        <v>15</v>
      </c>
      <c r="AE52" s="31">
        <v>62.56</v>
      </c>
      <c r="AF52" s="15">
        <f t="shared" si="1"/>
        <v>673.39584000000002</v>
      </c>
      <c r="AG52" s="31">
        <v>1</v>
      </c>
    </row>
    <row r="53" spans="29:33" ht="17.25" thickBot="1" x14ac:dyDescent="0.3">
      <c r="AC53" s="11">
        <v>14</v>
      </c>
      <c r="AD53" s="30" t="s">
        <v>15</v>
      </c>
      <c r="AE53" s="31">
        <v>62.69</v>
      </c>
      <c r="AF53" s="15">
        <f t="shared" si="1"/>
        <v>674.7951599999999</v>
      </c>
      <c r="AG53" s="31">
        <v>1</v>
      </c>
    </row>
    <row r="54" spans="29:33" ht="17.25" thickBot="1" x14ac:dyDescent="0.3">
      <c r="AC54" s="12">
        <v>15</v>
      </c>
      <c r="AD54" s="30" t="s">
        <v>19</v>
      </c>
      <c r="AE54" s="31">
        <v>112.56</v>
      </c>
      <c r="AF54" s="15">
        <f t="shared" si="1"/>
        <v>1211.59584</v>
      </c>
      <c r="AG54" s="31">
        <v>1</v>
      </c>
    </row>
    <row r="55" spans="29:33" ht="17.25" thickBot="1" x14ac:dyDescent="0.3">
      <c r="AC55" s="11">
        <v>16</v>
      </c>
      <c r="AD55" s="30" t="s">
        <v>19</v>
      </c>
      <c r="AE55" s="31">
        <v>151.77000000000001</v>
      </c>
      <c r="AF55" s="15">
        <f t="shared" si="1"/>
        <v>1633.65228</v>
      </c>
      <c r="AG55" s="31">
        <v>1</v>
      </c>
    </row>
    <row r="56" spans="29:33" ht="17.25" thickBot="1" x14ac:dyDescent="0.3">
      <c r="AC56" s="12">
        <v>17</v>
      </c>
      <c r="AD56" s="30" t="s">
        <v>14</v>
      </c>
      <c r="AE56" s="31">
        <v>85.5</v>
      </c>
      <c r="AF56" s="15">
        <f t="shared" si="1"/>
        <v>920.32199999999989</v>
      </c>
      <c r="AG56" s="31">
        <v>11</v>
      </c>
    </row>
    <row r="57" spans="29:33" ht="17.25" thickBot="1" x14ac:dyDescent="0.3">
      <c r="AC57" s="11">
        <v>18</v>
      </c>
      <c r="AD57" s="30" t="s">
        <v>14</v>
      </c>
      <c r="AE57" s="31">
        <v>92.13</v>
      </c>
      <c r="AF57" s="15">
        <f t="shared" si="1"/>
        <v>991.68731999999989</v>
      </c>
      <c r="AG57" s="31">
        <v>21</v>
      </c>
    </row>
    <row r="58" spans="29:33" ht="17.25" thickBot="1" x14ac:dyDescent="0.3">
      <c r="AC58" s="12">
        <v>19</v>
      </c>
      <c r="AD58" s="30" t="s">
        <v>14</v>
      </c>
      <c r="AE58" s="31">
        <v>92.46</v>
      </c>
      <c r="AF58" s="15">
        <f t="shared" si="1"/>
        <v>995.23943999999983</v>
      </c>
      <c r="AG58" s="31">
        <v>22</v>
      </c>
    </row>
    <row r="59" spans="29:33" ht="17.25" thickBot="1" x14ac:dyDescent="0.3">
      <c r="AC59" s="11">
        <v>20</v>
      </c>
      <c r="AD59" s="30" t="s">
        <v>15</v>
      </c>
      <c r="AE59" s="31">
        <v>57.02</v>
      </c>
      <c r="AF59" s="15">
        <f t="shared" si="1"/>
        <v>613.76328000000001</v>
      </c>
      <c r="AG59" s="31">
        <v>5</v>
      </c>
    </row>
    <row r="60" spans="29:33" ht="17.25" thickBot="1" x14ac:dyDescent="0.3">
      <c r="AC60" s="12">
        <v>21</v>
      </c>
      <c r="AD60" s="30" t="s">
        <v>15</v>
      </c>
      <c r="AE60" s="31">
        <v>57.04</v>
      </c>
      <c r="AF60" s="15">
        <f t="shared" si="1"/>
        <v>613.9785599999999</v>
      </c>
      <c r="AG60" s="31">
        <v>4</v>
      </c>
    </row>
    <row r="61" spans="29:33" ht="17.25" thickBot="1" x14ac:dyDescent="0.3">
      <c r="AC61" s="11">
        <v>22</v>
      </c>
      <c r="AD61" s="30" t="s">
        <v>15</v>
      </c>
      <c r="AE61" s="31">
        <v>60.09</v>
      </c>
      <c r="AF61" s="15">
        <f t="shared" si="1"/>
        <v>646.80876000000001</v>
      </c>
      <c r="AG61" s="31">
        <v>5</v>
      </c>
    </row>
    <row r="62" spans="29:33" x14ac:dyDescent="0.25">
      <c r="AG62" s="29">
        <f>SUM(AG40:AG61)</f>
        <v>145</v>
      </c>
    </row>
    <row r="65" spans="32:33" x14ac:dyDescent="0.25">
      <c r="AF65" s="29" t="s">
        <v>4</v>
      </c>
      <c r="AG65" s="29">
        <f>AG62+AG37</f>
        <v>513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90"/>
  <sheetViews>
    <sheetView topLeftCell="AO1" zoomScale="130" zoomScaleNormal="130" workbookViewId="0">
      <selection activeCell="BA57" sqref="BA57"/>
    </sheetView>
  </sheetViews>
  <sheetFormatPr defaultRowHeight="15" x14ac:dyDescent="0.25"/>
  <sheetData>
    <row r="1" spans="1:60" x14ac:dyDescent="0.25">
      <c r="A1" s="2" t="s">
        <v>20</v>
      </c>
      <c r="J1" s="2" t="s">
        <v>24</v>
      </c>
      <c r="S1" s="2" t="s">
        <v>30</v>
      </c>
      <c r="AB1" s="26" t="s">
        <v>32</v>
      </c>
      <c r="AK1" s="2" t="s">
        <v>33</v>
      </c>
      <c r="AT1" s="2" t="s">
        <v>34</v>
      </c>
      <c r="BA1" s="2" t="s">
        <v>35</v>
      </c>
    </row>
    <row r="2" spans="1:60" x14ac:dyDescent="0.25">
      <c r="AB2" s="3"/>
    </row>
    <row r="3" spans="1:60" x14ac:dyDescent="0.25">
      <c r="A3">
        <v>102</v>
      </c>
      <c r="B3" t="s">
        <v>22</v>
      </c>
      <c r="C3">
        <v>86.47</v>
      </c>
      <c r="D3" s="15">
        <f>C3*10.764</f>
        <v>930.76307999999995</v>
      </c>
      <c r="E3">
        <v>0</v>
      </c>
      <c r="F3" s="15">
        <f t="shared" ref="F3:G66" si="0">E3*10.764</f>
        <v>0</v>
      </c>
      <c r="G3" s="15">
        <f t="shared" si="0"/>
        <v>0</v>
      </c>
      <c r="H3" s="15">
        <f t="shared" ref="H3:H34" si="1">G3*10.764</f>
        <v>0</v>
      </c>
      <c r="J3">
        <v>101</v>
      </c>
      <c r="K3" t="s">
        <v>22</v>
      </c>
      <c r="L3">
        <v>100.74</v>
      </c>
      <c r="M3" s="15">
        <f>L3*10.764</f>
        <v>1084.3653599999998</v>
      </c>
      <c r="N3">
        <v>3.68</v>
      </c>
      <c r="O3" s="15">
        <f t="shared" ref="O3:O66" si="2">N3*10.764</f>
        <v>39.611519999999999</v>
      </c>
      <c r="P3">
        <v>1.41</v>
      </c>
      <c r="Q3" s="15">
        <f t="shared" ref="Q3:Q66" si="3">P3*10.764</f>
        <v>15.177239999999998</v>
      </c>
      <c r="S3">
        <v>102</v>
      </c>
      <c r="T3" t="s">
        <v>21</v>
      </c>
      <c r="U3">
        <v>62.32</v>
      </c>
      <c r="V3" s="15">
        <f>U3*10.764</f>
        <v>670.81247999999994</v>
      </c>
      <c r="W3">
        <v>2.74</v>
      </c>
      <c r="X3" s="15">
        <f t="shared" ref="X3:X66" si="4">W3*10.764</f>
        <v>29.493359999999999</v>
      </c>
      <c r="Y3">
        <v>1.43</v>
      </c>
      <c r="Z3" s="15">
        <f t="shared" ref="Z3:Z66" si="5">Y3*10.764</f>
        <v>15.392519999999998</v>
      </c>
      <c r="AB3" s="3">
        <v>102</v>
      </c>
      <c r="AC3" t="s">
        <v>22</v>
      </c>
      <c r="AD3">
        <v>77.459999999999994</v>
      </c>
      <c r="AE3" s="15">
        <f>AD3*10.764</f>
        <v>833.77943999999991</v>
      </c>
      <c r="AF3">
        <v>2.2799999999999998</v>
      </c>
      <c r="AG3" s="15">
        <f t="shared" ref="AG3:AG66" si="6">AF3*10.764</f>
        <v>24.541919999999998</v>
      </c>
      <c r="AH3">
        <v>0.94</v>
      </c>
      <c r="AI3" s="15">
        <f t="shared" ref="AI3:AI66" si="7">AH3*10.764</f>
        <v>10.11816</v>
      </c>
      <c r="AK3">
        <v>103</v>
      </c>
      <c r="AL3" t="s">
        <v>21</v>
      </c>
      <c r="AM3">
        <v>62.57</v>
      </c>
      <c r="AN3" s="15">
        <f>AM3*10.764</f>
        <v>673.50347999999997</v>
      </c>
      <c r="AO3">
        <v>0</v>
      </c>
      <c r="AP3" s="15">
        <f t="shared" ref="AP3:AR66" si="8">AO3*10.764</f>
        <v>0</v>
      </c>
      <c r="AQ3" s="10">
        <v>0.94</v>
      </c>
      <c r="AR3" s="15">
        <f t="shared" si="8"/>
        <v>10.11816</v>
      </c>
      <c r="AS3" s="15"/>
      <c r="AT3">
        <v>102</v>
      </c>
      <c r="AU3" t="s">
        <v>22</v>
      </c>
      <c r="AV3">
        <v>93.34</v>
      </c>
      <c r="AW3" s="15">
        <f>AV3*10.764</f>
        <v>1004.71176</v>
      </c>
      <c r="AX3">
        <v>1.57</v>
      </c>
      <c r="AY3" s="15">
        <f t="shared" ref="AY3:AY66" si="9">AX3*10.764</f>
        <v>16.899480000000001</v>
      </c>
      <c r="BA3">
        <v>103</v>
      </c>
      <c r="BB3" t="s">
        <v>22</v>
      </c>
      <c r="BC3">
        <v>92.13</v>
      </c>
      <c r="BD3" s="15">
        <f>BC3*10.764</f>
        <v>991.68731999999989</v>
      </c>
      <c r="BE3">
        <v>0</v>
      </c>
      <c r="BF3" s="15">
        <f t="shared" ref="BF3:BF66" si="10">BE3*10.764</f>
        <v>0</v>
      </c>
      <c r="BG3">
        <v>2.2000000000000002</v>
      </c>
      <c r="BH3" s="15">
        <f t="shared" ref="BH3:BH66" si="11">BG3*10.764</f>
        <v>23.680800000000001</v>
      </c>
    </row>
    <row r="4" spans="1:60" x14ac:dyDescent="0.25">
      <c r="A4">
        <v>103</v>
      </c>
      <c r="B4" t="s">
        <v>21</v>
      </c>
      <c r="C4">
        <v>61.81</v>
      </c>
      <c r="D4" s="15">
        <f t="shared" ref="D4:D67" si="12">C4*10.764</f>
        <v>665.32283999999993</v>
      </c>
      <c r="E4">
        <v>0</v>
      </c>
      <c r="F4" s="15">
        <f t="shared" si="0"/>
        <v>0</v>
      </c>
      <c r="G4" s="15">
        <f t="shared" si="0"/>
        <v>0</v>
      </c>
      <c r="H4" s="15">
        <f t="shared" si="1"/>
        <v>0</v>
      </c>
      <c r="J4">
        <v>102</v>
      </c>
      <c r="K4" t="s">
        <v>22</v>
      </c>
      <c r="L4">
        <v>86.47</v>
      </c>
      <c r="M4" s="15">
        <f t="shared" ref="M4:M67" si="13">L4*10.764</f>
        <v>930.76307999999995</v>
      </c>
      <c r="N4">
        <v>5.64</v>
      </c>
      <c r="O4" s="15">
        <f t="shared" si="2"/>
        <v>60.70895999999999</v>
      </c>
      <c r="P4">
        <v>1.5</v>
      </c>
      <c r="Q4" s="15">
        <f t="shared" si="3"/>
        <v>16.146000000000001</v>
      </c>
      <c r="S4">
        <v>103</v>
      </c>
      <c r="T4" t="s">
        <v>22</v>
      </c>
      <c r="U4">
        <v>85.5</v>
      </c>
      <c r="V4" s="15">
        <f t="shared" ref="V4:V67" si="14">U4*10.764</f>
        <v>920.32199999999989</v>
      </c>
      <c r="W4">
        <v>0</v>
      </c>
      <c r="X4" s="15">
        <f t="shared" si="4"/>
        <v>0</v>
      </c>
      <c r="Y4">
        <v>0</v>
      </c>
      <c r="Z4" s="15">
        <f t="shared" si="5"/>
        <v>0</v>
      </c>
      <c r="AB4" s="3">
        <v>202</v>
      </c>
      <c r="AC4" t="s">
        <v>22</v>
      </c>
      <c r="AD4">
        <v>77.459999999999994</v>
      </c>
      <c r="AE4" s="15">
        <f t="shared" ref="AE4:AE67" si="15">AD4*10.764</f>
        <v>833.77943999999991</v>
      </c>
      <c r="AF4">
        <v>2.2799999999999998</v>
      </c>
      <c r="AG4" s="15">
        <f t="shared" si="6"/>
        <v>24.541919999999998</v>
      </c>
      <c r="AH4">
        <v>0.94</v>
      </c>
      <c r="AI4" s="15">
        <f t="shared" si="7"/>
        <v>10.11816</v>
      </c>
      <c r="AK4">
        <v>202</v>
      </c>
      <c r="AL4" t="s">
        <v>21</v>
      </c>
      <c r="AM4">
        <v>62.56</v>
      </c>
      <c r="AN4" s="15">
        <f t="shared" ref="AN4:AN67" si="16">AM4*10.764</f>
        <v>673.39584000000002</v>
      </c>
      <c r="AO4">
        <v>0</v>
      </c>
      <c r="AP4" s="15">
        <f t="shared" si="8"/>
        <v>0</v>
      </c>
      <c r="AQ4" s="10">
        <v>0.94</v>
      </c>
      <c r="AR4" s="15">
        <f t="shared" si="8"/>
        <v>10.11816</v>
      </c>
      <c r="AS4" s="15"/>
      <c r="AT4">
        <v>103</v>
      </c>
      <c r="AU4" t="s">
        <v>22</v>
      </c>
      <c r="AV4">
        <v>92.46</v>
      </c>
      <c r="AW4" s="15">
        <f t="shared" ref="AW4:AW67" si="17">AV4*10.764</f>
        <v>995.23943999999983</v>
      </c>
      <c r="AX4">
        <v>2.16</v>
      </c>
      <c r="AY4" s="15">
        <f t="shared" si="9"/>
        <v>23.250240000000002</v>
      </c>
      <c r="BA4">
        <v>104</v>
      </c>
      <c r="BB4" t="s">
        <v>22</v>
      </c>
      <c r="BC4">
        <v>98.52</v>
      </c>
      <c r="BD4" s="15">
        <f t="shared" ref="BD4:BD67" si="18">BC4*10.764</f>
        <v>1060.4692799999998</v>
      </c>
      <c r="BE4">
        <v>3.06</v>
      </c>
      <c r="BF4" s="15">
        <f t="shared" si="10"/>
        <v>32.937840000000001</v>
      </c>
      <c r="BG4">
        <v>1.47</v>
      </c>
      <c r="BH4" s="15">
        <f t="shared" si="11"/>
        <v>15.823079999999999</v>
      </c>
    </row>
    <row r="5" spans="1:60" x14ac:dyDescent="0.25">
      <c r="A5">
        <v>202</v>
      </c>
      <c r="B5" t="s">
        <v>22</v>
      </c>
      <c r="C5">
        <v>86.47</v>
      </c>
      <c r="D5" s="15">
        <f t="shared" si="12"/>
        <v>930.76307999999995</v>
      </c>
      <c r="E5">
        <v>0</v>
      </c>
      <c r="F5" s="15">
        <f t="shared" si="0"/>
        <v>0</v>
      </c>
      <c r="G5" s="15">
        <f t="shared" si="0"/>
        <v>0</v>
      </c>
      <c r="H5" s="15">
        <f t="shared" si="1"/>
        <v>0</v>
      </c>
      <c r="J5">
        <v>201</v>
      </c>
      <c r="K5" t="s">
        <v>22</v>
      </c>
      <c r="L5">
        <v>100.74</v>
      </c>
      <c r="M5" s="15">
        <f t="shared" si="13"/>
        <v>1084.3653599999998</v>
      </c>
      <c r="N5">
        <v>3.68</v>
      </c>
      <c r="O5" s="15">
        <f t="shared" si="2"/>
        <v>39.611519999999999</v>
      </c>
      <c r="P5">
        <v>1.41</v>
      </c>
      <c r="Q5" s="15">
        <f t="shared" si="3"/>
        <v>15.177239999999998</v>
      </c>
      <c r="S5">
        <v>202</v>
      </c>
      <c r="T5" t="s">
        <v>21</v>
      </c>
      <c r="U5">
        <v>62.32</v>
      </c>
      <c r="V5" s="15">
        <f t="shared" si="14"/>
        <v>670.81247999999994</v>
      </c>
      <c r="W5">
        <v>2.74</v>
      </c>
      <c r="X5" s="15">
        <f t="shared" si="4"/>
        <v>29.493359999999999</v>
      </c>
      <c r="Y5">
        <v>1.43</v>
      </c>
      <c r="Z5" s="15">
        <f t="shared" si="5"/>
        <v>15.392519999999998</v>
      </c>
      <c r="AB5" s="3">
        <v>203</v>
      </c>
      <c r="AC5" t="s">
        <v>21</v>
      </c>
      <c r="AD5">
        <v>59.73</v>
      </c>
      <c r="AE5" s="15">
        <f t="shared" si="15"/>
        <v>642.93371999999988</v>
      </c>
      <c r="AF5">
        <v>2.25</v>
      </c>
      <c r="AG5" s="15">
        <f t="shared" si="6"/>
        <v>24.218999999999998</v>
      </c>
      <c r="AH5">
        <v>0.9</v>
      </c>
      <c r="AI5" s="15">
        <f t="shared" si="7"/>
        <v>9.6875999999999998</v>
      </c>
      <c r="AK5">
        <v>203</v>
      </c>
      <c r="AL5" t="s">
        <v>21</v>
      </c>
      <c r="AM5">
        <v>62.57</v>
      </c>
      <c r="AN5" s="15">
        <f t="shared" si="16"/>
        <v>673.50347999999997</v>
      </c>
      <c r="AO5">
        <v>0</v>
      </c>
      <c r="AP5" s="15">
        <f t="shared" si="8"/>
        <v>0</v>
      </c>
      <c r="AQ5" s="10">
        <v>0.94</v>
      </c>
      <c r="AR5" s="15">
        <f t="shared" si="8"/>
        <v>10.11816</v>
      </c>
      <c r="AS5" s="15"/>
      <c r="AT5">
        <v>202</v>
      </c>
      <c r="AU5" t="s">
        <v>22</v>
      </c>
      <c r="AV5">
        <v>93.34</v>
      </c>
      <c r="AW5" s="15">
        <f t="shared" si="17"/>
        <v>1004.71176</v>
      </c>
      <c r="AX5">
        <v>1.57</v>
      </c>
      <c r="AY5" s="15">
        <f t="shared" si="9"/>
        <v>16.899480000000001</v>
      </c>
      <c r="BA5">
        <v>203</v>
      </c>
      <c r="BB5" t="s">
        <v>22</v>
      </c>
      <c r="BC5">
        <v>92.13</v>
      </c>
      <c r="BD5" s="15">
        <f t="shared" si="18"/>
        <v>991.68731999999989</v>
      </c>
      <c r="BE5">
        <v>0</v>
      </c>
      <c r="BF5" s="15">
        <f t="shared" si="10"/>
        <v>0</v>
      </c>
      <c r="BG5">
        <v>2.2000000000000002</v>
      </c>
      <c r="BH5" s="15">
        <f t="shared" si="11"/>
        <v>23.680800000000001</v>
      </c>
    </row>
    <row r="6" spans="1:60" x14ac:dyDescent="0.25">
      <c r="A6">
        <v>203</v>
      </c>
      <c r="B6" t="s">
        <v>21</v>
      </c>
      <c r="C6">
        <v>61.81</v>
      </c>
      <c r="D6" s="15">
        <f t="shared" si="12"/>
        <v>665.32283999999993</v>
      </c>
      <c r="E6">
        <v>0</v>
      </c>
      <c r="F6" s="15">
        <f t="shared" si="0"/>
        <v>0</v>
      </c>
      <c r="G6" s="15">
        <f t="shared" si="0"/>
        <v>0</v>
      </c>
      <c r="H6" s="15">
        <f t="shared" si="1"/>
        <v>0</v>
      </c>
      <c r="J6">
        <v>202</v>
      </c>
      <c r="K6" t="s">
        <v>22</v>
      </c>
      <c r="L6">
        <v>86.47</v>
      </c>
      <c r="M6" s="15">
        <f t="shared" si="13"/>
        <v>930.76307999999995</v>
      </c>
      <c r="N6">
        <v>5.64</v>
      </c>
      <c r="O6" s="15">
        <f t="shared" si="2"/>
        <v>60.70895999999999</v>
      </c>
      <c r="P6">
        <v>1.5</v>
      </c>
      <c r="Q6" s="15">
        <f t="shared" si="3"/>
        <v>16.146000000000001</v>
      </c>
      <c r="S6">
        <v>203</v>
      </c>
      <c r="T6" t="s">
        <v>22</v>
      </c>
      <c r="U6">
        <v>85.5</v>
      </c>
      <c r="V6" s="15">
        <f t="shared" si="14"/>
        <v>920.32199999999989</v>
      </c>
      <c r="W6">
        <v>0</v>
      </c>
      <c r="X6" s="15">
        <f t="shared" si="4"/>
        <v>0</v>
      </c>
      <c r="Y6">
        <v>0</v>
      </c>
      <c r="Z6" s="15">
        <f t="shared" si="5"/>
        <v>0</v>
      </c>
      <c r="AB6" s="3">
        <v>301</v>
      </c>
      <c r="AC6" t="s">
        <v>21</v>
      </c>
      <c r="AD6">
        <v>57.02</v>
      </c>
      <c r="AE6" s="15">
        <f t="shared" si="15"/>
        <v>613.76328000000001</v>
      </c>
      <c r="AF6">
        <v>0</v>
      </c>
      <c r="AG6" s="15">
        <f t="shared" si="6"/>
        <v>0</v>
      </c>
      <c r="AH6">
        <v>0.94</v>
      </c>
      <c r="AI6" s="15">
        <f t="shared" si="7"/>
        <v>10.11816</v>
      </c>
      <c r="AK6">
        <v>301</v>
      </c>
      <c r="AL6" t="s">
        <v>21</v>
      </c>
      <c r="AM6">
        <v>62.29</v>
      </c>
      <c r="AN6" s="15">
        <f t="shared" si="16"/>
        <v>670.48955999999998</v>
      </c>
      <c r="AO6">
        <v>2.3199999999999998</v>
      </c>
      <c r="AP6" s="15">
        <f t="shared" si="8"/>
        <v>24.972479999999997</v>
      </c>
      <c r="AQ6" s="10">
        <v>0.94</v>
      </c>
      <c r="AR6" s="15">
        <f t="shared" si="8"/>
        <v>10.11816</v>
      </c>
      <c r="AS6" s="15"/>
      <c r="AT6">
        <v>203</v>
      </c>
      <c r="AU6" t="s">
        <v>22</v>
      </c>
      <c r="AV6">
        <v>92.46</v>
      </c>
      <c r="AW6" s="15">
        <f t="shared" si="17"/>
        <v>995.23943999999983</v>
      </c>
      <c r="AX6">
        <v>2.16</v>
      </c>
      <c r="AY6" s="15">
        <f t="shared" si="9"/>
        <v>23.250240000000002</v>
      </c>
      <c r="BA6" s="3">
        <v>204</v>
      </c>
      <c r="BB6" t="s">
        <v>22</v>
      </c>
      <c r="BC6">
        <v>98.52</v>
      </c>
      <c r="BD6" s="15">
        <f t="shared" si="18"/>
        <v>1060.4692799999998</v>
      </c>
      <c r="BE6">
        <v>3.06</v>
      </c>
      <c r="BF6" s="15">
        <f t="shared" si="10"/>
        <v>32.937840000000001</v>
      </c>
      <c r="BG6">
        <v>1.47</v>
      </c>
      <c r="BH6" s="15">
        <f t="shared" si="11"/>
        <v>15.823079999999999</v>
      </c>
    </row>
    <row r="7" spans="1:60" x14ac:dyDescent="0.25">
      <c r="A7">
        <v>301</v>
      </c>
      <c r="B7" t="s">
        <v>21</v>
      </c>
      <c r="C7">
        <v>61.96</v>
      </c>
      <c r="D7" s="15">
        <f t="shared" si="12"/>
        <v>666.93743999999992</v>
      </c>
      <c r="E7">
        <v>2.36</v>
      </c>
      <c r="F7" s="15">
        <f t="shared" si="0"/>
        <v>25.403039999999997</v>
      </c>
      <c r="G7">
        <v>1.5</v>
      </c>
      <c r="H7" s="15">
        <f t="shared" si="1"/>
        <v>16.146000000000001</v>
      </c>
      <c r="J7">
        <v>301</v>
      </c>
      <c r="K7" t="s">
        <v>22</v>
      </c>
      <c r="L7">
        <v>100.74</v>
      </c>
      <c r="M7" s="15">
        <f t="shared" si="13"/>
        <v>1084.3653599999998</v>
      </c>
      <c r="N7">
        <v>3.68</v>
      </c>
      <c r="O7" s="15">
        <f t="shared" si="2"/>
        <v>39.611519999999999</v>
      </c>
      <c r="P7">
        <v>1.41</v>
      </c>
      <c r="Q7" s="15">
        <f t="shared" si="3"/>
        <v>15.177239999999998</v>
      </c>
      <c r="S7">
        <v>301</v>
      </c>
      <c r="T7" t="s">
        <v>21</v>
      </c>
      <c r="U7">
        <v>62.21</v>
      </c>
      <c r="V7" s="15">
        <f t="shared" si="14"/>
        <v>669.62843999999996</v>
      </c>
      <c r="W7">
        <v>2.36</v>
      </c>
      <c r="X7" s="15">
        <f t="shared" si="4"/>
        <v>25.403039999999997</v>
      </c>
      <c r="Y7">
        <v>1.54</v>
      </c>
      <c r="Z7" s="15">
        <f t="shared" si="5"/>
        <v>16.576560000000001</v>
      </c>
      <c r="AB7" s="3">
        <v>302</v>
      </c>
      <c r="AC7" t="s">
        <v>22</v>
      </c>
      <c r="AD7">
        <v>77.459999999999994</v>
      </c>
      <c r="AE7" s="15">
        <f t="shared" si="15"/>
        <v>833.77943999999991</v>
      </c>
      <c r="AF7">
        <v>2.2799999999999998</v>
      </c>
      <c r="AG7" s="15">
        <f t="shared" si="6"/>
        <v>24.541919999999998</v>
      </c>
      <c r="AH7">
        <v>0.94</v>
      </c>
      <c r="AI7" s="15">
        <f t="shared" si="7"/>
        <v>10.11816</v>
      </c>
      <c r="AK7">
        <v>302</v>
      </c>
      <c r="AL7" t="s">
        <v>21</v>
      </c>
      <c r="AM7">
        <v>62.56</v>
      </c>
      <c r="AN7" s="15">
        <f t="shared" si="16"/>
        <v>673.39584000000002</v>
      </c>
      <c r="AO7">
        <v>0</v>
      </c>
      <c r="AP7" s="15">
        <f t="shared" si="8"/>
        <v>0</v>
      </c>
      <c r="AQ7" s="10">
        <v>0.94</v>
      </c>
      <c r="AR7" s="15">
        <f t="shared" si="8"/>
        <v>10.11816</v>
      </c>
      <c r="AS7" s="15"/>
      <c r="AT7" s="3">
        <v>301</v>
      </c>
      <c r="AU7" t="s">
        <v>21</v>
      </c>
      <c r="AV7">
        <v>60.09</v>
      </c>
      <c r="AW7" s="15">
        <f t="shared" si="17"/>
        <v>646.80876000000001</v>
      </c>
      <c r="AX7">
        <v>1.54</v>
      </c>
      <c r="AY7" s="15">
        <f t="shared" si="9"/>
        <v>16.576560000000001</v>
      </c>
      <c r="BA7" s="3">
        <v>301</v>
      </c>
      <c r="BB7" t="s">
        <v>21</v>
      </c>
      <c r="BC7">
        <v>58.9</v>
      </c>
      <c r="BD7" s="15">
        <f t="shared" si="18"/>
        <v>633.99959999999999</v>
      </c>
      <c r="BE7">
        <v>0</v>
      </c>
      <c r="BF7" s="15">
        <f t="shared" si="10"/>
        <v>0</v>
      </c>
      <c r="BG7">
        <v>0.93</v>
      </c>
      <c r="BH7" s="15">
        <f t="shared" si="11"/>
        <v>10.01052</v>
      </c>
    </row>
    <row r="8" spans="1:60" x14ac:dyDescent="0.25">
      <c r="A8">
        <v>302</v>
      </c>
      <c r="B8" t="s">
        <v>22</v>
      </c>
      <c r="C8">
        <v>86.47</v>
      </c>
      <c r="D8" s="15">
        <f t="shared" si="12"/>
        <v>930.76307999999995</v>
      </c>
      <c r="E8">
        <v>0</v>
      </c>
      <c r="F8" s="15">
        <f t="shared" si="0"/>
        <v>0</v>
      </c>
      <c r="G8" s="15">
        <f>F8*10.764</f>
        <v>0</v>
      </c>
      <c r="H8" s="15">
        <f t="shared" si="1"/>
        <v>0</v>
      </c>
      <c r="J8">
        <v>302</v>
      </c>
      <c r="K8" t="s">
        <v>22</v>
      </c>
      <c r="L8">
        <v>86.47</v>
      </c>
      <c r="M8" s="15">
        <f t="shared" si="13"/>
        <v>930.76307999999995</v>
      </c>
      <c r="N8">
        <v>5.64</v>
      </c>
      <c r="O8" s="15">
        <f t="shared" si="2"/>
        <v>60.70895999999999</v>
      </c>
      <c r="P8">
        <v>1.5</v>
      </c>
      <c r="Q8" s="15">
        <f t="shared" si="3"/>
        <v>16.146000000000001</v>
      </c>
      <c r="S8">
        <v>302</v>
      </c>
      <c r="T8" t="s">
        <v>21</v>
      </c>
      <c r="U8">
        <v>62.32</v>
      </c>
      <c r="V8" s="15">
        <f t="shared" si="14"/>
        <v>670.81247999999994</v>
      </c>
      <c r="W8">
        <v>2.74</v>
      </c>
      <c r="X8" s="15">
        <f t="shared" si="4"/>
        <v>29.493359999999999</v>
      </c>
      <c r="Y8">
        <v>1.43</v>
      </c>
      <c r="Z8" s="15">
        <f t="shared" si="5"/>
        <v>15.392519999999998</v>
      </c>
      <c r="AB8" s="3">
        <v>303</v>
      </c>
      <c r="AC8" s="3" t="s">
        <v>21</v>
      </c>
      <c r="AD8">
        <v>59.73</v>
      </c>
      <c r="AE8" s="15">
        <f t="shared" si="15"/>
        <v>642.93371999999988</v>
      </c>
      <c r="AF8">
        <v>2.25</v>
      </c>
      <c r="AG8" s="15">
        <f t="shared" si="6"/>
        <v>24.218999999999998</v>
      </c>
      <c r="AH8">
        <v>0.9</v>
      </c>
      <c r="AI8" s="15">
        <f t="shared" si="7"/>
        <v>9.6875999999999998</v>
      </c>
      <c r="AK8">
        <v>303</v>
      </c>
      <c r="AL8" t="s">
        <v>21</v>
      </c>
      <c r="AM8">
        <v>62.57</v>
      </c>
      <c r="AN8" s="15">
        <f t="shared" si="16"/>
        <v>673.50347999999997</v>
      </c>
      <c r="AO8">
        <v>0</v>
      </c>
      <c r="AP8" s="15">
        <f t="shared" si="8"/>
        <v>0</v>
      </c>
      <c r="AQ8" s="10">
        <v>0.94</v>
      </c>
      <c r="AR8" s="15">
        <f t="shared" si="8"/>
        <v>10.11816</v>
      </c>
      <c r="AS8" s="15"/>
      <c r="AT8" s="3">
        <v>302</v>
      </c>
      <c r="AU8" t="s">
        <v>22</v>
      </c>
      <c r="AV8">
        <v>93.34</v>
      </c>
      <c r="AW8" s="15">
        <f t="shared" si="17"/>
        <v>1004.71176</v>
      </c>
      <c r="AX8">
        <v>1.57</v>
      </c>
      <c r="AY8" s="15">
        <f t="shared" si="9"/>
        <v>16.899480000000001</v>
      </c>
      <c r="BA8" s="3">
        <v>302</v>
      </c>
      <c r="BB8" t="s">
        <v>21</v>
      </c>
      <c r="BC8">
        <v>62.85</v>
      </c>
      <c r="BD8" s="15">
        <f t="shared" si="18"/>
        <v>676.51739999999995</v>
      </c>
      <c r="BE8">
        <v>2.5099999999999998</v>
      </c>
      <c r="BF8" s="15">
        <f t="shared" si="10"/>
        <v>27.017639999999997</v>
      </c>
      <c r="BG8">
        <v>1.54</v>
      </c>
      <c r="BH8" s="15">
        <f t="shared" si="11"/>
        <v>16.576560000000001</v>
      </c>
    </row>
    <row r="9" spans="1:60" x14ac:dyDescent="0.25">
      <c r="A9">
        <v>303</v>
      </c>
      <c r="B9" t="s">
        <v>21</v>
      </c>
      <c r="C9">
        <v>61.81</v>
      </c>
      <c r="D9" s="15">
        <f t="shared" si="12"/>
        <v>665.32283999999993</v>
      </c>
      <c r="E9">
        <v>0</v>
      </c>
      <c r="F9" s="15">
        <f t="shared" si="0"/>
        <v>0</v>
      </c>
      <c r="G9" s="15">
        <f>F9*10.764</f>
        <v>0</v>
      </c>
      <c r="H9" s="15">
        <f t="shared" si="1"/>
        <v>0</v>
      </c>
      <c r="J9">
        <v>303</v>
      </c>
      <c r="K9" t="s">
        <v>21</v>
      </c>
      <c r="L9">
        <v>57.04</v>
      </c>
      <c r="M9" s="15">
        <f t="shared" si="13"/>
        <v>613.9785599999999</v>
      </c>
      <c r="N9">
        <v>0</v>
      </c>
      <c r="O9" s="15">
        <f t="shared" si="2"/>
        <v>0</v>
      </c>
      <c r="P9">
        <v>1.54</v>
      </c>
      <c r="Q9" s="15">
        <f t="shared" si="3"/>
        <v>16.576560000000001</v>
      </c>
      <c r="S9">
        <v>303</v>
      </c>
      <c r="T9" t="s">
        <v>22</v>
      </c>
      <c r="U9">
        <v>85.5</v>
      </c>
      <c r="V9" s="15">
        <f t="shared" si="14"/>
        <v>920.32199999999989</v>
      </c>
      <c r="W9">
        <v>0</v>
      </c>
      <c r="X9" s="15">
        <f t="shared" si="4"/>
        <v>0</v>
      </c>
      <c r="Y9">
        <v>0</v>
      </c>
      <c r="Z9" s="15">
        <f t="shared" si="5"/>
        <v>0</v>
      </c>
      <c r="AB9" s="3">
        <v>401</v>
      </c>
      <c r="AC9" t="s">
        <v>21</v>
      </c>
      <c r="AD9">
        <v>57.02</v>
      </c>
      <c r="AE9" s="15">
        <f t="shared" si="15"/>
        <v>613.76328000000001</v>
      </c>
      <c r="AF9">
        <v>0</v>
      </c>
      <c r="AG9" s="15">
        <f t="shared" si="6"/>
        <v>0</v>
      </c>
      <c r="AH9">
        <v>0.94</v>
      </c>
      <c r="AI9" s="15">
        <f t="shared" si="7"/>
        <v>10.11816</v>
      </c>
      <c r="AK9">
        <v>304</v>
      </c>
      <c r="AL9" t="s">
        <v>21</v>
      </c>
      <c r="AM9">
        <v>62.27</v>
      </c>
      <c r="AN9" s="15">
        <f t="shared" si="16"/>
        <v>670.27427999999998</v>
      </c>
      <c r="AO9">
        <v>2.3199999999999998</v>
      </c>
      <c r="AP9" s="15">
        <f t="shared" si="8"/>
        <v>24.972479999999997</v>
      </c>
      <c r="AQ9" s="10">
        <v>0.94</v>
      </c>
      <c r="AR9" s="15">
        <f t="shared" si="8"/>
        <v>10.11816</v>
      </c>
      <c r="AS9" s="15"/>
      <c r="AT9" s="3">
        <v>303</v>
      </c>
      <c r="AU9" t="s">
        <v>22</v>
      </c>
      <c r="AV9">
        <v>92.46</v>
      </c>
      <c r="AW9" s="15">
        <f t="shared" si="17"/>
        <v>995.23943999999983</v>
      </c>
      <c r="AX9">
        <v>2.16</v>
      </c>
      <c r="AY9" s="15">
        <f t="shared" si="9"/>
        <v>23.250240000000002</v>
      </c>
      <c r="BA9" s="3">
        <v>303</v>
      </c>
      <c r="BB9" s="3" t="s">
        <v>22</v>
      </c>
      <c r="BC9">
        <v>92.13</v>
      </c>
      <c r="BD9" s="15">
        <f t="shared" si="18"/>
        <v>991.68731999999989</v>
      </c>
      <c r="BE9">
        <v>0</v>
      </c>
      <c r="BF9" s="15">
        <f t="shared" si="10"/>
        <v>0</v>
      </c>
      <c r="BG9">
        <v>2.2000000000000002</v>
      </c>
      <c r="BH9" s="15">
        <f t="shared" si="11"/>
        <v>23.680800000000001</v>
      </c>
    </row>
    <row r="10" spans="1:60" x14ac:dyDescent="0.25">
      <c r="A10">
        <v>401</v>
      </c>
      <c r="B10" t="s">
        <v>21</v>
      </c>
      <c r="C10">
        <v>61.96</v>
      </c>
      <c r="D10" s="15">
        <f t="shared" si="12"/>
        <v>666.93743999999992</v>
      </c>
      <c r="E10">
        <v>2.36</v>
      </c>
      <c r="F10" s="15">
        <f t="shared" si="0"/>
        <v>25.403039999999997</v>
      </c>
      <c r="G10">
        <v>1.5</v>
      </c>
      <c r="H10" s="15">
        <f t="shared" si="1"/>
        <v>16.146000000000001</v>
      </c>
      <c r="J10">
        <v>401</v>
      </c>
      <c r="K10" t="s">
        <v>22</v>
      </c>
      <c r="L10">
        <v>100.74</v>
      </c>
      <c r="M10" s="15">
        <f t="shared" si="13"/>
        <v>1084.3653599999998</v>
      </c>
      <c r="N10">
        <v>3.68</v>
      </c>
      <c r="O10" s="15">
        <f t="shared" si="2"/>
        <v>39.611519999999999</v>
      </c>
      <c r="P10">
        <v>1.41</v>
      </c>
      <c r="Q10" s="15">
        <f t="shared" si="3"/>
        <v>15.177239999999998</v>
      </c>
      <c r="S10">
        <v>304</v>
      </c>
      <c r="T10" t="s">
        <v>21</v>
      </c>
      <c r="U10">
        <v>63.82</v>
      </c>
      <c r="V10" s="15">
        <f t="shared" si="14"/>
        <v>686.95848000000001</v>
      </c>
      <c r="W10">
        <v>0</v>
      </c>
      <c r="X10" s="15">
        <f t="shared" si="4"/>
        <v>0</v>
      </c>
      <c r="Y10">
        <v>0.94</v>
      </c>
      <c r="Z10" s="15">
        <f t="shared" si="5"/>
        <v>10.11816</v>
      </c>
      <c r="AB10" s="3">
        <v>402</v>
      </c>
      <c r="AC10" t="s">
        <v>22</v>
      </c>
      <c r="AD10">
        <v>77.459999999999994</v>
      </c>
      <c r="AE10" s="15">
        <f t="shared" si="15"/>
        <v>833.77943999999991</v>
      </c>
      <c r="AF10">
        <v>2.2799999999999998</v>
      </c>
      <c r="AG10" s="15">
        <f t="shared" si="6"/>
        <v>24.541919999999998</v>
      </c>
      <c r="AH10">
        <v>0.94</v>
      </c>
      <c r="AI10" s="15">
        <f t="shared" si="7"/>
        <v>10.11816</v>
      </c>
      <c r="AK10">
        <v>401</v>
      </c>
      <c r="AL10" t="s">
        <v>21</v>
      </c>
      <c r="AM10">
        <v>62.29</v>
      </c>
      <c r="AN10" s="15">
        <f t="shared" si="16"/>
        <v>670.48955999999998</v>
      </c>
      <c r="AO10">
        <v>2.3199999999999998</v>
      </c>
      <c r="AP10" s="15">
        <f t="shared" si="8"/>
        <v>24.972479999999997</v>
      </c>
      <c r="AQ10" s="10">
        <v>0.94</v>
      </c>
      <c r="AR10" s="15">
        <f t="shared" si="8"/>
        <v>10.11816</v>
      </c>
      <c r="AS10" s="15"/>
      <c r="AT10" s="3">
        <v>401</v>
      </c>
      <c r="AU10" t="s">
        <v>21</v>
      </c>
      <c r="AV10" s="3">
        <v>60.09</v>
      </c>
      <c r="AW10" s="15">
        <f t="shared" si="17"/>
        <v>646.80876000000001</v>
      </c>
      <c r="AX10" s="3">
        <v>1.54</v>
      </c>
      <c r="AY10" s="15">
        <f t="shared" si="9"/>
        <v>16.576560000000001</v>
      </c>
      <c r="BA10" s="3">
        <v>304</v>
      </c>
      <c r="BB10" s="3" t="s">
        <v>22</v>
      </c>
      <c r="BC10">
        <v>98.52</v>
      </c>
      <c r="BD10" s="15">
        <f t="shared" si="18"/>
        <v>1060.4692799999998</v>
      </c>
      <c r="BE10">
        <v>3.06</v>
      </c>
      <c r="BF10" s="15">
        <f t="shared" si="10"/>
        <v>32.937840000000001</v>
      </c>
      <c r="BG10">
        <v>1.47</v>
      </c>
      <c r="BH10" s="15">
        <f t="shared" si="11"/>
        <v>15.823079999999999</v>
      </c>
    </row>
    <row r="11" spans="1:60" x14ac:dyDescent="0.25">
      <c r="A11">
        <v>402</v>
      </c>
      <c r="B11" t="s">
        <v>22</v>
      </c>
      <c r="C11">
        <v>86.47</v>
      </c>
      <c r="D11" s="15">
        <f t="shared" si="12"/>
        <v>930.76307999999995</v>
      </c>
      <c r="E11">
        <v>0</v>
      </c>
      <c r="F11" s="15">
        <f t="shared" si="0"/>
        <v>0</v>
      </c>
      <c r="G11" s="15">
        <f>F11*10.764</f>
        <v>0</v>
      </c>
      <c r="H11" s="15">
        <f t="shared" si="1"/>
        <v>0</v>
      </c>
      <c r="J11">
        <v>402</v>
      </c>
      <c r="K11" t="s">
        <v>22</v>
      </c>
      <c r="L11">
        <v>86.47</v>
      </c>
      <c r="M11" s="15">
        <f t="shared" si="13"/>
        <v>930.76307999999995</v>
      </c>
      <c r="N11">
        <v>5.64</v>
      </c>
      <c r="O11" s="15">
        <f t="shared" si="2"/>
        <v>60.70895999999999</v>
      </c>
      <c r="P11">
        <v>1.5</v>
      </c>
      <c r="Q11" s="15">
        <f t="shared" si="3"/>
        <v>16.146000000000001</v>
      </c>
      <c r="S11">
        <v>401</v>
      </c>
      <c r="T11" t="s">
        <v>21</v>
      </c>
      <c r="U11">
        <v>62.21</v>
      </c>
      <c r="V11" s="15">
        <f t="shared" si="14"/>
        <v>669.62843999999996</v>
      </c>
      <c r="W11">
        <v>2.36</v>
      </c>
      <c r="X11" s="15">
        <f t="shared" si="4"/>
        <v>25.403039999999997</v>
      </c>
      <c r="Y11">
        <v>1.54</v>
      </c>
      <c r="Z11" s="15">
        <f t="shared" si="5"/>
        <v>16.576560000000001</v>
      </c>
      <c r="AB11" s="3">
        <v>403</v>
      </c>
      <c r="AC11" s="3" t="s">
        <v>21</v>
      </c>
      <c r="AD11">
        <v>59.73</v>
      </c>
      <c r="AE11" s="15">
        <f t="shared" si="15"/>
        <v>642.93371999999988</v>
      </c>
      <c r="AF11">
        <v>2.25</v>
      </c>
      <c r="AG11" s="15">
        <f t="shared" si="6"/>
        <v>24.218999999999998</v>
      </c>
      <c r="AH11">
        <v>0.9</v>
      </c>
      <c r="AI11" s="15">
        <f t="shared" si="7"/>
        <v>9.6875999999999998</v>
      </c>
      <c r="AK11">
        <v>402</v>
      </c>
      <c r="AL11" t="s">
        <v>21</v>
      </c>
      <c r="AM11">
        <v>62.56</v>
      </c>
      <c r="AN11" s="15">
        <f t="shared" si="16"/>
        <v>673.39584000000002</v>
      </c>
      <c r="AO11">
        <v>0</v>
      </c>
      <c r="AP11" s="15">
        <f t="shared" si="8"/>
        <v>0</v>
      </c>
      <c r="AQ11" s="10">
        <v>0.94</v>
      </c>
      <c r="AR11" s="15">
        <f t="shared" si="8"/>
        <v>10.11816</v>
      </c>
      <c r="AS11" s="15"/>
      <c r="AT11" s="3">
        <v>402</v>
      </c>
      <c r="AU11" t="s">
        <v>22</v>
      </c>
      <c r="AV11" s="3">
        <v>93.34</v>
      </c>
      <c r="AW11" s="15">
        <f t="shared" si="17"/>
        <v>1004.71176</v>
      </c>
      <c r="AX11" s="3">
        <v>1.57</v>
      </c>
      <c r="AY11" s="15">
        <f t="shared" si="9"/>
        <v>16.899480000000001</v>
      </c>
      <c r="BA11" s="3">
        <v>401</v>
      </c>
      <c r="BB11" t="s">
        <v>21</v>
      </c>
      <c r="BC11">
        <v>58.9</v>
      </c>
      <c r="BD11" s="15">
        <f t="shared" si="18"/>
        <v>633.99959999999999</v>
      </c>
      <c r="BE11">
        <v>0</v>
      </c>
      <c r="BF11" s="15">
        <f t="shared" si="10"/>
        <v>0</v>
      </c>
      <c r="BG11">
        <v>0.93</v>
      </c>
      <c r="BH11" s="15">
        <f t="shared" si="11"/>
        <v>10.01052</v>
      </c>
    </row>
    <row r="12" spans="1:60" x14ac:dyDescent="0.25">
      <c r="A12">
        <v>403</v>
      </c>
      <c r="B12" t="s">
        <v>21</v>
      </c>
      <c r="C12">
        <v>61.81</v>
      </c>
      <c r="D12" s="15">
        <f t="shared" si="12"/>
        <v>665.32283999999993</v>
      </c>
      <c r="E12">
        <v>0</v>
      </c>
      <c r="F12" s="15">
        <f t="shared" si="0"/>
        <v>0</v>
      </c>
      <c r="G12" s="15">
        <f>F12*10.764</f>
        <v>0</v>
      </c>
      <c r="H12" s="15">
        <f t="shared" si="1"/>
        <v>0</v>
      </c>
      <c r="J12">
        <v>403</v>
      </c>
      <c r="K12" t="s">
        <v>21</v>
      </c>
      <c r="L12">
        <v>57.04</v>
      </c>
      <c r="M12" s="15">
        <f t="shared" si="13"/>
        <v>613.9785599999999</v>
      </c>
      <c r="N12">
        <v>0</v>
      </c>
      <c r="O12" s="15">
        <f t="shared" si="2"/>
        <v>0</v>
      </c>
      <c r="P12">
        <v>1.54</v>
      </c>
      <c r="Q12" s="15">
        <f t="shared" si="3"/>
        <v>16.576560000000001</v>
      </c>
      <c r="S12">
        <v>402</v>
      </c>
      <c r="T12" t="s">
        <v>21</v>
      </c>
      <c r="U12">
        <v>62.32</v>
      </c>
      <c r="V12" s="15">
        <f t="shared" si="14"/>
        <v>670.81247999999994</v>
      </c>
      <c r="W12">
        <v>2.74</v>
      </c>
      <c r="X12" s="15">
        <f t="shared" si="4"/>
        <v>29.493359999999999</v>
      </c>
      <c r="Y12">
        <v>1.43</v>
      </c>
      <c r="Z12" s="15">
        <f t="shared" si="5"/>
        <v>15.392519999999998</v>
      </c>
      <c r="AB12" s="3">
        <v>501</v>
      </c>
      <c r="AC12" t="s">
        <v>21</v>
      </c>
      <c r="AD12">
        <v>57.02</v>
      </c>
      <c r="AE12" s="15">
        <f t="shared" si="15"/>
        <v>613.76328000000001</v>
      </c>
      <c r="AF12">
        <v>0</v>
      </c>
      <c r="AG12" s="15">
        <f t="shared" si="6"/>
        <v>0</v>
      </c>
      <c r="AH12">
        <v>0.94</v>
      </c>
      <c r="AI12" s="15">
        <f t="shared" si="7"/>
        <v>10.11816</v>
      </c>
      <c r="AK12">
        <v>403</v>
      </c>
      <c r="AL12" t="s">
        <v>21</v>
      </c>
      <c r="AM12">
        <v>62.57</v>
      </c>
      <c r="AN12" s="15">
        <f t="shared" si="16"/>
        <v>673.50347999999997</v>
      </c>
      <c r="AO12">
        <v>0</v>
      </c>
      <c r="AP12" s="15">
        <f t="shared" si="8"/>
        <v>0</v>
      </c>
      <c r="AQ12" s="10">
        <v>0.94</v>
      </c>
      <c r="AR12" s="15">
        <f t="shared" si="8"/>
        <v>10.11816</v>
      </c>
      <c r="AS12" s="15"/>
      <c r="AT12" s="3">
        <v>403</v>
      </c>
      <c r="AU12" t="s">
        <v>22</v>
      </c>
      <c r="AV12" s="3">
        <v>92.46</v>
      </c>
      <c r="AW12" s="15">
        <f t="shared" si="17"/>
        <v>995.23943999999983</v>
      </c>
      <c r="AX12" s="3">
        <v>2.16</v>
      </c>
      <c r="AY12" s="15">
        <f t="shared" si="9"/>
        <v>23.250240000000002</v>
      </c>
      <c r="BA12" s="3">
        <v>402</v>
      </c>
      <c r="BB12" t="s">
        <v>21</v>
      </c>
      <c r="BC12">
        <v>62.85</v>
      </c>
      <c r="BD12" s="15">
        <f t="shared" si="18"/>
        <v>676.51739999999995</v>
      </c>
      <c r="BE12">
        <v>2.5099999999999998</v>
      </c>
      <c r="BF12" s="15">
        <f t="shared" si="10"/>
        <v>27.017639999999997</v>
      </c>
      <c r="BG12">
        <v>1.54</v>
      </c>
      <c r="BH12" s="15">
        <f t="shared" si="11"/>
        <v>16.576560000000001</v>
      </c>
    </row>
    <row r="13" spans="1:60" x14ac:dyDescent="0.25">
      <c r="A13">
        <v>501</v>
      </c>
      <c r="B13" t="s">
        <v>21</v>
      </c>
      <c r="C13">
        <v>61.96</v>
      </c>
      <c r="D13" s="15">
        <f t="shared" si="12"/>
        <v>666.93743999999992</v>
      </c>
      <c r="E13">
        <v>2.36</v>
      </c>
      <c r="F13" s="15">
        <f t="shared" si="0"/>
        <v>25.403039999999997</v>
      </c>
      <c r="G13">
        <v>1.5</v>
      </c>
      <c r="H13" s="15">
        <f t="shared" si="1"/>
        <v>16.146000000000001</v>
      </c>
      <c r="J13">
        <v>501</v>
      </c>
      <c r="K13" t="s">
        <v>22</v>
      </c>
      <c r="L13">
        <v>100.74</v>
      </c>
      <c r="M13" s="15">
        <f t="shared" si="13"/>
        <v>1084.3653599999998</v>
      </c>
      <c r="N13">
        <v>3.68</v>
      </c>
      <c r="O13" s="15">
        <f t="shared" si="2"/>
        <v>39.611519999999999</v>
      </c>
      <c r="P13">
        <v>1.41</v>
      </c>
      <c r="Q13" s="15">
        <f t="shared" si="3"/>
        <v>15.177239999999998</v>
      </c>
      <c r="S13">
        <v>403</v>
      </c>
      <c r="T13" t="s">
        <v>22</v>
      </c>
      <c r="U13">
        <v>85.5</v>
      </c>
      <c r="V13" s="15">
        <f t="shared" si="14"/>
        <v>920.32199999999989</v>
      </c>
      <c r="W13">
        <v>0</v>
      </c>
      <c r="X13" s="15">
        <f t="shared" si="4"/>
        <v>0</v>
      </c>
      <c r="Y13">
        <v>0</v>
      </c>
      <c r="Z13" s="15">
        <f t="shared" si="5"/>
        <v>0</v>
      </c>
      <c r="AB13" s="3">
        <v>502</v>
      </c>
      <c r="AC13" t="s">
        <v>22</v>
      </c>
      <c r="AD13">
        <v>77.459999999999994</v>
      </c>
      <c r="AE13" s="15">
        <f t="shared" si="15"/>
        <v>833.77943999999991</v>
      </c>
      <c r="AF13">
        <v>2.2799999999999998</v>
      </c>
      <c r="AG13" s="15">
        <f t="shared" si="6"/>
        <v>24.541919999999998</v>
      </c>
      <c r="AH13">
        <v>0.94</v>
      </c>
      <c r="AI13" s="15">
        <f t="shared" si="7"/>
        <v>10.11816</v>
      </c>
      <c r="AK13">
        <v>404</v>
      </c>
      <c r="AL13" t="s">
        <v>21</v>
      </c>
      <c r="AM13">
        <v>62.27</v>
      </c>
      <c r="AN13" s="15">
        <f t="shared" si="16"/>
        <v>670.27427999999998</v>
      </c>
      <c r="AO13">
        <v>2.3199999999999998</v>
      </c>
      <c r="AP13" s="15">
        <f t="shared" si="8"/>
        <v>24.972479999999997</v>
      </c>
      <c r="AQ13" s="10">
        <v>0.94</v>
      </c>
      <c r="AR13" s="15">
        <f t="shared" si="8"/>
        <v>10.11816</v>
      </c>
      <c r="AS13" s="15"/>
      <c r="AT13" s="3">
        <v>501</v>
      </c>
      <c r="AU13" t="s">
        <v>21</v>
      </c>
      <c r="AV13" s="3">
        <v>60.09</v>
      </c>
      <c r="AW13" s="15">
        <f t="shared" si="17"/>
        <v>646.80876000000001</v>
      </c>
      <c r="AX13" s="3">
        <v>1.54</v>
      </c>
      <c r="AY13" s="15">
        <f t="shared" si="9"/>
        <v>16.576560000000001</v>
      </c>
      <c r="BA13" s="3">
        <v>403</v>
      </c>
      <c r="BB13" s="3" t="s">
        <v>22</v>
      </c>
      <c r="BC13">
        <v>92.13</v>
      </c>
      <c r="BD13" s="15">
        <f t="shared" si="18"/>
        <v>991.68731999999989</v>
      </c>
      <c r="BE13">
        <v>0</v>
      </c>
      <c r="BF13" s="15">
        <f t="shared" si="10"/>
        <v>0</v>
      </c>
      <c r="BG13">
        <v>2.2000000000000002</v>
      </c>
      <c r="BH13" s="15">
        <f t="shared" si="11"/>
        <v>23.680800000000001</v>
      </c>
    </row>
    <row r="14" spans="1:60" x14ac:dyDescent="0.25">
      <c r="A14">
        <v>502</v>
      </c>
      <c r="B14" t="s">
        <v>22</v>
      </c>
      <c r="C14">
        <v>87.42</v>
      </c>
      <c r="D14" s="15">
        <f t="shared" si="12"/>
        <v>940.98887999999999</v>
      </c>
      <c r="E14">
        <v>3.3</v>
      </c>
      <c r="F14" s="15">
        <f t="shared" si="0"/>
        <v>35.521199999999993</v>
      </c>
      <c r="G14">
        <v>1.46</v>
      </c>
      <c r="H14" s="15">
        <f t="shared" si="1"/>
        <v>15.715439999999999</v>
      </c>
      <c r="J14">
        <v>502</v>
      </c>
      <c r="K14" t="s">
        <v>22</v>
      </c>
      <c r="L14">
        <v>86.47</v>
      </c>
      <c r="M14" s="15">
        <f t="shared" si="13"/>
        <v>930.76307999999995</v>
      </c>
      <c r="N14">
        <v>5.64</v>
      </c>
      <c r="O14" s="15">
        <f t="shared" si="2"/>
        <v>60.70895999999999</v>
      </c>
      <c r="P14">
        <v>1.5</v>
      </c>
      <c r="Q14" s="15">
        <f t="shared" si="3"/>
        <v>16.146000000000001</v>
      </c>
      <c r="S14">
        <v>404</v>
      </c>
      <c r="T14" t="s">
        <v>21</v>
      </c>
      <c r="U14">
        <v>63.82</v>
      </c>
      <c r="V14" s="15">
        <f t="shared" si="14"/>
        <v>686.95848000000001</v>
      </c>
      <c r="W14">
        <v>0</v>
      </c>
      <c r="X14" s="15">
        <f t="shared" si="4"/>
        <v>0</v>
      </c>
      <c r="Y14">
        <v>0.94</v>
      </c>
      <c r="Z14" s="15">
        <f t="shared" si="5"/>
        <v>10.11816</v>
      </c>
      <c r="AB14" s="3">
        <v>503</v>
      </c>
      <c r="AC14" s="3" t="s">
        <v>21</v>
      </c>
      <c r="AD14">
        <v>59.73</v>
      </c>
      <c r="AE14" s="15">
        <f t="shared" si="15"/>
        <v>642.93371999999988</v>
      </c>
      <c r="AF14">
        <v>2.25</v>
      </c>
      <c r="AG14" s="15">
        <f t="shared" si="6"/>
        <v>24.218999999999998</v>
      </c>
      <c r="AH14">
        <v>0.9</v>
      </c>
      <c r="AI14" s="15">
        <f t="shared" si="7"/>
        <v>9.6875999999999998</v>
      </c>
      <c r="AK14">
        <v>501</v>
      </c>
      <c r="AL14" t="s">
        <v>21</v>
      </c>
      <c r="AM14">
        <v>62.29</v>
      </c>
      <c r="AN14" s="15">
        <f t="shared" si="16"/>
        <v>670.48955999999998</v>
      </c>
      <c r="AO14">
        <v>2.3199999999999998</v>
      </c>
      <c r="AP14" s="15">
        <f t="shared" si="8"/>
        <v>24.972479999999997</v>
      </c>
      <c r="AQ14" s="10">
        <v>0.94</v>
      </c>
      <c r="AR14" s="15">
        <f t="shared" si="8"/>
        <v>10.11816</v>
      </c>
      <c r="AS14" s="15"/>
      <c r="AT14" s="3">
        <v>502</v>
      </c>
      <c r="AU14" t="s">
        <v>22</v>
      </c>
      <c r="AV14" s="3">
        <v>93.34</v>
      </c>
      <c r="AW14" s="15">
        <f t="shared" si="17"/>
        <v>1004.71176</v>
      </c>
      <c r="AX14" s="3">
        <v>1.57</v>
      </c>
      <c r="AY14" s="15">
        <f t="shared" si="9"/>
        <v>16.899480000000001</v>
      </c>
      <c r="BA14" s="3">
        <v>404</v>
      </c>
      <c r="BB14" s="3" t="s">
        <v>22</v>
      </c>
      <c r="BC14">
        <v>98.52</v>
      </c>
      <c r="BD14" s="15">
        <f t="shared" si="18"/>
        <v>1060.4692799999998</v>
      </c>
      <c r="BE14">
        <v>3.06</v>
      </c>
      <c r="BF14" s="15">
        <f t="shared" si="10"/>
        <v>32.937840000000001</v>
      </c>
      <c r="BG14">
        <v>1.47</v>
      </c>
      <c r="BH14" s="15">
        <f t="shared" si="11"/>
        <v>15.823079999999999</v>
      </c>
    </row>
    <row r="15" spans="1:60" x14ac:dyDescent="0.25">
      <c r="A15">
        <v>503</v>
      </c>
      <c r="B15" t="s">
        <v>21</v>
      </c>
      <c r="C15">
        <v>62.69</v>
      </c>
      <c r="D15" s="15">
        <f t="shared" si="12"/>
        <v>674.7951599999999</v>
      </c>
      <c r="E15">
        <v>3.2</v>
      </c>
      <c r="F15" s="15">
        <f t="shared" si="0"/>
        <v>34.444800000000001</v>
      </c>
      <c r="G15">
        <v>0.9</v>
      </c>
      <c r="H15" s="15">
        <f t="shared" si="1"/>
        <v>9.6875999999999998</v>
      </c>
      <c r="J15">
        <v>503</v>
      </c>
      <c r="K15" t="s">
        <v>21</v>
      </c>
      <c r="L15">
        <v>57.04</v>
      </c>
      <c r="M15" s="15">
        <f t="shared" si="13"/>
        <v>613.9785599999999</v>
      </c>
      <c r="N15">
        <v>0</v>
      </c>
      <c r="O15" s="15">
        <f t="shared" si="2"/>
        <v>0</v>
      </c>
      <c r="P15">
        <v>1.54</v>
      </c>
      <c r="Q15" s="15">
        <f t="shared" si="3"/>
        <v>16.576560000000001</v>
      </c>
      <c r="S15">
        <v>501</v>
      </c>
      <c r="T15" t="s">
        <v>21</v>
      </c>
      <c r="U15">
        <v>62.21</v>
      </c>
      <c r="V15" s="15">
        <f t="shared" si="14"/>
        <v>669.62843999999996</v>
      </c>
      <c r="W15">
        <v>2.36</v>
      </c>
      <c r="X15" s="15">
        <f t="shared" si="4"/>
        <v>25.403039999999997</v>
      </c>
      <c r="Y15">
        <v>1.54</v>
      </c>
      <c r="Z15" s="15">
        <f t="shared" si="5"/>
        <v>16.576560000000001</v>
      </c>
      <c r="AB15" s="3">
        <v>601</v>
      </c>
      <c r="AC15" t="s">
        <v>21</v>
      </c>
      <c r="AD15">
        <v>57.02</v>
      </c>
      <c r="AE15" s="15">
        <f t="shared" si="15"/>
        <v>613.76328000000001</v>
      </c>
      <c r="AF15">
        <v>0</v>
      </c>
      <c r="AG15" s="15">
        <f t="shared" si="6"/>
        <v>0</v>
      </c>
      <c r="AH15">
        <v>0.94</v>
      </c>
      <c r="AI15" s="15">
        <f t="shared" si="7"/>
        <v>10.11816</v>
      </c>
      <c r="AK15">
        <v>502</v>
      </c>
      <c r="AL15" t="s">
        <v>21</v>
      </c>
      <c r="AM15">
        <v>62.56</v>
      </c>
      <c r="AN15" s="15">
        <f t="shared" si="16"/>
        <v>673.39584000000002</v>
      </c>
      <c r="AO15">
        <v>0</v>
      </c>
      <c r="AP15" s="15">
        <f t="shared" si="8"/>
        <v>0</v>
      </c>
      <c r="AQ15" s="10">
        <v>0.94</v>
      </c>
      <c r="AR15" s="15">
        <f t="shared" si="8"/>
        <v>10.11816</v>
      </c>
      <c r="AS15" s="15"/>
      <c r="AT15" s="3">
        <v>503</v>
      </c>
      <c r="AU15" t="s">
        <v>22</v>
      </c>
      <c r="AV15" s="3">
        <v>92.46</v>
      </c>
      <c r="AW15" s="15">
        <f t="shared" si="17"/>
        <v>995.23943999999983</v>
      </c>
      <c r="AX15" s="3">
        <v>2.16</v>
      </c>
      <c r="AY15" s="15">
        <f t="shared" si="9"/>
        <v>23.250240000000002</v>
      </c>
      <c r="BA15" s="3">
        <v>501</v>
      </c>
      <c r="BB15" t="s">
        <v>21</v>
      </c>
      <c r="BC15">
        <v>58.9</v>
      </c>
      <c r="BD15" s="15">
        <f t="shared" si="18"/>
        <v>633.99959999999999</v>
      </c>
      <c r="BE15">
        <v>0</v>
      </c>
      <c r="BF15" s="15">
        <f t="shared" si="10"/>
        <v>0</v>
      </c>
      <c r="BG15">
        <v>0.93</v>
      </c>
      <c r="BH15" s="15">
        <f t="shared" si="11"/>
        <v>10.01052</v>
      </c>
    </row>
    <row r="16" spans="1:60" x14ac:dyDescent="0.25">
      <c r="A16">
        <v>601</v>
      </c>
      <c r="B16" t="s">
        <v>21</v>
      </c>
      <c r="C16">
        <v>61.96</v>
      </c>
      <c r="D16" s="15">
        <f t="shared" si="12"/>
        <v>666.93743999999992</v>
      </c>
      <c r="E16">
        <v>2.36</v>
      </c>
      <c r="F16" s="15">
        <f t="shared" si="0"/>
        <v>25.403039999999997</v>
      </c>
      <c r="G16">
        <v>1.5</v>
      </c>
      <c r="H16" s="15">
        <f t="shared" si="1"/>
        <v>16.146000000000001</v>
      </c>
      <c r="J16">
        <v>601</v>
      </c>
      <c r="K16" t="s">
        <v>22</v>
      </c>
      <c r="L16">
        <v>100.74</v>
      </c>
      <c r="M16" s="15">
        <f t="shared" si="13"/>
        <v>1084.3653599999998</v>
      </c>
      <c r="N16">
        <v>3.68</v>
      </c>
      <c r="O16" s="15">
        <f t="shared" si="2"/>
        <v>39.611519999999999</v>
      </c>
      <c r="P16">
        <v>1.41</v>
      </c>
      <c r="Q16" s="15">
        <f t="shared" si="3"/>
        <v>15.177239999999998</v>
      </c>
      <c r="S16">
        <v>502</v>
      </c>
      <c r="T16" t="s">
        <v>21</v>
      </c>
      <c r="U16">
        <v>62.32</v>
      </c>
      <c r="V16" s="15">
        <f t="shared" si="14"/>
        <v>670.81247999999994</v>
      </c>
      <c r="W16">
        <v>2.74</v>
      </c>
      <c r="X16" s="15">
        <f t="shared" si="4"/>
        <v>29.493359999999999</v>
      </c>
      <c r="Y16">
        <v>1.43</v>
      </c>
      <c r="Z16" s="15">
        <f t="shared" si="5"/>
        <v>15.392519999999998</v>
      </c>
      <c r="AB16" s="3">
        <v>602</v>
      </c>
      <c r="AC16" t="s">
        <v>22</v>
      </c>
      <c r="AD16">
        <v>77.459999999999994</v>
      </c>
      <c r="AE16" s="15">
        <f t="shared" si="15"/>
        <v>833.77943999999991</v>
      </c>
      <c r="AF16">
        <v>2.2799999999999998</v>
      </c>
      <c r="AG16" s="15">
        <f t="shared" si="6"/>
        <v>24.541919999999998</v>
      </c>
      <c r="AH16">
        <v>0.94</v>
      </c>
      <c r="AI16" s="15">
        <f t="shared" si="7"/>
        <v>10.11816</v>
      </c>
      <c r="AK16">
        <v>503</v>
      </c>
      <c r="AL16" t="s">
        <v>21</v>
      </c>
      <c r="AM16">
        <v>62.57</v>
      </c>
      <c r="AN16" s="15">
        <f t="shared" si="16"/>
        <v>673.50347999999997</v>
      </c>
      <c r="AO16">
        <v>0</v>
      </c>
      <c r="AP16" s="15">
        <f t="shared" si="8"/>
        <v>0</v>
      </c>
      <c r="AQ16" s="10">
        <v>0.94</v>
      </c>
      <c r="AR16" s="15">
        <f t="shared" si="8"/>
        <v>10.11816</v>
      </c>
      <c r="AS16" s="15"/>
      <c r="AT16" s="3">
        <v>601</v>
      </c>
      <c r="AU16" t="s">
        <v>21</v>
      </c>
      <c r="AV16" s="3">
        <v>60.09</v>
      </c>
      <c r="AW16" s="15">
        <f t="shared" si="17"/>
        <v>646.80876000000001</v>
      </c>
      <c r="AX16" s="3">
        <v>1.54</v>
      </c>
      <c r="AY16" s="15">
        <f t="shared" si="9"/>
        <v>16.576560000000001</v>
      </c>
      <c r="BA16" s="3">
        <v>502</v>
      </c>
      <c r="BB16" t="s">
        <v>21</v>
      </c>
      <c r="BC16">
        <v>62.85</v>
      </c>
      <c r="BD16" s="15">
        <f t="shared" si="18"/>
        <v>676.51739999999995</v>
      </c>
      <c r="BE16">
        <v>2.5099999999999998</v>
      </c>
      <c r="BF16" s="15">
        <f t="shared" si="10"/>
        <v>27.017639999999997</v>
      </c>
      <c r="BG16">
        <v>1.54</v>
      </c>
      <c r="BH16" s="15">
        <f t="shared" si="11"/>
        <v>16.576560000000001</v>
      </c>
    </row>
    <row r="17" spans="1:60" x14ac:dyDescent="0.25">
      <c r="A17">
        <v>602</v>
      </c>
      <c r="B17" t="s">
        <v>22</v>
      </c>
      <c r="C17">
        <v>87.42</v>
      </c>
      <c r="D17" s="15">
        <f t="shared" si="12"/>
        <v>940.98887999999999</v>
      </c>
      <c r="E17">
        <v>3.3</v>
      </c>
      <c r="F17" s="15">
        <f t="shared" si="0"/>
        <v>35.521199999999993</v>
      </c>
      <c r="G17">
        <v>1.46</v>
      </c>
      <c r="H17" s="15">
        <f t="shared" si="1"/>
        <v>15.715439999999999</v>
      </c>
      <c r="J17">
        <v>602</v>
      </c>
      <c r="K17" t="s">
        <v>22</v>
      </c>
      <c r="L17">
        <v>86.47</v>
      </c>
      <c r="M17" s="15">
        <f t="shared" si="13"/>
        <v>930.76307999999995</v>
      </c>
      <c r="N17">
        <v>5.64</v>
      </c>
      <c r="O17" s="15">
        <f t="shared" si="2"/>
        <v>60.70895999999999</v>
      </c>
      <c r="P17">
        <v>1.5</v>
      </c>
      <c r="Q17" s="15">
        <f t="shared" si="3"/>
        <v>16.146000000000001</v>
      </c>
      <c r="S17">
        <v>503</v>
      </c>
      <c r="T17" t="s">
        <v>22</v>
      </c>
      <c r="U17">
        <v>85.5</v>
      </c>
      <c r="V17" s="15">
        <f t="shared" si="14"/>
        <v>920.32199999999989</v>
      </c>
      <c r="W17">
        <v>0</v>
      </c>
      <c r="X17" s="15">
        <f t="shared" si="4"/>
        <v>0</v>
      </c>
      <c r="Y17">
        <v>0</v>
      </c>
      <c r="Z17" s="15">
        <f t="shared" si="5"/>
        <v>0</v>
      </c>
      <c r="AB17" s="3">
        <v>603</v>
      </c>
      <c r="AC17" s="3" t="s">
        <v>21</v>
      </c>
      <c r="AD17">
        <v>59.73</v>
      </c>
      <c r="AE17" s="15">
        <f t="shared" si="15"/>
        <v>642.93371999999988</v>
      </c>
      <c r="AF17">
        <v>2.25</v>
      </c>
      <c r="AG17" s="15">
        <f t="shared" si="6"/>
        <v>24.218999999999998</v>
      </c>
      <c r="AH17">
        <v>0.9</v>
      </c>
      <c r="AI17" s="15">
        <f t="shared" si="7"/>
        <v>9.6875999999999998</v>
      </c>
      <c r="AK17">
        <v>504</v>
      </c>
      <c r="AL17" t="s">
        <v>21</v>
      </c>
      <c r="AM17">
        <v>62.27</v>
      </c>
      <c r="AN17" s="15">
        <f t="shared" si="16"/>
        <v>670.27427999999998</v>
      </c>
      <c r="AO17">
        <v>2.3199999999999998</v>
      </c>
      <c r="AP17" s="15">
        <f t="shared" si="8"/>
        <v>24.972479999999997</v>
      </c>
      <c r="AQ17" s="10">
        <v>0.94</v>
      </c>
      <c r="AR17" s="15">
        <f t="shared" si="8"/>
        <v>10.11816</v>
      </c>
      <c r="AS17" s="15"/>
      <c r="AT17" s="3">
        <v>602</v>
      </c>
      <c r="AU17" t="s">
        <v>22</v>
      </c>
      <c r="AV17" s="3">
        <v>93.34</v>
      </c>
      <c r="AW17" s="15">
        <f t="shared" si="17"/>
        <v>1004.71176</v>
      </c>
      <c r="AX17" s="3">
        <v>1.57</v>
      </c>
      <c r="AY17" s="15">
        <f t="shared" si="9"/>
        <v>16.899480000000001</v>
      </c>
      <c r="BA17" s="3">
        <v>503</v>
      </c>
      <c r="BB17" s="3" t="s">
        <v>22</v>
      </c>
      <c r="BC17">
        <v>92.13</v>
      </c>
      <c r="BD17" s="15">
        <f t="shared" si="18"/>
        <v>991.68731999999989</v>
      </c>
      <c r="BE17">
        <v>0</v>
      </c>
      <c r="BF17" s="15">
        <f t="shared" si="10"/>
        <v>0</v>
      </c>
      <c r="BG17">
        <v>2.2000000000000002</v>
      </c>
      <c r="BH17" s="15">
        <f t="shared" si="11"/>
        <v>23.680800000000001</v>
      </c>
    </row>
    <row r="18" spans="1:60" x14ac:dyDescent="0.25">
      <c r="A18">
        <v>603</v>
      </c>
      <c r="B18" t="s">
        <v>21</v>
      </c>
      <c r="C18">
        <v>62.69</v>
      </c>
      <c r="D18" s="15">
        <f t="shared" si="12"/>
        <v>674.7951599999999</v>
      </c>
      <c r="E18">
        <v>3.2</v>
      </c>
      <c r="F18" s="15">
        <f t="shared" si="0"/>
        <v>34.444800000000001</v>
      </c>
      <c r="G18">
        <v>0.9</v>
      </c>
      <c r="H18" s="15">
        <f t="shared" si="1"/>
        <v>9.6875999999999998</v>
      </c>
      <c r="J18">
        <v>603</v>
      </c>
      <c r="K18" t="s">
        <v>21</v>
      </c>
      <c r="L18">
        <v>57.04</v>
      </c>
      <c r="M18" s="15">
        <f t="shared" si="13"/>
        <v>613.9785599999999</v>
      </c>
      <c r="N18">
        <v>0</v>
      </c>
      <c r="O18" s="15">
        <f t="shared" si="2"/>
        <v>0</v>
      </c>
      <c r="P18">
        <v>1.54</v>
      </c>
      <c r="Q18" s="15">
        <f t="shared" si="3"/>
        <v>16.576560000000001</v>
      </c>
      <c r="S18">
        <v>504</v>
      </c>
      <c r="T18" t="s">
        <v>21</v>
      </c>
      <c r="U18">
        <v>63.82</v>
      </c>
      <c r="V18" s="15">
        <f t="shared" si="14"/>
        <v>686.95848000000001</v>
      </c>
      <c r="W18">
        <v>0</v>
      </c>
      <c r="X18" s="15">
        <f t="shared" si="4"/>
        <v>0</v>
      </c>
      <c r="Y18">
        <v>0.94</v>
      </c>
      <c r="Z18" s="15">
        <f t="shared" si="5"/>
        <v>10.11816</v>
      </c>
      <c r="AB18" s="3">
        <v>701</v>
      </c>
      <c r="AC18" t="s">
        <v>21</v>
      </c>
      <c r="AD18">
        <v>57.02</v>
      </c>
      <c r="AE18" s="15">
        <f t="shared" si="15"/>
        <v>613.76328000000001</v>
      </c>
      <c r="AF18">
        <v>0</v>
      </c>
      <c r="AG18" s="15">
        <f t="shared" si="6"/>
        <v>0</v>
      </c>
      <c r="AH18">
        <v>0.94</v>
      </c>
      <c r="AI18" s="15">
        <f t="shared" si="7"/>
        <v>10.11816</v>
      </c>
      <c r="AK18">
        <v>601</v>
      </c>
      <c r="AL18" t="s">
        <v>21</v>
      </c>
      <c r="AM18" s="3">
        <v>62.29</v>
      </c>
      <c r="AN18" s="15">
        <f t="shared" si="16"/>
        <v>670.48955999999998</v>
      </c>
      <c r="AO18" s="3">
        <v>2.3199999999999998</v>
      </c>
      <c r="AP18" s="15">
        <f t="shared" si="8"/>
        <v>24.972479999999997</v>
      </c>
      <c r="AQ18" s="10">
        <v>0.94</v>
      </c>
      <c r="AR18" s="15">
        <f t="shared" si="8"/>
        <v>10.11816</v>
      </c>
      <c r="AS18" s="15"/>
      <c r="AT18" s="3">
        <v>603</v>
      </c>
      <c r="AU18" t="s">
        <v>22</v>
      </c>
      <c r="AV18" s="3">
        <v>92.46</v>
      </c>
      <c r="AW18" s="15">
        <f t="shared" si="17"/>
        <v>995.23943999999983</v>
      </c>
      <c r="AX18" s="3">
        <v>2.16</v>
      </c>
      <c r="AY18" s="15">
        <f t="shared" si="9"/>
        <v>23.250240000000002</v>
      </c>
      <c r="BA18" s="3">
        <v>504</v>
      </c>
      <c r="BB18" s="3" t="s">
        <v>22</v>
      </c>
      <c r="BC18">
        <v>98.52</v>
      </c>
      <c r="BD18" s="15">
        <f t="shared" si="18"/>
        <v>1060.4692799999998</v>
      </c>
      <c r="BE18">
        <v>3.06</v>
      </c>
      <c r="BF18" s="15">
        <f t="shared" si="10"/>
        <v>32.937840000000001</v>
      </c>
      <c r="BG18">
        <v>1.47</v>
      </c>
      <c r="BH18" s="15">
        <f t="shared" si="11"/>
        <v>15.823079999999999</v>
      </c>
    </row>
    <row r="19" spans="1:60" x14ac:dyDescent="0.25">
      <c r="A19">
        <v>701</v>
      </c>
      <c r="B19" t="s">
        <v>21</v>
      </c>
      <c r="C19">
        <v>61.96</v>
      </c>
      <c r="D19" s="15">
        <f t="shared" si="12"/>
        <v>666.93743999999992</v>
      </c>
      <c r="E19">
        <v>2.36</v>
      </c>
      <c r="F19" s="15">
        <f t="shared" si="0"/>
        <v>25.403039999999997</v>
      </c>
      <c r="G19">
        <v>1.5</v>
      </c>
      <c r="H19" s="15">
        <f t="shared" si="1"/>
        <v>16.146000000000001</v>
      </c>
      <c r="J19">
        <v>701</v>
      </c>
      <c r="K19" t="s">
        <v>22</v>
      </c>
      <c r="L19">
        <v>100.74</v>
      </c>
      <c r="M19" s="15">
        <f t="shared" si="13"/>
        <v>1084.3653599999998</v>
      </c>
      <c r="N19">
        <v>3.68</v>
      </c>
      <c r="O19" s="15">
        <f t="shared" si="2"/>
        <v>39.611519999999999</v>
      </c>
      <c r="P19">
        <v>1.41</v>
      </c>
      <c r="Q19" s="15">
        <f t="shared" si="3"/>
        <v>15.177239999999998</v>
      </c>
      <c r="S19">
        <v>601</v>
      </c>
      <c r="T19" t="s">
        <v>22</v>
      </c>
      <c r="U19">
        <v>125.68</v>
      </c>
      <c r="V19" s="15">
        <f t="shared" si="14"/>
        <v>1352.81952</v>
      </c>
      <c r="W19">
        <v>5.1100000000000003</v>
      </c>
      <c r="X19" s="15">
        <f t="shared" si="4"/>
        <v>55.004040000000003</v>
      </c>
      <c r="Y19">
        <v>2.96</v>
      </c>
      <c r="Z19" s="15">
        <f t="shared" si="5"/>
        <v>31.861439999999998</v>
      </c>
      <c r="AB19" s="3">
        <v>702</v>
      </c>
      <c r="AC19" t="s">
        <v>22</v>
      </c>
      <c r="AD19">
        <v>77.459999999999994</v>
      </c>
      <c r="AE19" s="15">
        <f t="shared" si="15"/>
        <v>833.77943999999991</v>
      </c>
      <c r="AF19">
        <v>2.2799999999999998</v>
      </c>
      <c r="AG19" s="15">
        <f t="shared" si="6"/>
        <v>24.541919999999998</v>
      </c>
      <c r="AH19">
        <v>0.94</v>
      </c>
      <c r="AI19" s="15">
        <f t="shared" si="7"/>
        <v>10.11816</v>
      </c>
      <c r="AK19">
        <v>602</v>
      </c>
      <c r="AL19" t="s">
        <v>21</v>
      </c>
      <c r="AM19" s="3">
        <v>62.56</v>
      </c>
      <c r="AN19" s="15">
        <f t="shared" si="16"/>
        <v>673.39584000000002</v>
      </c>
      <c r="AO19" s="3">
        <v>0</v>
      </c>
      <c r="AP19" s="15">
        <f t="shared" si="8"/>
        <v>0</v>
      </c>
      <c r="AQ19" s="10">
        <v>0.94</v>
      </c>
      <c r="AR19" s="15">
        <f t="shared" si="8"/>
        <v>10.11816</v>
      </c>
      <c r="AS19" s="15"/>
      <c r="AT19" s="3">
        <v>701</v>
      </c>
      <c r="AU19" t="s">
        <v>21</v>
      </c>
      <c r="AV19" s="3">
        <v>60.09</v>
      </c>
      <c r="AW19" s="15">
        <f t="shared" si="17"/>
        <v>646.80876000000001</v>
      </c>
      <c r="AX19" s="3">
        <v>1.54</v>
      </c>
      <c r="AY19" s="15">
        <f t="shared" si="9"/>
        <v>16.576560000000001</v>
      </c>
      <c r="BA19" s="3">
        <v>601</v>
      </c>
      <c r="BB19" t="s">
        <v>21</v>
      </c>
      <c r="BC19">
        <v>58.9</v>
      </c>
      <c r="BD19" s="15">
        <f t="shared" si="18"/>
        <v>633.99959999999999</v>
      </c>
      <c r="BE19">
        <v>0</v>
      </c>
      <c r="BF19" s="15">
        <f t="shared" si="10"/>
        <v>0</v>
      </c>
      <c r="BG19">
        <v>0.93</v>
      </c>
      <c r="BH19" s="15">
        <f t="shared" si="11"/>
        <v>10.01052</v>
      </c>
    </row>
    <row r="20" spans="1:60" x14ac:dyDescent="0.25">
      <c r="A20">
        <v>702</v>
      </c>
      <c r="B20" t="s">
        <v>22</v>
      </c>
      <c r="C20">
        <v>87.42</v>
      </c>
      <c r="D20" s="15">
        <f t="shared" si="12"/>
        <v>940.98887999999999</v>
      </c>
      <c r="E20">
        <v>3.3</v>
      </c>
      <c r="F20" s="15">
        <f t="shared" si="0"/>
        <v>35.521199999999993</v>
      </c>
      <c r="G20">
        <v>1.46</v>
      </c>
      <c r="H20" s="15">
        <f t="shared" si="1"/>
        <v>15.715439999999999</v>
      </c>
      <c r="J20">
        <v>702</v>
      </c>
      <c r="K20" t="s">
        <v>22</v>
      </c>
      <c r="L20">
        <v>86.47</v>
      </c>
      <c r="M20" s="15">
        <f t="shared" si="13"/>
        <v>930.76307999999995</v>
      </c>
      <c r="N20">
        <v>5.64</v>
      </c>
      <c r="O20" s="15">
        <f t="shared" si="2"/>
        <v>60.70895999999999</v>
      </c>
      <c r="P20">
        <v>1.5</v>
      </c>
      <c r="Q20" s="15">
        <f t="shared" si="3"/>
        <v>16.146000000000001</v>
      </c>
      <c r="S20">
        <v>602</v>
      </c>
      <c r="T20">
        <v>0</v>
      </c>
      <c r="U20">
        <v>0</v>
      </c>
      <c r="V20" s="15">
        <f t="shared" si="14"/>
        <v>0</v>
      </c>
      <c r="W20">
        <v>0</v>
      </c>
      <c r="X20" s="15">
        <f t="shared" si="4"/>
        <v>0</v>
      </c>
      <c r="Y20">
        <v>0</v>
      </c>
      <c r="Z20" s="15">
        <f t="shared" si="5"/>
        <v>0</v>
      </c>
      <c r="AB20" s="3">
        <v>703</v>
      </c>
      <c r="AC20" s="3" t="s">
        <v>21</v>
      </c>
      <c r="AD20">
        <v>59.73</v>
      </c>
      <c r="AE20" s="15">
        <f t="shared" si="15"/>
        <v>642.93371999999988</v>
      </c>
      <c r="AF20">
        <v>2.25</v>
      </c>
      <c r="AG20" s="15">
        <f t="shared" si="6"/>
        <v>24.218999999999998</v>
      </c>
      <c r="AH20">
        <v>0.9</v>
      </c>
      <c r="AI20" s="15">
        <f t="shared" si="7"/>
        <v>9.6875999999999998</v>
      </c>
      <c r="AK20">
        <v>603</v>
      </c>
      <c r="AL20" t="s">
        <v>21</v>
      </c>
      <c r="AM20" s="3">
        <v>62.57</v>
      </c>
      <c r="AN20" s="15">
        <f t="shared" si="16"/>
        <v>673.50347999999997</v>
      </c>
      <c r="AO20" s="3">
        <v>0</v>
      </c>
      <c r="AP20" s="15">
        <f t="shared" si="8"/>
        <v>0</v>
      </c>
      <c r="AQ20" s="10">
        <v>0.94</v>
      </c>
      <c r="AR20" s="15">
        <f t="shared" si="8"/>
        <v>10.11816</v>
      </c>
      <c r="AS20" s="15"/>
      <c r="AT20" s="3">
        <v>702</v>
      </c>
      <c r="AU20" t="s">
        <v>22</v>
      </c>
      <c r="AV20" s="3">
        <v>93.34</v>
      </c>
      <c r="AW20" s="15">
        <f t="shared" si="17"/>
        <v>1004.71176</v>
      </c>
      <c r="AX20" s="3">
        <v>1.57</v>
      </c>
      <c r="AY20" s="15">
        <f t="shared" si="9"/>
        <v>16.899480000000001</v>
      </c>
      <c r="BA20" s="3">
        <v>602</v>
      </c>
      <c r="BB20" t="s">
        <v>21</v>
      </c>
      <c r="BC20">
        <v>62.85</v>
      </c>
      <c r="BD20" s="15">
        <f t="shared" si="18"/>
        <v>676.51739999999995</v>
      </c>
      <c r="BE20">
        <v>2.5099999999999998</v>
      </c>
      <c r="BF20" s="15">
        <f t="shared" si="10"/>
        <v>27.017639999999997</v>
      </c>
      <c r="BG20">
        <v>1.54</v>
      </c>
      <c r="BH20" s="15">
        <f t="shared" si="11"/>
        <v>16.576560000000001</v>
      </c>
    </row>
    <row r="21" spans="1:60" x14ac:dyDescent="0.25">
      <c r="A21">
        <v>703</v>
      </c>
      <c r="B21" s="3" t="s">
        <v>21</v>
      </c>
      <c r="C21">
        <v>62.69</v>
      </c>
      <c r="D21" s="15">
        <f t="shared" si="12"/>
        <v>674.7951599999999</v>
      </c>
      <c r="E21">
        <v>3.2</v>
      </c>
      <c r="F21" s="15">
        <f t="shared" si="0"/>
        <v>34.444800000000001</v>
      </c>
      <c r="G21">
        <v>0.9</v>
      </c>
      <c r="H21" s="15">
        <f t="shared" si="1"/>
        <v>9.6875999999999998</v>
      </c>
      <c r="J21">
        <v>703</v>
      </c>
      <c r="K21" t="s">
        <v>21</v>
      </c>
      <c r="L21">
        <v>57.04</v>
      </c>
      <c r="M21" s="15">
        <f t="shared" si="13"/>
        <v>613.9785599999999</v>
      </c>
      <c r="N21">
        <v>0</v>
      </c>
      <c r="O21" s="15">
        <f t="shared" si="2"/>
        <v>0</v>
      </c>
      <c r="P21">
        <v>1.54</v>
      </c>
      <c r="Q21" s="15">
        <f t="shared" si="3"/>
        <v>16.576560000000001</v>
      </c>
      <c r="S21">
        <v>603</v>
      </c>
      <c r="T21" t="s">
        <v>22</v>
      </c>
      <c r="U21">
        <v>85.5</v>
      </c>
      <c r="V21" s="15">
        <f t="shared" si="14"/>
        <v>920.32199999999989</v>
      </c>
      <c r="W21">
        <v>0</v>
      </c>
      <c r="X21" s="15">
        <f t="shared" si="4"/>
        <v>0</v>
      </c>
      <c r="Y21">
        <v>0</v>
      </c>
      <c r="Z21" s="15">
        <f t="shared" si="5"/>
        <v>0</v>
      </c>
      <c r="AB21" s="3">
        <v>801</v>
      </c>
      <c r="AC21" t="s">
        <v>21</v>
      </c>
      <c r="AD21">
        <v>57.02</v>
      </c>
      <c r="AE21" s="15">
        <f t="shared" si="15"/>
        <v>613.76328000000001</v>
      </c>
      <c r="AF21">
        <v>0</v>
      </c>
      <c r="AG21" s="15">
        <f t="shared" si="6"/>
        <v>0</v>
      </c>
      <c r="AH21">
        <v>0.94</v>
      </c>
      <c r="AI21" s="15">
        <f t="shared" si="7"/>
        <v>10.11816</v>
      </c>
      <c r="AK21">
        <v>604</v>
      </c>
      <c r="AL21" t="s">
        <v>21</v>
      </c>
      <c r="AM21" s="3">
        <v>62.27</v>
      </c>
      <c r="AN21" s="15">
        <f t="shared" si="16"/>
        <v>670.27427999999998</v>
      </c>
      <c r="AO21" s="3">
        <v>2.3199999999999998</v>
      </c>
      <c r="AP21" s="15">
        <f t="shared" si="8"/>
        <v>24.972479999999997</v>
      </c>
      <c r="AQ21" s="10">
        <v>0.94</v>
      </c>
      <c r="AR21" s="15">
        <f t="shared" si="8"/>
        <v>10.11816</v>
      </c>
      <c r="AS21" s="15"/>
      <c r="AT21" s="3">
        <v>703</v>
      </c>
      <c r="AU21" t="s">
        <v>22</v>
      </c>
      <c r="AV21" s="3">
        <v>92.46</v>
      </c>
      <c r="AW21" s="15">
        <f t="shared" si="17"/>
        <v>995.23943999999983</v>
      </c>
      <c r="AX21" s="3">
        <v>2.16</v>
      </c>
      <c r="AY21" s="15">
        <f t="shared" si="9"/>
        <v>23.250240000000002</v>
      </c>
      <c r="BA21" s="3">
        <v>603</v>
      </c>
      <c r="BB21" s="3" t="s">
        <v>22</v>
      </c>
      <c r="BC21">
        <v>92.13</v>
      </c>
      <c r="BD21" s="15">
        <f t="shared" si="18"/>
        <v>991.68731999999989</v>
      </c>
      <c r="BE21">
        <v>0</v>
      </c>
      <c r="BF21" s="15">
        <f t="shared" si="10"/>
        <v>0</v>
      </c>
      <c r="BG21">
        <v>2.2000000000000002</v>
      </c>
      <c r="BH21" s="15">
        <f t="shared" si="11"/>
        <v>23.680800000000001</v>
      </c>
    </row>
    <row r="22" spans="1:60" x14ac:dyDescent="0.25">
      <c r="A22">
        <v>801</v>
      </c>
      <c r="B22" t="s">
        <v>21</v>
      </c>
      <c r="C22">
        <v>61.96</v>
      </c>
      <c r="D22" s="15">
        <f t="shared" si="12"/>
        <v>666.93743999999992</v>
      </c>
      <c r="E22">
        <v>2.36</v>
      </c>
      <c r="F22" s="15">
        <f t="shared" si="0"/>
        <v>25.403039999999997</v>
      </c>
      <c r="G22">
        <v>1.5</v>
      </c>
      <c r="H22" s="15">
        <f t="shared" si="1"/>
        <v>16.146000000000001</v>
      </c>
      <c r="J22">
        <v>801</v>
      </c>
      <c r="K22" t="s">
        <v>25</v>
      </c>
      <c r="L22">
        <v>111.63</v>
      </c>
      <c r="M22" s="15">
        <f t="shared" si="13"/>
        <v>1201.5853199999999</v>
      </c>
      <c r="N22">
        <v>3.68</v>
      </c>
      <c r="O22" s="15">
        <f t="shared" si="2"/>
        <v>39.611519999999999</v>
      </c>
      <c r="P22">
        <v>1.41</v>
      </c>
      <c r="Q22" s="15">
        <f t="shared" si="3"/>
        <v>15.177239999999998</v>
      </c>
      <c r="S22">
        <v>604</v>
      </c>
      <c r="T22" t="s">
        <v>21</v>
      </c>
      <c r="U22">
        <v>63.82</v>
      </c>
      <c r="V22" s="15">
        <f t="shared" si="14"/>
        <v>686.95848000000001</v>
      </c>
      <c r="W22">
        <v>0</v>
      </c>
      <c r="X22" s="15">
        <f t="shared" si="4"/>
        <v>0</v>
      </c>
      <c r="Y22">
        <v>0.94</v>
      </c>
      <c r="Z22" s="15">
        <f t="shared" si="5"/>
        <v>10.11816</v>
      </c>
      <c r="AB22" s="3">
        <v>802</v>
      </c>
      <c r="AC22" t="s">
        <v>22</v>
      </c>
      <c r="AD22">
        <v>77.459999999999994</v>
      </c>
      <c r="AE22" s="15">
        <f t="shared" si="15"/>
        <v>833.77943999999991</v>
      </c>
      <c r="AF22">
        <v>2.2799999999999998</v>
      </c>
      <c r="AG22" s="15">
        <f t="shared" si="6"/>
        <v>24.541919999999998</v>
      </c>
      <c r="AH22">
        <v>0.94</v>
      </c>
      <c r="AI22" s="15">
        <f t="shared" si="7"/>
        <v>10.11816</v>
      </c>
      <c r="AK22">
        <v>701</v>
      </c>
      <c r="AL22" t="s">
        <v>21</v>
      </c>
      <c r="AM22" s="3">
        <v>62.29</v>
      </c>
      <c r="AN22" s="15">
        <f t="shared" si="16"/>
        <v>670.48955999999998</v>
      </c>
      <c r="AO22" s="3">
        <v>2.3199999999999998</v>
      </c>
      <c r="AP22" s="15">
        <f t="shared" si="8"/>
        <v>24.972479999999997</v>
      </c>
      <c r="AQ22" s="10">
        <v>0.94</v>
      </c>
      <c r="AR22" s="15">
        <f t="shared" si="8"/>
        <v>10.11816</v>
      </c>
      <c r="AS22" s="15"/>
      <c r="AT22" s="3">
        <v>801</v>
      </c>
      <c r="AU22" t="s">
        <v>21</v>
      </c>
      <c r="AV22" s="3">
        <v>60.09</v>
      </c>
      <c r="AW22" s="15">
        <f t="shared" si="17"/>
        <v>646.80876000000001</v>
      </c>
      <c r="AX22" s="3">
        <v>1.54</v>
      </c>
      <c r="AY22" s="15">
        <f t="shared" si="9"/>
        <v>16.576560000000001</v>
      </c>
      <c r="BA22" s="3">
        <v>604</v>
      </c>
      <c r="BB22" s="3" t="s">
        <v>22</v>
      </c>
      <c r="BC22">
        <v>98.52</v>
      </c>
      <c r="BD22" s="15">
        <f t="shared" si="18"/>
        <v>1060.4692799999998</v>
      </c>
      <c r="BE22">
        <v>3.06</v>
      </c>
      <c r="BF22" s="15">
        <f t="shared" si="10"/>
        <v>32.937840000000001</v>
      </c>
      <c r="BG22">
        <v>1.47</v>
      </c>
      <c r="BH22" s="15">
        <f t="shared" si="11"/>
        <v>15.823079999999999</v>
      </c>
    </row>
    <row r="23" spans="1:60" x14ac:dyDescent="0.25">
      <c r="A23">
        <v>802</v>
      </c>
      <c r="B23" t="s">
        <v>22</v>
      </c>
      <c r="C23">
        <v>87.42</v>
      </c>
      <c r="D23" s="15">
        <f t="shared" si="12"/>
        <v>940.98887999999999</v>
      </c>
      <c r="E23">
        <v>3.3</v>
      </c>
      <c r="F23" s="15">
        <f t="shared" si="0"/>
        <v>35.521199999999993</v>
      </c>
      <c r="G23">
        <v>1.46</v>
      </c>
      <c r="H23" s="15">
        <f t="shared" si="1"/>
        <v>15.715439999999999</v>
      </c>
      <c r="J23">
        <v>802</v>
      </c>
      <c r="K23" t="s">
        <v>23</v>
      </c>
      <c r="L23">
        <v>0</v>
      </c>
      <c r="M23" s="15">
        <f t="shared" si="13"/>
        <v>0</v>
      </c>
      <c r="N23">
        <v>0</v>
      </c>
      <c r="O23" s="15">
        <f t="shared" si="2"/>
        <v>0</v>
      </c>
      <c r="P23">
        <v>0</v>
      </c>
      <c r="Q23" s="15">
        <f t="shared" si="3"/>
        <v>0</v>
      </c>
      <c r="S23">
        <v>701</v>
      </c>
      <c r="T23" t="s">
        <v>21</v>
      </c>
      <c r="U23">
        <v>62.21</v>
      </c>
      <c r="V23" s="15">
        <f t="shared" si="14"/>
        <v>669.62843999999996</v>
      </c>
      <c r="W23">
        <v>2.36</v>
      </c>
      <c r="X23" s="15">
        <f t="shared" si="4"/>
        <v>25.403039999999997</v>
      </c>
      <c r="Y23">
        <v>1.54</v>
      </c>
      <c r="Z23" s="15">
        <f t="shared" si="5"/>
        <v>16.576560000000001</v>
      </c>
      <c r="AB23" s="3">
        <v>803</v>
      </c>
      <c r="AC23" s="3" t="s">
        <v>23</v>
      </c>
      <c r="AD23">
        <v>0</v>
      </c>
      <c r="AE23" s="15">
        <f t="shared" si="15"/>
        <v>0</v>
      </c>
      <c r="AF23">
        <v>0</v>
      </c>
      <c r="AG23" s="15">
        <f t="shared" si="6"/>
        <v>0</v>
      </c>
      <c r="AH23">
        <v>0</v>
      </c>
      <c r="AI23" s="15">
        <f t="shared" si="7"/>
        <v>0</v>
      </c>
      <c r="AK23">
        <v>702</v>
      </c>
      <c r="AL23" t="s">
        <v>21</v>
      </c>
      <c r="AM23" s="3">
        <v>62.56</v>
      </c>
      <c r="AN23" s="15">
        <f t="shared" si="16"/>
        <v>673.39584000000002</v>
      </c>
      <c r="AO23" s="3">
        <v>0</v>
      </c>
      <c r="AP23" s="15">
        <f t="shared" si="8"/>
        <v>0</v>
      </c>
      <c r="AQ23" s="10">
        <v>0.94</v>
      </c>
      <c r="AR23" s="15">
        <f t="shared" si="8"/>
        <v>10.11816</v>
      </c>
      <c r="AS23" s="15"/>
      <c r="AT23" s="3">
        <v>802</v>
      </c>
      <c r="AU23" t="s">
        <v>23</v>
      </c>
      <c r="AV23" s="3">
        <v>0</v>
      </c>
      <c r="AW23" s="15">
        <f t="shared" si="17"/>
        <v>0</v>
      </c>
      <c r="AX23" s="3">
        <v>0</v>
      </c>
      <c r="AY23" s="15">
        <f t="shared" si="9"/>
        <v>0</v>
      </c>
      <c r="BA23" s="3">
        <v>701</v>
      </c>
      <c r="BB23" t="s">
        <v>21</v>
      </c>
      <c r="BC23">
        <v>58.9</v>
      </c>
      <c r="BD23" s="15">
        <f t="shared" si="18"/>
        <v>633.99959999999999</v>
      </c>
      <c r="BE23">
        <v>0</v>
      </c>
      <c r="BF23" s="15">
        <f t="shared" si="10"/>
        <v>0</v>
      </c>
      <c r="BG23">
        <v>0.93</v>
      </c>
      <c r="BH23" s="15">
        <f t="shared" si="11"/>
        <v>10.01052</v>
      </c>
    </row>
    <row r="24" spans="1:60" x14ac:dyDescent="0.25">
      <c r="A24">
        <v>803</v>
      </c>
      <c r="B24" s="3" t="s">
        <v>23</v>
      </c>
      <c r="C24">
        <v>0</v>
      </c>
      <c r="D24" s="15">
        <f t="shared" si="12"/>
        <v>0</v>
      </c>
      <c r="E24">
        <v>0</v>
      </c>
      <c r="F24" s="15">
        <f t="shared" si="0"/>
        <v>0</v>
      </c>
      <c r="G24">
        <v>0</v>
      </c>
      <c r="H24" s="15">
        <f t="shared" si="1"/>
        <v>0</v>
      </c>
      <c r="J24">
        <v>803</v>
      </c>
      <c r="K24" t="s">
        <v>21</v>
      </c>
      <c r="L24">
        <v>60.05</v>
      </c>
      <c r="M24" s="15">
        <f t="shared" si="13"/>
        <v>646.37819999999988</v>
      </c>
      <c r="N24">
        <v>0</v>
      </c>
      <c r="O24" s="15">
        <f t="shared" si="2"/>
        <v>0</v>
      </c>
      <c r="P24">
        <v>1.54</v>
      </c>
      <c r="Q24" s="15">
        <f t="shared" si="3"/>
        <v>16.576560000000001</v>
      </c>
      <c r="S24">
        <v>702</v>
      </c>
      <c r="T24" t="s">
        <v>21</v>
      </c>
      <c r="U24">
        <v>62.32</v>
      </c>
      <c r="V24" s="15">
        <f t="shared" si="14"/>
        <v>670.81247999999994</v>
      </c>
      <c r="W24">
        <v>2.74</v>
      </c>
      <c r="X24" s="15">
        <f t="shared" si="4"/>
        <v>29.493359999999999</v>
      </c>
      <c r="Y24">
        <v>1.43</v>
      </c>
      <c r="Z24" s="15">
        <f t="shared" si="5"/>
        <v>15.392519999999998</v>
      </c>
      <c r="AB24" s="3">
        <v>901</v>
      </c>
      <c r="AC24" t="s">
        <v>21</v>
      </c>
      <c r="AD24">
        <v>57.02</v>
      </c>
      <c r="AE24" s="15">
        <f t="shared" si="15"/>
        <v>613.76328000000001</v>
      </c>
      <c r="AF24">
        <v>0</v>
      </c>
      <c r="AG24" s="15">
        <f t="shared" si="6"/>
        <v>0</v>
      </c>
      <c r="AH24">
        <v>0.94</v>
      </c>
      <c r="AI24" s="15">
        <f t="shared" si="7"/>
        <v>10.11816</v>
      </c>
      <c r="AK24">
        <v>703</v>
      </c>
      <c r="AL24" t="s">
        <v>21</v>
      </c>
      <c r="AM24" s="3">
        <v>62.57</v>
      </c>
      <c r="AN24" s="15">
        <f t="shared" si="16"/>
        <v>673.50347999999997</v>
      </c>
      <c r="AO24" s="3">
        <v>0</v>
      </c>
      <c r="AP24" s="15">
        <f t="shared" si="8"/>
        <v>0</v>
      </c>
      <c r="AQ24" s="10">
        <v>0.94</v>
      </c>
      <c r="AR24" s="15">
        <f t="shared" si="8"/>
        <v>10.11816</v>
      </c>
      <c r="AS24" s="15"/>
      <c r="AT24" s="3">
        <v>803</v>
      </c>
      <c r="AU24" t="s">
        <v>31</v>
      </c>
      <c r="AV24" s="3">
        <v>112.56</v>
      </c>
      <c r="AW24" s="15">
        <f t="shared" si="17"/>
        <v>1211.59584</v>
      </c>
      <c r="AX24" s="3">
        <v>2.16</v>
      </c>
      <c r="AY24" s="15">
        <f t="shared" si="9"/>
        <v>23.250240000000002</v>
      </c>
      <c r="BA24" s="3">
        <v>702</v>
      </c>
      <c r="BB24" t="s">
        <v>21</v>
      </c>
      <c r="BC24">
        <v>62.85</v>
      </c>
      <c r="BD24" s="15">
        <f t="shared" si="18"/>
        <v>676.51739999999995</v>
      </c>
      <c r="BE24">
        <v>2.5099999999999998</v>
      </c>
      <c r="BF24" s="15">
        <f t="shared" si="10"/>
        <v>27.017639999999997</v>
      </c>
      <c r="BG24">
        <v>1.54</v>
      </c>
      <c r="BH24" s="15">
        <f t="shared" si="11"/>
        <v>16.576560000000001</v>
      </c>
    </row>
    <row r="25" spans="1:60" x14ac:dyDescent="0.25">
      <c r="A25">
        <v>901</v>
      </c>
      <c r="B25" s="3" t="s">
        <v>21</v>
      </c>
      <c r="C25" s="3">
        <v>61.96</v>
      </c>
      <c r="D25" s="15">
        <f t="shared" si="12"/>
        <v>666.93743999999992</v>
      </c>
      <c r="E25" s="3">
        <v>2.36</v>
      </c>
      <c r="F25" s="15">
        <f t="shared" si="0"/>
        <v>25.403039999999997</v>
      </c>
      <c r="G25" s="3">
        <v>1.5</v>
      </c>
      <c r="H25" s="15">
        <f t="shared" si="1"/>
        <v>16.146000000000001</v>
      </c>
      <c r="J25">
        <v>901</v>
      </c>
      <c r="K25" t="s">
        <v>22</v>
      </c>
      <c r="L25">
        <v>100.74</v>
      </c>
      <c r="M25" s="15">
        <f t="shared" si="13"/>
        <v>1084.3653599999998</v>
      </c>
      <c r="N25">
        <v>3.68</v>
      </c>
      <c r="O25" s="15">
        <f t="shared" si="2"/>
        <v>39.611519999999999</v>
      </c>
      <c r="P25">
        <v>1.41</v>
      </c>
      <c r="Q25" s="15">
        <f t="shared" si="3"/>
        <v>15.177239999999998</v>
      </c>
      <c r="S25">
        <v>703</v>
      </c>
      <c r="T25" t="s">
        <v>22</v>
      </c>
      <c r="U25">
        <v>85.5</v>
      </c>
      <c r="V25" s="15">
        <f t="shared" si="14"/>
        <v>920.32199999999989</v>
      </c>
      <c r="W25">
        <v>0</v>
      </c>
      <c r="X25" s="15">
        <f t="shared" si="4"/>
        <v>0</v>
      </c>
      <c r="Y25">
        <v>0</v>
      </c>
      <c r="Z25" s="15">
        <f t="shared" si="5"/>
        <v>0</v>
      </c>
      <c r="AB25" s="3">
        <v>902</v>
      </c>
      <c r="AC25" t="s">
        <v>22</v>
      </c>
      <c r="AD25">
        <v>77.459999999999994</v>
      </c>
      <c r="AE25" s="15">
        <f t="shared" si="15"/>
        <v>833.77943999999991</v>
      </c>
      <c r="AF25">
        <v>2.2799999999999998</v>
      </c>
      <c r="AG25" s="15">
        <f t="shared" si="6"/>
        <v>24.541919999999998</v>
      </c>
      <c r="AH25">
        <v>0.94</v>
      </c>
      <c r="AI25" s="15">
        <f t="shared" si="7"/>
        <v>10.11816</v>
      </c>
      <c r="AK25">
        <v>704</v>
      </c>
      <c r="AL25" t="s">
        <v>21</v>
      </c>
      <c r="AM25" s="3">
        <v>62.27</v>
      </c>
      <c r="AN25" s="15">
        <f t="shared" si="16"/>
        <v>670.27427999999998</v>
      </c>
      <c r="AO25" s="3">
        <v>2.3199999999999998</v>
      </c>
      <c r="AP25" s="15">
        <f t="shared" si="8"/>
        <v>24.972479999999997</v>
      </c>
      <c r="AQ25" s="10">
        <v>0.94</v>
      </c>
      <c r="AR25" s="15">
        <f t="shared" si="8"/>
        <v>10.11816</v>
      </c>
      <c r="AS25" s="15"/>
      <c r="AT25" s="3">
        <v>901</v>
      </c>
      <c r="AU25" t="s">
        <v>21</v>
      </c>
      <c r="AV25" s="3">
        <v>60.09</v>
      </c>
      <c r="AW25" s="15">
        <f t="shared" si="17"/>
        <v>646.80876000000001</v>
      </c>
      <c r="AX25" s="3">
        <v>1.54</v>
      </c>
      <c r="AY25" s="15">
        <f t="shared" si="9"/>
        <v>16.576560000000001</v>
      </c>
      <c r="BA25" s="3">
        <v>703</v>
      </c>
      <c r="BB25" s="3" t="s">
        <v>22</v>
      </c>
      <c r="BC25">
        <v>92.13</v>
      </c>
      <c r="BD25" s="15">
        <f t="shared" si="18"/>
        <v>991.68731999999989</v>
      </c>
      <c r="BE25">
        <v>0</v>
      </c>
      <c r="BF25" s="15">
        <f t="shared" si="10"/>
        <v>0</v>
      </c>
      <c r="BG25">
        <v>2.2000000000000002</v>
      </c>
      <c r="BH25" s="15">
        <f t="shared" si="11"/>
        <v>23.680800000000001</v>
      </c>
    </row>
    <row r="26" spans="1:60" x14ac:dyDescent="0.25">
      <c r="A26">
        <v>902</v>
      </c>
      <c r="B26" s="3" t="s">
        <v>22</v>
      </c>
      <c r="C26" s="3">
        <v>87.42</v>
      </c>
      <c r="D26" s="15">
        <f t="shared" si="12"/>
        <v>940.98887999999999</v>
      </c>
      <c r="E26" s="3">
        <v>3.3</v>
      </c>
      <c r="F26" s="15">
        <f t="shared" si="0"/>
        <v>35.521199999999993</v>
      </c>
      <c r="G26" s="3">
        <v>1.46</v>
      </c>
      <c r="H26" s="15">
        <f t="shared" si="1"/>
        <v>15.715439999999999</v>
      </c>
      <c r="J26">
        <v>902</v>
      </c>
      <c r="K26" t="s">
        <v>22</v>
      </c>
      <c r="L26">
        <v>86.47</v>
      </c>
      <c r="M26" s="15">
        <f t="shared" si="13"/>
        <v>930.76307999999995</v>
      </c>
      <c r="N26">
        <v>5.64</v>
      </c>
      <c r="O26" s="15">
        <f t="shared" si="2"/>
        <v>60.70895999999999</v>
      </c>
      <c r="P26">
        <v>1.5</v>
      </c>
      <c r="Q26" s="15">
        <f t="shared" si="3"/>
        <v>16.146000000000001</v>
      </c>
      <c r="S26">
        <v>704</v>
      </c>
      <c r="T26" t="s">
        <v>21</v>
      </c>
      <c r="U26">
        <v>63.82</v>
      </c>
      <c r="V26" s="15">
        <f t="shared" si="14"/>
        <v>686.95848000000001</v>
      </c>
      <c r="W26">
        <v>0</v>
      </c>
      <c r="X26" s="15">
        <f t="shared" si="4"/>
        <v>0</v>
      </c>
      <c r="Y26">
        <v>0.94</v>
      </c>
      <c r="Z26" s="15">
        <f t="shared" si="5"/>
        <v>10.11816</v>
      </c>
      <c r="AB26" s="3">
        <v>903</v>
      </c>
      <c r="AC26" s="3" t="s">
        <v>21</v>
      </c>
      <c r="AD26">
        <v>59.73</v>
      </c>
      <c r="AE26" s="15">
        <f t="shared" si="15"/>
        <v>642.93371999999988</v>
      </c>
      <c r="AF26">
        <v>2.25</v>
      </c>
      <c r="AG26" s="15">
        <f t="shared" si="6"/>
        <v>24.218999999999998</v>
      </c>
      <c r="AH26">
        <v>0.9</v>
      </c>
      <c r="AI26" s="15">
        <f t="shared" si="7"/>
        <v>9.6875999999999998</v>
      </c>
      <c r="AK26">
        <v>801</v>
      </c>
      <c r="AL26" t="s">
        <v>21</v>
      </c>
      <c r="AM26" s="3">
        <v>62.29</v>
      </c>
      <c r="AN26" s="15">
        <f t="shared" si="16"/>
        <v>670.48955999999998</v>
      </c>
      <c r="AO26" s="3">
        <v>2.3199999999999998</v>
      </c>
      <c r="AP26" s="15">
        <f t="shared" si="8"/>
        <v>24.972479999999997</v>
      </c>
      <c r="AQ26" s="10">
        <v>0.94</v>
      </c>
      <c r="AR26" s="15">
        <f t="shared" si="8"/>
        <v>10.11816</v>
      </c>
      <c r="AS26" s="15"/>
      <c r="AT26" s="3">
        <v>902</v>
      </c>
      <c r="AU26" t="s">
        <v>22</v>
      </c>
      <c r="AV26" s="3">
        <v>93.34</v>
      </c>
      <c r="AW26" s="15">
        <f t="shared" si="17"/>
        <v>1004.71176</v>
      </c>
      <c r="AX26" s="3">
        <v>1.57</v>
      </c>
      <c r="AY26" s="15">
        <f t="shared" si="9"/>
        <v>16.899480000000001</v>
      </c>
      <c r="BA26" s="3">
        <v>704</v>
      </c>
      <c r="BB26" s="3" t="s">
        <v>22</v>
      </c>
      <c r="BC26">
        <v>98.52</v>
      </c>
      <c r="BD26" s="15">
        <f t="shared" si="18"/>
        <v>1060.4692799999998</v>
      </c>
      <c r="BE26">
        <v>3.06</v>
      </c>
      <c r="BF26" s="15">
        <f t="shared" si="10"/>
        <v>32.937840000000001</v>
      </c>
      <c r="BG26">
        <v>1.47</v>
      </c>
      <c r="BH26" s="15">
        <f t="shared" si="11"/>
        <v>15.823079999999999</v>
      </c>
    </row>
    <row r="27" spans="1:60" x14ac:dyDescent="0.25">
      <c r="A27">
        <v>903</v>
      </c>
      <c r="B27" s="3" t="s">
        <v>21</v>
      </c>
      <c r="C27" s="3">
        <v>62.69</v>
      </c>
      <c r="D27" s="15">
        <f t="shared" si="12"/>
        <v>674.7951599999999</v>
      </c>
      <c r="E27" s="3">
        <v>3.2</v>
      </c>
      <c r="F27" s="15">
        <f t="shared" si="0"/>
        <v>34.444800000000001</v>
      </c>
      <c r="G27" s="3">
        <v>0.9</v>
      </c>
      <c r="H27" s="15">
        <f t="shared" si="1"/>
        <v>9.6875999999999998</v>
      </c>
      <c r="J27">
        <v>903</v>
      </c>
      <c r="K27" t="s">
        <v>21</v>
      </c>
      <c r="L27">
        <v>57.04</v>
      </c>
      <c r="M27" s="15">
        <f t="shared" si="13"/>
        <v>613.9785599999999</v>
      </c>
      <c r="N27">
        <v>0</v>
      </c>
      <c r="O27" s="15">
        <f t="shared" si="2"/>
        <v>0</v>
      </c>
      <c r="P27">
        <v>1.54</v>
      </c>
      <c r="Q27" s="15">
        <f t="shared" si="3"/>
        <v>16.576560000000001</v>
      </c>
      <c r="S27">
        <v>801</v>
      </c>
      <c r="T27" s="3" t="s">
        <v>21</v>
      </c>
      <c r="U27" s="3">
        <v>62.21</v>
      </c>
      <c r="V27" s="18">
        <v>670</v>
      </c>
      <c r="W27" s="3">
        <v>2.36</v>
      </c>
      <c r="X27" s="18">
        <v>25</v>
      </c>
      <c r="Y27" s="3">
        <v>1.54</v>
      </c>
      <c r="Z27" s="15">
        <f t="shared" si="5"/>
        <v>16.576560000000001</v>
      </c>
      <c r="AB27" s="3">
        <v>1001</v>
      </c>
      <c r="AC27" t="s">
        <v>21</v>
      </c>
      <c r="AD27">
        <v>57.02</v>
      </c>
      <c r="AE27" s="15">
        <f t="shared" si="15"/>
        <v>613.76328000000001</v>
      </c>
      <c r="AF27">
        <v>0</v>
      </c>
      <c r="AG27" s="15">
        <f t="shared" si="6"/>
        <v>0</v>
      </c>
      <c r="AH27">
        <v>0.94</v>
      </c>
      <c r="AI27" s="15">
        <f t="shared" si="7"/>
        <v>10.11816</v>
      </c>
      <c r="AK27">
        <v>802</v>
      </c>
      <c r="AL27" t="s">
        <v>21</v>
      </c>
      <c r="AM27" s="3">
        <v>62.56</v>
      </c>
      <c r="AN27" s="15">
        <f t="shared" si="16"/>
        <v>673.39584000000002</v>
      </c>
      <c r="AO27" s="3">
        <v>0</v>
      </c>
      <c r="AP27" s="15">
        <f t="shared" si="8"/>
        <v>0</v>
      </c>
      <c r="AQ27" s="10">
        <v>0.94</v>
      </c>
      <c r="AR27" s="15">
        <f t="shared" si="8"/>
        <v>10.11816</v>
      </c>
      <c r="AS27" s="15"/>
      <c r="AT27" s="3">
        <v>903</v>
      </c>
      <c r="AU27" t="s">
        <v>22</v>
      </c>
      <c r="AV27" s="3">
        <v>92.46</v>
      </c>
      <c r="AW27" s="15">
        <f t="shared" si="17"/>
        <v>995.23943999999983</v>
      </c>
      <c r="AX27" s="3">
        <v>2.16</v>
      </c>
      <c r="AY27" s="15">
        <f t="shared" si="9"/>
        <v>23.250240000000002</v>
      </c>
      <c r="BA27" s="3">
        <v>801</v>
      </c>
      <c r="BB27" t="s">
        <v>21</v>
      </c>
      <c r="BC27">
        <v>58.9</v>
      </c>
      <c r="BD27" s="15">
        <f t="shared" si="18"/>
        <v>633.99959999999999</v>
      </c>
      <c r="BE27">
        <v>0</v>
      </c>
      <c r="BF27" s="15">
        <f t="shared" si="10"/>
        <v>0</v>
      </c>
      <c r="BG27">
        <v>0.93</v>
      </c>
      <c r="BH27" s="15">
        <f t="shared" si="11"/>
        <v>10.01052</v>
      </c>
    </row>
    <row r="28" spans="1:60" x14ac:dyDescent="0.25">
      <c r="A28">
        <v>1001</v>
      </c>
      <c r="B28" s="3" t="s">
        <v>21</v>
      </c>
      <c r="C28" s="3">
        <v>61.96</v>
      </c>
      <c r="D28" s="15">
        <f t="shared" si="12"/>
        <v>666.93743999999992</v>
      </c>
      <c r="E28" s="3">
        <v>2.36</v>
      </c>
      <c r="F28" s="15">
        <f t="shared" si="0"/>
        <v>25.403039999999997</v>
      </c>
      <c r="G28" s="3">
        <v>1.5</v>
      </c>
      <c r="H28" s="15">
        <f t="shared" si="1"/>
        <v>16.146000000000001</v>
      </c>
      <c r="J28">
        <v>1001</v>
      </c>
      <c r="K28" t="s">
        <v>22</v>
      </c>
      <c r="L28">
        <v>100.74</v>
      </c>
      <c r="M28" s="15">
        <f t="shared" si="13"/>
        <v>1084.3653599999998</v>
      </c>
      <c r="N28">
        <v>3.68</v>
      </c>
      <c r="O28" s="15">
        <f t="shared" si="2"/>
        <v>39.611519999999999</v>
      </c>
      <c r="P28">
        <v>1.41</v>
      </c>
      <c r="Q28" s="15">
        <f t="shared" si="3"/>
        <v>15.177239999999998</v>
      </c>
      <c r="S28">
        <v>802</v>
      </c>
      <c r="T28" s="3" t="s">
        <v>42</v>
      </c>
      <c r="U28" s="3">
        <v>76.28</v>
      </c>
      <c r="V28" s="18">
        <v>821</v>
      </c>
      <c r="W28" s="3">
        <v>2.74</v>
      </c>
      <c r="X28" s="18">
        <v>29</v>
      </c>
      <c r="Y28" s="3">
        <v>1.43</v>
      </c>
      <c r="Z28" s="15">
        <f t="shared" si="5"/>
        <v>15.392519999999998</v>
      </c>
      <c r="AB28" s="3">
        <v>1002</v>
      </c>
      <c r="AC28" t="s">
        <v>22</v>
      </c>
      <c r="AD28">
        <v>77.459999999999994</v>
      </c>
      <c r="AE28" s="15">
        <f t="shared" si="15"/>
        <v>833.77943999999991</v>
      </c>
      <c r="AF28">
        <v>2.2799999999999998</v>
      </c>
      <c r="AG28" s="15">
        <f t="shared" si="6"/>
        <v>24.541919999999998</v>
      </c>
      <c r="AH28">
        <v>0.94</v>
      </c>
      <c r="AI28" s="15">
        <f t="shared" si="7"/>
        <v>10.11816</v>
      </c>
      <c r="AK28">
        <v>803</v>
      </c>
      <c r="AL28" t="s">
        <v>23</v>
      </c>
      <c r="AM28" s="3">
        <v>0</v>
      </c>
      <c r="AN28" s="15">
        <f t="shared" si="16"/>
        <v>0</v>
      </c>
      <c r="AO28" s="3">
        <v>0</v>
      </c>
      <c r="AP28" s="15">
        <f t="shared" si="8"/>
        <v>0</v>
      </c>
      <c r="AQ28" s="10">
        <v>0.94</v>
      </c>
      <c r="AR28" s="15">
        <f t="shared" si="8"/>
        <v>10.11816</v>
      </c>
      <c r="AS28" s="15"/>
      <c r="AT28" s="3">
        <v>1001</v>
      </c>
      <c r="AU28" t="s">
        <v>21</v>
      </c>
      <c r="AV28" s="3">
        <v>60.09</v>
      </c>
      <c r="AW28" s="15">
        <f t="shared" si="17"/>
        <v>646.80876000000001</v>
      </c>
      <c r="AX28" s="3">
        <v>1.54</v>
      </c>
      <c r="AY28" s="15">
        <f t="shared" si="9"/>
        <v>16.576560000000001</v>
      </c>
      <c r="BA28" s="3">
        <v>802</v>
      </c>
      <c r="BB28" t="s">
        <v>21</v>
      </c>
      <c r="BC28">
        <v>66.569999999999993</v>
      </c>
      <c r="BD28" s="15">
        <f t="shared" si="18"/>
        <v>716.55947999999989</v>
      </c>
      <c r="BE28">
        <v>2.5099999999999998</v>
      </c>
      <c r="BF28" s="15">
        <f t="shared" si="10"/>
        <v>27.017639999999997</v>
      </c>
      <c r="BG28">
        <v>1.54</v>
      </c>
      <c r="BH28" s="15">
        <f t="shared" si="11"/>
        <v>16.576560000000001</v>
      </c>
    </row>
    <row r="29" spans="1:60" x14ac:dyDescent="0.25">
      <c r="A29">
        <v>1002</v>
      </c>
      <c r="B29" s="3" t="s">
        <v>22</v>
      </c>
      <c r="C29" s="3">
        <v>87.42</v>
      </c>
      <c r="D29" s="15">
        <f t="shared" si="12"/>
        <v>940.98887999999999</v>
      </c>
      <c r="E29" s="3">
        <v>3.3</v>
      </c>
      <c r="F29" s="15">
        <f t="shared" si="0"/>
        <v>35.521199999999993</v>
      </c>
      <c r="G29" s="3">
        <v>1.46</v>
      </c>
      <c r="H29" s="15">
        <f t="shared" si="1"/>
        <v>15.715439999999999</v>
      </c>
      <c r="J29">
        <v>1002</v>
      </c>
      <c r="K29" t="s">
        <v>22</v>
      </c>
      <c r="L29">
        <v>86.47</v>
      </c>
      <c r="M29" s="15">
        <f t="shared" si="13"/>
        <v>930.76307999999995</v>
      </c>
      <c r="N29">
        <v>5.64</v>
      </c>
      <c r="O29" s="15">
        <f t="shared" si="2"/>
        <v>60.70895999999999</v>
      </c>
      <c r="P29">
        <v>1.5</v>
      </c>
      <c r="Q29" s="15">
        <f t="shared" si="3"/>
        <v>16.146000000000001</v>
      </c>
      <c r="S29">
        <v>803</v>
      </c>
      <c r="T29" s="3" t="s">
        <v>23</v>
      </c>
      <c r="U29" s="3">
        <v>0</v>
      </c>
      <c r="V29" s="18">
        <v>0</v>
      </c>
      <c r="W29" s="3">
        <v>0</v>
      </c>
      <c r="X29" s="18">
        <v>0</v>
      </c>
      <c r="Y29" s="3">
        <v>0</v>
      </c>
      <c r="Z29" s="15">
        <f t="shared" si="5"/>
        <v>0</v>
      </c>
      <c r="AB29" s="3">
        <v>1003</v>
      </c>
      <c r="AC29" s="3" t="s">
        <v>21</v>
      </c>
      <c r="AD29">
        <v>59.73</v>
      </c>
      <c r="AE29" s="15">
        <f t="shared" si="15"/>
        <v>642.93371999999988</v>
      </c>
      <c r="AF29">
        <v>2.25</v>
      </c>
      <c r="AG29" s="15">
        <f t="shared" si="6"/>
        <v>24.218999999999998</v>
      </c>
      <c r="AH29">
        <v>0.9</v>
      </c>
      <c r="AI29" s="15">
        <f t="shared" si="7"/>
        <v>9.6875999999999998</v>
      </c>
      <c r="AK29">
        <v>804</v>
      </c>
      <c r="AL29" t="s">
        <v>21</v>
      </c>
      <c r="AM29" s="3">
        <v>63.37</v>
      </c>
      <c r="AN29" s="15">
        <f t="shared" si="16"/>
        <v>682.11467999999991</v>
      </c>
      <c r="AO29" s="3">
        <v>2.3199999999999998</v>
      </c>
      <c r="AP29" s="15">
        <f t="shared" si="8"/>
        <v>24.972479999999997</v>
      </c>
      <c r="AQ29" s="10">
        <v>1.27</v>
      </c>
      <c r="AR29" s="15">
        <f t="shared" si="8"/>
        <v>13.67028</v>
      </c>
      <c r="AS29" s="15"/>
      <c r="AT29" s="3">
        <v>1002</v>
      </c>
      <c r="AU29" t="s">
        <v>22</v>
      </c>
      <c r="AV29" s="3">
        <v>93.34</v>
      </c>
      <c r="AW29" s="15">
        <f t="shared" si="17"/>
        <v>1004.71176</v>
      </c>
      <c r="AX29" s="3">
        <v>1.57</v>
      </c>
      <c r="AY29" s="15">
        <f t="shared" si="9"/>
        <v>16.899480000000001</v>
      </c>
      <c r="BA29" s="3">
        <v>803</v>
      </c>
      <c r="BB29" s="3" t="s">
        <v>23</v>
      </c>
      <c r="BC29">
        <v>0</v>
      </c>
      <c r="BD29" s="15">
        <f t="shared" si="18"/>
        <v>0</v>
      </c>
      <c r="BE29">
        <v>0</v>
      </c>
      <c r="BF29" s="15">
        <f t="shared" si="10"/>
        <v>0</v>
      </c>
      <c r="BG29">
        <v>0</v>
      </c>
      <c r="BH29" s="15">
        <f t="shared" si="11"/>
        <v>0</v>
      </c>
    </row>
    <row r="30" spans="1:60" x14ac:dyDescent="0.25">
      <c r="A30">
        <v>1003</v>
      </c>
      <c r="B30" s="3" t="s">
        <v>21</v>
      </c>
      <c r="C30" s="3">
        <v>62.69</v>
      </c>
      <c r="D30" s="15">
        <f t="shared" si="12"/>
        <v>674.7951599999999</v>
      </c>
      <c r="E30" s="3">
        <v>3.2</v>
      </c>
      <c r="F30" s="15">
        <f t="shared" si="0"/>
        <v>34.444800000000001</v>
      </c>
      <c r="G30" s="3">
        <v>0.9</v>
      </c>
      <c r="H30" s="15">
        <f t="shared" si="1"/>
        <v>9.6875999999999998</v>
      </c>
      <c r="J30">
        <v>1003</v>
      </c>
      <c r="K30" t="s">
        <v>21</v>
      </c>
      <c r="L30">
        <v>57.04</v>
      </c>
      <c r="M30" s="15">
        <f t="shared" si="13"/>
        <v>613.9785599999999</v>
      </c>
      <c r="N30">
        <v>0</v>
      </c>
      <c r="O30" s="15">
        <f t="shared" si="2"/>
        <v>0</v>
      </c>
      <c r="P30">
        <v>1.54</v>
      </c>
      <c r="Q30" s="15">
        <f t="shared" si="3"/>
        <v>16.576560000000001</v>
      </c>
      <c r="S30">
        <v>804</v>
      </c>
      <c r="T30" s="3" t="s">
        <v>21</v>
      </c>
      <c r="U30" s="3">
        <v>63.82</v>
      </c>
      <c r="V30" s="18">
        <v>687</v>
      </c>
      <c r="W30" s="3">
        <v>0</v>
      </c>
      <c r="X30" s="18">
        <v>0</v>
      </c>
      <c r="Y30" s="3">
        <v>0.94</v>
      </c>
      <c r="Z30" s="15">
        <f t="shared" si="5"/>
        <v>10.11816</v>
      </c>
      <c r="AB30" s="3">
        <v>1101</v>
      </c>
      <c r="AC30" t="s">
        <v>21</v>
      </c>
      <c r="AD30">
        <v>57.02</v>
      </c>
      <c r="AE30" s="15">
        <f t="shared" si="15"/>
        <v>613.76328000000001</v>
      </c>
      <c r="AF30">
        <v>0</v>
      </c>
      <c r="AG30" s="15">
        <f t="shared" si="6"/>
        <v>0</v>
      </c>
      <c r="AH30">
        <v>0.94</v>
      </c>
      <c r="AI30" s="15">
        <f t="shared" si="7"/>
        <v>10.11816</v>
      </c>
      <c r="AK30">
        <v>901</v>
      </c>
      <c r="AL30" t="s">
        <v>21</v>
      </c>
      <c r="AM30" s="3">
        <v>62.29</v>
      </c>
      <c r="AN30" s="15">
        <f t="shared" si="16"/>
        <v>670.48955999999998</v>
      </c>
      <c r="AO30" s="3">
        <v>2.3199999999999998</v>
      </c>
      <c r="AP30" s="15">
        <f t="shared" si="8"/>
        <v>24.972479999999997</v>
      </c>
      <c r="AQ30" s="10">
        <v>0.94</v>
      </c>
      <c r="AR30" s="15">
        <f t="shared" si="8"/>
        <v>10.11816</v>
      </c>
      <c r="AS30" s="15"/>
      <c r="AT30" s="3">
        <v>1003</v>
      </c>
      <c r="AU30" t="s">
        <v>22</v>
      </c>
      <c r="AV30" s="3">
        <v>92.46</v>
      </c>
      <c r="AW30" s="15">
        <f t="shared" si="17"/>
        <v>995.23943999999983</v>
      </c>
      <c r="AX30" s="3">
        <v>2.16</v>
      </c>
      <c r="AY30" s="15">
        <f t="shared" si="9"/>
        <v>23.250240000000002</v>
      </c>
      <c r="BA30" s="3">
        <v>804</v>
      </c>
      <c r="BB30" s="3" t="s">
        <v>22</v>
      </c>
      <c r="BC30">
        <v>98.52</v>
      </c>
      <c r="BD30" s="15">
        <f t="shared" si="18"/>
        <v>1060.4692799999998</v>
      </c>
      <c r="BE30">
        <v>3.06</v>
      </c>
      <c r="BF30" s="15">
        <f t="shared" si="10"/>
        <v>32.937840000000001</v>
      </c>
      <c r="BG30">
        <v>1.47</v>
      </c>
      <c r="BH30" s="15">
        <f t="shared" si="11"/>
        <v>15.823079999999999</v>
      </c>
    </row>
    <row r="31" spans="1:60" x14ac:dyDescent="0.25">
      <c r="A31">
        <v>1101</v>
      </c>
      <c r="B31" s="3" t="s">
        <v>21</v>
      </c>
      <c r="C31" s="3">
        <v>61.96</v>
      </c>
      <c r="D31" s="15">
        <f t="shared" si="12"/>
        <v>666.93743999999992</v>
      </c>
      <c r="E31" s="3">
        <v>2.36</v>
      </c>
      <c r="F31" s="15">
        <f t="shared" si="0"/>
        <v>25.403039999999997</v>
      </c>
      <c r="G31" s="3">
        <v>1.5</v>
      </c>
      <c r="H31" s="15">
        <f t="shared" si="1"/>
        <v>16.146000000000001</v>
      </c>
      <c r="J31">
        <v>1101</v>
      </c>
      <c r="K31" t="s">
        <v>22</v>
      </c>
      <c r="L31">
        <v>100.74</v>
      </c>
      <c r="M31" s="15">
        <f t="shared" si="13"/>
        <v>1084.3653599999998</v>
      </c>
      <c r="N31">
        <v>3.68</v>
      </c>
      <c r="O31" s="15">
        <f t="shared" si="2"/>
        <v>39.611519999999999</v>
      </c>
      <c r="P31">
        <v>1.41</v>
      </c>
      <c r="Q31" s="15">
        <f t="shared" si="3"/>
        <v>15.177239999999998</v>
      </c>
      <c r="S31">
        <v>901</v>
      </c>
      <c r="T31" s="3" t="s">
        <v>21</v>
      </c>
      <c r="U31" s="3">
        <v>62.21</v>
      </c>
      <c r="V31" s="15">
        <f t="shared" si="14"/>
        <v>669.62843999999996</v>
      </c>
      <c r="W31" s="3">
        <v>2.36</v>
      </c>
      <c r="X31" s="15">
        <f t="shared" si="4"/>
        <v>25.403039999999997</v>
      </c>
      <c r="Y31" s="3">
        <v>1.54</v>
      </c>
      <c r="Z31" s="15">
        <f t="shared" si="5"/>
        <v>16.576560000000001</v>
      </c>
      <c r="AB31" s="3">
        <v>1102</v>
      </c>
      <c r="AC31" t="s">
        <v>22</v>
      </c>
      <c r="AD31">
        <v>77.459999999999994</v>
      </c>
      <c r="AE31" s="15">
        <f t="shared" si="15"/>
        <v>833.77943999999991</v>
      </c>
      <c r="AF31">
        <v>2.2799999999999998</v>
      </c>
      <c r="AG31" s="15">
        <f t="shared" si="6"/>
        <v>24.541919999999998</v>
      </c>
      <c r="AH31">
        <v>0.94</v>
      </c>
      <c r="AI31" s="15">
        <f t="shared" si="7"/>
        <v>10.11816</v>
      </c>
      <c r="AK31">
        <v>902</v>
      </c>
      <c r="AL31" t="s">
        <v>21</v>
      </c>
      <c r="AM31" s="3">
        <v>62.56</v>
      </c>
      <c r="AN31" s="15">
        <f t="shared" si="16"/>
        <v>673.39584000000002</v>
      </c>
      <c r="AO31" s="3">
        <v>0</v>
      </c>
      <c r="AP31" s="15">
        <f t="shared" si="8"/>
        <v>0</v>
      </c>
      <c r="AQ31" s="10">
        <v>0.94</v>
      </c>
      <c r="AR31" s="15">
        <f t="shared" si="8"/>
        <v>10.11816</v>
      </c>
      <c r="AS31" s="15"/>
      <c r="AT31" s="3">
        <v>1101</v>
      </c>
      <c r="AU31" t="s">
        <v>21</v>
      </c>
      <c r="AV31" s="3">
        <v>60.09</v>
      </c>
      <c r="AW31" s="15">
        <f t="shared" si="17"/>
        <v>646.80876000000001</v>
      </c>
      <c r="AX31" s="3">
        <v>1.54</v>
      </c>
      <c r="AY31" s="15">
        <f t="shared" si="9"/>
        <v>16.576560000000001</v>
      </c>
      <c r="BA31" s="3">
        <v>901</v>
      </c>
      <c r="BB31" t="s">
        <v>21</v>
      </c>
      <c r="BC31">
        <v>58.9</v>
      </c>
      <c r="BD31" s="15">
        <f t="shared" si="18"/>
        <v>633.99959999999999</v>
      </c>
      <c r="BE31">
        <v>0</v>
      </c>
      <c r="BF31" s="15">
        <f t="shared" si="10"/>
        <v>0</v>
      </c>
      <c r="BG31">
        <v>0.93</v>
      </c>
      <c r="BH31" s="15">
        <f t="shared" si="11"/>
        <v>10.01052</v>
      </c>
    </row>
    <row r="32" spans="1:60" x14ac:dyDescent="0.25">
      <c r="A32">
        <v>1102</v>
      </c>
      <c r="B32" s="3" t="s">
        <v>22</v>
      </c>
      <c r="C32" s="3">
        <v>87.42</v>
      </c>
      <c r="D32" s="15">
        <f t="shared" si="12"/>
        <v>940.98887999999999</v>
      </c>
      <c r="E32" s="3">
        <v>3.3</v>
      </c>
      <c r="F32" s="15">
        <f t="shared" si="0"/>
        <v>35.521199999999993</v>
      </c>
      <c r="G32" s="3">
        <v>1.46</v>
      </c>
      <c r="H32" s="15">
        <f t="shared" si="1"/>
        <v>15.715439999999999</v>
      </c>
      <c r="J32">
        <v>1102</v>
      </c>
      <c r="K32" t="s">
        <v>22</v>
      </c>
      <c r="L32">
        <v>86.47</v>
      </c>
      <c r="M32" s="15">
        <f t="shared" si="13"/>
        <v>930.76307999999995</v>
      </c>
      <c r="N32">
        <v>5.64</v>
      </c>
      <c r="O32" s="15">
        <f t="shared" si="2"/>
        <v>60.70895999999999</v>
      </c>
      <c r="P32">
        <v>1.5</v>
      </c>
      <c r="Q32" s="15">
        <f t="shared" si="3"/>
        <v>16.146000000000001</v>
      </c>
      <c r="S32">
        <v>902</v>
      </c>
      <c r="T32" s="3" t="s">
        <v>21</v>
      </c>
      <c r="U32" s="3">
        <v>62.32</v>
      </c>
      <c r="V32" s="15">
        <f t="shared" si="14"/>
        <v>670.81247999999994</v>
      </c>
      <c r="W32" s="3">
        <v>2.74</v>
      </c>
      <c r="X32" s="15">
        <f t="shared" si="4"/>
        <v>29.493359999999999</v>
      </c>
      <c r="Y32" s="3">
        <v>1.43</v>
      </c>
      <c r="Z32" s="15">
        <f t="shared" si="5"/>
        <v>15.392519999999998</v>
      </c>
      <c r="AB32" s="3">
        <v>1103</v>
      </c>
      <c r="AC32" s="3" t="s">
        <v>21</v>
      </c>
      <c r="AD32">
        <v>59.73</v>
      </c>
      <c r="AE32" s="15">
        <f t="shared" si="15"/>
        <v>642.93371999999988</v>
      </c>
      <c r="AF32">
        <v>2.25</v>
      </c>
      <c r="AG32" s="15">
        <f t="shared" si="6"/>
        <v>24.218999999999998</v>
      </c>
      <c r="AH32">
        <v>0.9</v>
      </c>
      <c r="AI32" s="15">
        <f t="shared" si="7"/>
        <v>9.6875999999999998</v>
      </c>
      <c r="AK32">
        <v>903</v>
      </c>
      <c r="AL32" t="s">
        <v>21</v>
      </c>
      <c r="AM32" s="3">
        <v>62.57</v>
      </c>
      <c r="AN32" s="15">
        <f t="shared" si="16"/>
        <v>673.50347999999997</v>
      </c>
      <c r="AO32" s="3">
        <v>0</v>
      </c>
      <c r="AP32" s="15">
        <f t="shared" si="8"/>
        <v>0</v>
      </c>
      <c r="AQ32" s="10">
        <v>0.94</v>
      </c>
      <c r="AR32" s="15">
        <f t="shared" si="8"/>
        <v>10.11816</v>
      </c>
      <c r="AS32" s="15"/>
      <c r="AT32" s="3">
        <v>1102</v>
      </c>
      <c r="AU32" t="s">
        <v>22</v>
      </c>
      <c r="AV32" s="3">
        <v>93.34</v>
      </c>
      <c r="AW32" s="15">
        <f t="shared" si="17"/>
        <v>1004.71176</v>
      </c>
      <c r="AX32" s="3">
        <v>1.57</v>
      </c>
      <c r="AY32" s="15">
        <f t="shared" si="9"/>
        <v>16.899480000000001</v>
      </c>
      <c r="BA32" s="3">
        <v>902</v>
      </c>
      <c r="BB32" t="s">
        <v>21</v>
      </c>
      <c r="BC32">
        <v>62.85</v>
      </c>
      <c r="BD32" s="15">
        <f t="shared" si="18"/>
        <v>676.51739999999995</v>
      </c>
      <c r="BE32">
        <v>2.5099999999999998</v>
      </c>
      <c r="BF32" s="15">
        <f t="shared" si="10"/>
        <v>27.017639999999997</v>
      </c>
      <c r="BG32">
        <v>1.54</v>
      </c>
      <c r="BH32" s="15">
        <f t="shared" si="11"/>
        <v>16.576560000000001</v>
      </c>
    </row>
    <row r="33" spans="1:60" x14ac:dyDescent="0.25">
      <c r="A33">
        <v>1103</v>
      </c>
      <c r="B33" s="3" t="s">
        <v>21</v>
      </c>
      <c r="C33" s="3">
        <v>62.69</v>
      </c>
      <c r="D33" s="15">
        <f t="shared" si="12"/>
        <v>674.7951599999999</v>
      </c>
      <c r="E33" s="3">
        <v>3.2</v>
      </c>
      <c r="F33" s="15">
        <f t="shared" si="0"/>
        <v>34.444800000000001</v>
      </c>
      <c r="G33" s="3">
        <v>0.9</v>
      </c>
      <c r="H33" s="15">
        <f t="shared" si="1"/>
        <v>9.6875999999999998</v>
      </c>
      <c r="J33">
        <v>1103</v>
      </c>
      <c r="K33" t="s">
        <v>21</v>
      </c>
      <c r="L33">
        <v>57.04</v>
      </c>
      <c r="M33" s="15">
        <f t="shared" si="13"/>
        <v>613.9785599999999</v>
      </c>
      <c r="N33">
        <v>0</v>
      </c>
      <c r="O33" s="15">
        <f t="shared" si="2"/>
        <v>0</v>
      </c>
      <c r="P33">
        <v>1.54</v>
      </c>
      <c r="Q33" s="15">
        <f t="shared" si="3"/>
        <v>16.576560000000001</v>
      </c>
      <c r="S33">
        <v>903</v>
      </c>
      <c r="T33" s="3" t="s">
        <v>22</v>
      </c>
      <c r="U33" s="3">
        <v>85.5</v>
      </c>
      <c r="V33" s="15">
        <f t="shared" si="14"/>
        <v>920.32199999999989</v>
      </c>
      <c r="W33" s="3">
        <v>0</v>
      </c>
      <c r="X33" s="15">
        <f t="shared" si="4"/>
        <v>0</v>
      </c>
      <c r="Y33" s="3">
        <v>0</v>
      </c>
      <c r="Z33" s="15">
        <f t="shared" si="5"/>
        <v>0</v>
      </c>
      <c r="AB33" s="3">
        <v>1201</v>
      </c>
      <c r="AC33" t="s">
        <v>21</v>
      </c>
      <c r="AD33">
        <v>57.02</v>
      </c>
      <c r="AE33" s="15">
        <f t="shared" si="15"/>
        <v>613.76328000000001</v>
      </c>
      <c r="AF33">
        <v>0</v>
      </c>
      <c r="AG33" s="15">
        <f t="shared" si="6"/>
        <v>0</v>
      </c>
      <c r="AH33">
        <v>0.94</v>
      </c>
      <c r="AI33" s="15">
        <f t="shared" si="7"/>
        <v>10.11816</v>
      </c>
      <c r="AK33">
        <v>904</v>
      </c>
      <c r="AL33" t="s">
        <v>21</v>
      </c>
      <c r="AM33" s="3">
        <v>62.27</v>
      </c>
      <c r="AN33" s="15">
        <f t="shared" si="16"/>
        <v>670.27427999999998</v>
      </c>
      <c r="AO33" s="3">
        <v>2.3199999999999998</v>
      </c>
      <c r="AP33" s="15">
        <f t="shared" si="8"/>
        <v>24.972479999999997</v>
      </c>
      <c r="AQ33" s="10">
        <v>0.94</v>
      </c>
      <c r="AR33" s="15">
        <f t="shared" si="8"/>
        <v>10.11816</v>
      </c>
      <c r="AS33" s="15"/>
      <c r="AT33" s="3">
        <v>1103</v>
      </c>
      <c r="AU33" t="s">
        <v>22</v>
      </c>
      <c r="AV33" s="3">
        <v>92.46</v>
      </c>
      <c r="AW33" s="15">
        <f t="shared" si="17"/>
        <v>995.23943999999983</v>
      </c>
      <c r="AX33" s="3">
        <v>2.16</v>
      </c>
      <c r="AY33" s="15">
        <f t="shared" si="9"/>
        <v>23.250240000000002</v>
      </c>
      <c r="BA33" s="3">
        <v>903</v>
      </c>
      <c r="BB33" s="3" t="s">
        <v>22</v>
      </c>
      <c r="BC33">
        <v>92.13</v>
      </c>
      <c r="BD33" s="15">
        <f t="shared" si="18"/>
        <v>991.68731999999989</v>
      </c>
      <c r="BE33">
        <v>0</v>
      </c>
      <c r="BF33" s="15">
        <f t="shared" si="10"/>
        <v>0</v>
      </c>
      <c r="BG33">
        <v>2.2000000000000002</v>
      </c>
      <c r="BH33" s="15">
        <f t="shared" si="11"/>
        <v>23.680800000000001</v>
      </c>
    </row>
    <row r="34" spans="1:60" x14ac:dyDescent="0.25">
      <c r="A34">
        <v>1201</v>
      </c>
      <c r="B34" s="3" t="s">
        <v>21</v>
      </c>
      <c r="C34" s="3">
        <v>61.96</v>
      </c>
      <c r="D34" s="15">
        <f t="shared" si="12"/>
        <v>666.93743999999992</v>
      </c>
      <c r="E34" s="3">
        <v>2.36</v>
      </c>
      <c r="F34" s="15">
        <f t="shared" si="0"/>
        <v>25.403039999999997</v>
      </c>
      <c r="G34" s="3">
        <v>1.5</v>
      </c>
      <c r="H34" s="15">
        <f t="shared" si="1"/>
        <v>16.146000000000001</v>
      </c>
      <c r="J34">
        <v>1201</v>
      </c>
      <c r="K34" t="s">
        <v>22</v>
      </c>
      <c r="L34">
        <v>100.74</v>
      </c>
      <c r="M34" s="15">
        <f t="shared" si="13"/>
        <v>1084.3653599999998</v>
      </c>
      <c r="N34">
        <v>3.68</v>
      </c>
      <c r="O34" s="15">
        <f t="shared" si="2"/>
        <v>39.611519999999999</v>
      </c>
      <c r="P34">
        <v>1.41</v>
      </c>
      <c r="Q34" s="15">
        <f t="shared" si="3"/>
        <v>15.177239999999998</v>
      </c>
      <c r="S34">
        <v>904</v>
      </c>
      <c r="T34" s="3" t="s">
        <v>21</v>
      </c>
      <c r="U34" s="3">
        <v>63.82</v>
      </c>
      <c r="V34" s="15">
        <f t="shared" si="14"/>
        <v>686.95848000000001</v>
      </c>
      <c r="W34" s="3">
        <v>0</v>
      </c>
      <c r="X34" s="15">
        <f t="shared" si="4"/>
        <v>0</v>
      </c>
      <c r="Y34" s="3">
        <v>0.94</v>
      </c>
      <c r="Z34" s="15">
        <f t="shared" si="5"/>
        <v>10.11816</v>
      </c>
      <c r="AB34" s="3">
        <v>1202</v>
      </c>
      <c r="AC34" t="s">
        <v>22</v>
      </c>
      <c r="AD34">
        <v>77.459999999999994</v>
      </c>
      <c r="AE34" s="15">
        <f t="shared" si="15"/>
        <v>833.77943999999991</v>
      </c>
      <c r="AF34">
        <v>2.2799999999999998</v>
      </c>
      <c r="AG34" s="15">
        <f t="shared" si="6"/>
        <v>24.541919999999998</v>
      </c>
      <c r="AH34">
        <v>0.94</v>
      </c>
      <c r="AI34" s="15">
        <f t="shared" si="7"/>
        <v>10.11816</v>
      </c>
      <c r="AK34">
        <v>1001</v>
      </c>
      <c r="AL34" t="s">
        <v>21</v>
      </c>
      <c r="AM34" s="3">
        <v>62.29</v>
      </c>
      <c r="AN34" s="15">
        <f t="shared" si="16"/>
        <v>670.48955999999998</v>
      </c>
      <c r="AO34" s="3">
        <v>2.3199999999999998</v>
      </c>
      <c r="AP34" s="15">
        <f t="shared" si="8"/>
        <v>24.972479999999997</v>
      </c>
      <c r="AQ34" s="10">
        <v>0.94</v>
      </c>
      <c r="AR34" s="15">
        <f t="shared" si="8"/>
        <v>10.11816</v>
      </c>
      <c r="AS34" s="15"/>
      <c r="AT34" s="3">
        <v>1201</v>
      </c>
      <c r="AU34" t="s">
        <v>21</v>
      </c>
      <c r="AV34" s="3">
        <v>60.09</v>
      </c>
      <c r="AW34" s="15">
        <f t="shared" si="17"/>
        <v>646.80876000000001</v>
      </c>
      <c r="AX34" s="3">
        <v>1.54</v>
      </c>
      <c r="AY34" s="15">
        <f t="shared" si="9"/>
        <v>16.576560000000001</v>
      </c>
      <c r="BA34" s="3">
        <v>904</v>
      </c>
      <c r="BB34" s="3" t="s">
        <v>22</v>
      </c>
      <c r="BC34">
        <v>98.52</v>
      </c>
      <c r="BD34" s="15">
        <f t="shared" si="18"/>
        <v>1060.4692799999998</v>
      </c>
      <c r="BE34">
        <v>3.06</v>
      </c>
      <c r="BF34" s="15">
        <f t="shared" si="10"/>
        <v>32.937840000000001</v>
      </c>
      <c r="BG34">
        <v>1.47</v>
      </c>
      <c r="BH34" s="15">
        <f t="shared" si="11"/>
        <v>15.823079999999999</v>
      </c>
    </row>
    <row r="35" spans="1:60" x14ac:dyDescent="0.25">
      <c r="A35">
        <v>1202</v>
      </c>
      <c r="B35" s="3" t="s">
        <v>22</v>
      </c>
      <c r="C35" s="3">
        <v>87.42</v>
      </c>
      <c r="D35" s="15">
        <f t="shared" si="12"/>
        <v>940.98887999999999</v>
      </c>
      <c r="E35" s="3">
        <v>3.3</v>
      </c>
      <c r="F35" s="15">
        <f t="shared" si="0"/>
        <v>35.521199999999993</v>
      </c>
      <c r="G35" s="3">
        <v>1.46</v>
      </c>
      <c r="H35" s="15">
        <f t="shared" ref="H35:H66" si="19">G35*10.764</f>
        <v>15.715439999999999</v>
      </c>
      <c r="J35">
        <v>1202</v>
      </c>
      <c r="K35" t="s">
        <v>22</v>
      </c>
      <c r="L35">
        <v>86.47</v>
      </c>
      <c r="M35" s="15">
        <f t="shared" si="13"/>
        <v>930.76307999999995</v>
      </c>
      <c r="N35">
        <v>5.64</v>
      </c>
      <c r="O35" s="15">
        <f t="shared" si="2"/>
        <v>60.70895999999999</v>
      </c>
      <c r="P35">
        <v>1.5</v>
      </c>
      <c r="Q35" s="15">
        <f t="shared" si="3"/>
        <v>16.146000000000001</v>
      </c>
      <c r="S35">
        <v>1001</v>
      </c>
      <c r="T35" s="3" t="s">
        <v>21</v>
      </c>
      <c r="U35" s="3">
        <v>62.21</v>
      </c>
      <c r="V35" s="15">
        <f t="shared" si="14"/>
        <v>669.62843999999996</v>
      </c>
      <c r="W35" s="3">
        <v>2.36</v>
      </c>
      <c r="X35" s="15">
        <f t="shared" si="4"/>
        <v>25.403039999999997</v>
      </c>
      <c r="Y35" s="3">
        <v>1.54</v>
      </c>
      <c r="Z35" s="15">
        <f t="shared" si="5"/>
        <v>16.576560000000001</v>
      </c>
      <c r="AB35" s="3">
        <v>1203</v>
      </c>
      <c r="AC35" s="3" t="s">
        <v>21</v>
      </c>
      <c r="AD35">
        <v>59.73</v>
      </c>
      <c r="AE35" s="15">
        <f t="shared" si="15"/>
        <v>642.93371999999988</v>
      </c>
      <c r="AF35">
        <v>2.25</v>
      </c>
      <c r="AG35" s="15">
        <f t="shared" si="6"/>
        <v>24.218999999999998</v>
      </c>
      <c r="AH35">
        <v>0.9</v>
      </c>
      <c r="AI35" s="15">
        <f t="shared" si="7"/>
        <v>9.6875999999999998</v>
      </c>
      <c r="AK35">
        <v>1002</v>
      </c>
      <c r="AL35" t="s">
        <v>21</v>
      </c>
      <c r="AM35" s="3">
        <v>62.56</v>
      </c>
      <c r="AN35" s="15">
        <f t="shared" si="16"/>
        <v>673.39584000000002</v>
      </c>
      <c r="AO35" s="3">
        <v>0</v>
      </c>
      <c r="AP35" s="15">
        <f t="shared" si="8"/>
        <v>0</v>
      </c>
      <c r="AQ35" s="10">
        <v>0.94</v>
      </c>
      <c r="AR35" s="15">
        <f t="shared" si="8"/>
        <v>10.11816</v>
      </c>
      <c r="AS35" s="15"/>
      <c r="AT35" s="3">
        <v>1202</v>
      </c>
      <c r="AU35" t="s">
        <v>22</v>
      </c>
      <c r="AV35" s="3">
        <v>93.34</v>
      </c>
      <c r="AW35" s="15">
        <f t="shared" si="17"/>
        <v>1004.71176</v>
      </c>
      <c r="AX35" s="3">
        <v>1.57</v>
      </c>
      <c r="AY35" s="15">
        <f t="shared" si="9"/>
        <v>16.899480000000001</v>
      </c>
      <c r="BA35" s="3">
        <v>1001</v>
      </c>
      <c r="BB35" t="s">
        <v>21</v>
      </c>
      <c r="BC35">
        <v>58.9</v>
      </c>
      <c r="BD35" s="15">
        <f t="shared" si="18"/>
        <v>633.99959999999999</v>
      </c>
      <c r="BE35">
        <v>0</v>
      </c>
      <c r="BF35" s="15">
        <f t="shared" si="10"/>
        <v>0</v>
      </c>
      <c r="BG35">
        <v>0.93</v>
      </c>
      <c r="BH35" s="15">
        <f t="shared" si="11"/>
        <v>10.01052</v>
      </c>
    </row>
    <row r="36" spans="1:60" x14ac:dyDescent="0.25">
      <c r="A36">
        <v>1203</v>
      </c>
      <c r="B36" s="3" t="s">
        <v>21</v>
      </c>
      <c r="C36" s="3">
        <v>62.69</v>
      </c>
      <c r="D36" s="15">
        <f t="shared" si="12"/>
        <v>674.7951599999999</v>
      </c>
      <c r="E36" s="3">
        <v>3.2</v>
      </c>
      <c r="F36" s="15">
        <f t="shared" si="0"/>
        <v>34.444800000000001</v>
      </c>
      <c r="G36" s="3">
        <v>0.9</v>
      </c>
      <c r="H36" s="15">
        <f t="shared" si="19"/>
        <v>9.6875999999999998</v>
      </c>
      <c r="J36">
        <v>1203</v>
      </c>
      <c r="K36" t="s">
        <v>21</v>
      </c>
      <c r="L36">
        <v>57.04</v>
      </c>
      <c r="M36" s="15">
        <f t="shared" si="13"/>
        <v>613.9785599999999</v>
      </c>
      <c r="N36">
        <v>0</v>
      </c>
      <c r="O36" s="15">
        <f t="shared" si="2"/>
        <v>0</v>
      </c>
      <c r="P36">
        <v>1.54</v>
      </c>
      <c r="Q36" s="15">
        <f t="shared" si="3"/>
        <v>16.576560000000001</v>
      </c>
      <c r="S36">
        <v>1002</v>
      </c>
      <c r="T36" s="3" t="s">
        <v>21</v>
      </c>
      <c r="U36" s="3">
        <v>62.32</v>
      </c>
      <c r="V36" s="15">
        <f t="shared" si="14"/>
        <v>670.81247999999994</v>
      </c>
      <c r="W36" s="3">
        <v>2.74</v>
      </c>
      <c r="X36" s="15">
        <f t="shared" si="4"/>
        <v>29.493359999999999</v>
      </c>
      <c r="Y36" s="3">
        <v>1.43</v>
      </c>
      <c r="Z36" s="15">
        <f t="shared" si="5"/>
        <v>15.392519999999998</v>
      </c>
      <c r="AB36" s="3">
        <v>1301</v>
      </c>
      <c r="AC36" t="s">
        <v>21</v>
      </c>
      <c r="AD36">
        <v>57.02</v>
      </c>
      <c r="AE36" s="15">
        <f t="shared" si="15"/>
        <v>613.76328000000001</v>
      </c>
      <c r="AF36">
        <v>0</v>
      </c>
      <c r="AG36" s="15">
        <f t="shared" si="6"/>
        <v>0</v>
      </c>
      <c r="AH36">
        <v>0.94</v>
      </c>
      <c r="AI36" s="15">
        <f t="shared" si="7"/>
        <v>10.11816</v>
      </c>
      <c r="AK36">
        <v>1003</v>
      </c>
      <c r="AL36" t="s">
        <v>21</v>
      </c>
      <c r="AM36" s="3">
        <v>62.57</v>
      </c>
      <c r="AN36" s="15">
        <f t="shared" si="16"/>
        <v>673.50347999999997</v>
      </c>
      <c r="AO36" s="3">
        <v>0</v>
      </c>
      <c r="AP36" s="15">
        <f t="shared" si="8"/>
        <v>0</v>
      </c>
      <c r="AQ36" s="10">
        <v>0.94</v>
      </c>
      <c r="AR36" s="15">
        <f t="shared" si="8"/>
        <v>10.11816</v>
      </c>
      <c r="AS36" s="15"/>
      <c r="AT36" s="3">
        <v>1203</v>
      </c>
      <c r="AU36" t="s">
        <v>22</v>
      </c>
      <c r="AV36" s="3">
        <v>92.46</v>
      </c>
      <c r="AW36" s="15">
        <f t="shared" si="17"/>
        <v>995.23943999999983</v>
      </c>
      <c r="AX36" s="3">
        <v>2.16</v>
      </c>
      <c r="AY36" s="15">
        <f t="shared" si="9"/>
        <v>23.250240000000002</v>
      </c>
      <c r="BA36" s="3">
        <v>1002</v>
      </c>
      <c r="BB36" t="s">
        <v>21</v>
      </c>
      <c r="BC36">
        <v>62.85</v>
      </c>
      <c r="BD36" s="15">
        <f t="shared" si="18"/>
        <v>676.51739999999995</v>
      </c>
      <c r="BE36">
        <v>2.5099999999999998</v>
      </c>
      <c r="BF36" s="15">
        <f t="shared" si="10"/>
        <v>27.017639999999997</v>
      </c>
      <c r="BG36">
        <v>1.54</v>
      </c>
      <c r="BH36" s="15">
        <f t="shared" si="11"/>
        <v>16.576560000000001</v>
      </c>
    </row>
    <row r="37" spans="1:60" x14ac:dyDescent="0.25">
      <c r="A37">
        <v>1301</v>
      </c>
      <c r="B37" s="3" t="s">
        <v>21</v>
      </c>
      <c r="C37" s="3">
        <v>61.96</v>
      </c>
      <c r="D37" s="15">
        <f t="shared" si="12"/>
        <v>666.93743999999992</v>
      </c>
      <c r="E37" s="3">
        <v>2.36</v>
      </c>
      <c r="F37" s="15">
        <f t="shared" si="0"/>
        <v>25.403039999999997</v>
      </c>
      <c r="G37" s="3">
        <v>1.5</v>
      </c>
      <c r="H37" s="15">
        <f t="shared" si="19"/>
        <v>16.146000000000001</v>
      </c>
      <c r="J37">
        <v>1301</v>
      </c>
      <c r="K37" t="s">
        <v>22</v>
      </c>
      <c r="L37">
        <v>100.74</v>
      </c>
      <c r="M37" s="15">
        <f t="shared" si="13"/>
        <v>1084.3653599999998</v>
      </c>
      <c r="N37">
        <v>3.68</v>
      </c>
      <c r="O37" s="15">
        <f t="shared" si="2"/>
        <v>39.611519999999999</v>
      </c>
      <c r="P37">
        <v>1.41</v>
      </c>
      <c r="Q37" s="15">
        <f t="shared" si="3"/>
        <v>15.177239999999998</v>
      </c>
      <c r="S37">
        <v>1003</v>
      </c>
      <c r="T37" s="3" t="s">
        <v>22</v>
      </c>
      <c r="U37" s="3">
        <v>85.5</v>
      </c>
      <c r="V37" s="15">
        <f t="shared" si="14"/>
        <v>920.32199999999989</v>
      </c>
      <c r="W37" s="3">
        <v>0</v>
      </c>
      <c r="X37" s="15">
        <f t="shared" si="4"/>
        <v>0</v>
      </c>
      <c r="Y37" s="3">
        <v>0</v>
      </c>
      <c r="Z37" s="15">
        <f t="shared" si="5"/>
        <v>0</v>
      </c>
      <c r="AB37" s="3">
        <v>1302</v>
      </c>
      <c r="AC37" t="s">
        <v>22</v>
      </c>
      <c r="AD37">
        <v>77.459999999999994</v>
      </c>
      <c r="AE37" s="15">
        <f t="shared" si="15"/>
        <v>833.77943999999991</v>
      </c>
      <c r="AF37">
        <v>2.2799999999999998</v>
      </c>
      <c r="AG37" s="15">
        <f t="shared" si="6"/>
        <v>24.541919999999998</v>
      </c>
      <c r="AH37">
        <v>0.94</v>
      </c>
      <c r="AI37" s="15">
        <f t="shared" si="7"/>
        <v>10.11816</v>
      </c>
      <c r="AK37">
        <v>1004</v>
      </c>
      <c r="AL37" t="s">
        <v>21</v>
      </c>
      <c r="AM37" s="3">
        <v>62.27</v>
      </c>
      <c r="AN37" s="15">
        <f t="shared" si="16"/>
        <v>670.27427999999998</v>
      </c>
      <c r="AO37" s="3">
        <v>2.3199999999999998</v>
      </c>
      <c r="AP37" s="15">
        <f t="shared" si="8"/>
        <v>24.972479999999997</v>
      </c>
      <c r="AQ37" s="10">
        <v>0.94</v>
      </c>
      <c r="AR37" s="15">
        <f t="shared" si="8"/>
        <v>10.11816</v>
      </c>
      <c r="AS37" s="15"/>
      <c r="AT37" s="3">
        <v>1301</v>
      </c>
      <c r="AU37" t="s">
        <v>21</v>
      </c>
      <c r="AV37" s="3">
        <v>60.09</v>
      </c>
      <c r="AW37" s="15">
        <f t="shared" si="17"/>
        <v>646.80876000000001</v>
      </c>
      <c r="AX37" s="3">
        <v>1.54</v>
      </c>
      <c r="AY37" s="15">
        <f t="shared" si="9"/>
        <v>16.576560000000001</v>
      </c>
      <c r="BA37" s="3">
        <v>1003</v>
      </c>
      <c r="BB37" s="3" t="s">
        <v>22</v>
      </c>
      <c r="BC37">
        <v>92.13</v>
      </c>
      <c r="BD37" s="15">
        <f t="shared" si="18"/>
        <v>991.68731999999989</v>
      </c>
      <c r="BE37">
        <v>0</v>
      </c>
      <c r="BF37" s="15">
        <f t="shared" si="10"/>
        <v>0</v>
      </c>
      <c r="BG37">
        <v>2.2000000000000002</v>
      </c>
      <c r="BH37" s="15">
        <f t="shared" si="11"/>
        <v>23.680800000000001</v>
      </c>
    </row>
    <row r="38" spans="1:60" x14ac:dyDescent="0.25">
      <c r="A38">
        <v>1302</v>
      </c>
      <c r="B38" s="3" t="s">
        <v>22</v>
      </c>
      <c r="C38" s="3">
        <v>87.42</v>
      </c>
      <c r="D38" s="15">
        <f t="shared" si="12"/>
        <v>940.98887999999999</v>
      </c>
      <c r="E38" s="3">
        <v>3.3</v>
      </c>
      <c r="F38" s="15">
        <f t="shared" si="0"/>
        <v>35.521199999999993</v>
      </c>
      <c r="G38" s="3">
        <v>1.46</v>
      </c>
      <c r="H38" s="15">
        <f t="shared" si="19"/>
        <v>15.715439999999999</v>
      </c>
      <c r="J38">
        <v>1302</v>
      </c>
      <c r="K38" t="s">
        <v>22</v>
      </c>
      <c r="L38">
        <v>86.47</v>
      </c>
      <c r="M38" s="15">
        <f t="shared" si="13"/>
        <v>930.76307999999995</v>
      </c>
      <c r="N38">
        <v>5.64</v>
      </c>
      <c r="O38" s="15">
        <f t="shared" si="2"/>
        <v>60.70895999999999</v>
      </c>
      <c r="P38">
        <v>1.5</v>
      </c>
      <c r="Q38" s="15">
        <f t="shared" si="3"/>
        <v>16.146000000000001</v>
      </c>
      <c r="S38">
        <v>1004</v>
      </c>
      <c r="T38" s="3" t="s">
        <v>21</v>
      </c>
      <c r="U38" s="3">
        <v>63.82</v>
      </c>
      <c r="V38" s="15">
        <f t="shared" si="14"/>
        <v>686.95848000000001</v>
      </c>
      <c r="W38" s="3">
        <v>0</v>
      </c>
      <c r="X38" s="15">
        <f t="shared" si="4"/>
        <v>0</v>
      </c>
      <c r="Y38" s="3">
        <v>0.94</v>
      </c>
      <c r="Z38" s="15">
        <f t="shared" si="5"/>
        <v>10.11816</v>
      </c>
      <c r="AB38" s="3">
        <v>1303</v>
      </c>
      <c r="AC38" s="3" t="s">
        <v>21</v>
      </c>
      <c r="AD38">
        <v>59.73</v>
      </c>
      <c r="AE38" s="15">
        <f t="shared" si="15"/>
        <v>642.93371999999988</v>
      </c>
      <c r="AF38">
        <v>2.25</v>
      </c>
      <c r="AG38" s="15">
        <f t="shared" si="6"/>
        <v>24.218999999999998</v>
      </c>
      <c r="AH38">
        <v>0.9</v>
      </c>
      <c r="AI38" s="15">
        <f t="shared" si="7"/>
        <v>9.6875999999999998</v>
      </c>
      <c r="AK38">
        <v>1101</v>
      </c>
      <c r="AL38" t="s">
        <v>21</v>
      </c>
      <c r="AM38" s="3">
        <v>62.29</v>
      </c>
      <c r="AN38" s="15">
        <f t="shared" si="16"/>
        <v>670.48955999999998</v>
      </c>
      <c r="AO38" s="3">
        <v>2.3199999999999998</v>
      </c>
      <c r="AP38" s="15">
        <f t="shared" si="8"/>
        <v>24.972479999999997</v>
      </c>
      <c r="AQ38" s="10">
        <v>0.94</v>
      </c>
      <c r="AR38" s="15">
        <f t="shared" si="8"/>
        <v>10.11816</v>
      </c>
      <c r="AS38" s="15"/>
      <c r="AT38" s="3">
        <v>1302</v>
      </c>
      <c r="AU38" t="s">
        <v>22</v>
      </c>
      <c r="AV38" s="3">
        <v>93.34</v>
      </c>
      <c r="AW38" s="15">
        <f t="shared" si="17"/>
        <v>1004.71176</v>
      </c>
      <c r="AX38" s="3">
        <v>1.57</v>
      </c>
      <c r="AY38" s="15">
        <f t="shared" si="9"/>
        <v>16.899480000000001</v>
      </c>
      <c r="BA38" s="3">
        <v>1004</v>
      </c>
      <c r="BB38" s="3" t="s">
        <v>22</v>
      </c>
      <c r="BC38">
        <v>98.52</v>
      </c>
      <c r="BD38" s="15">
        <f t="shared" si="18"/>
        <v>1060.4692799999998</v>
      </c>
      <c r="BE38">
        <v>3.06</v>
      </c>
      <c r="BF38" s="15">
        <f t="shared" si="10"/>
        <v>32.937840000000001</v>
      </c>
      <c r="BG38">
        <v>1.47</v>
      </c>
      <c r="BH38" s="15">
        <f t="shared" si="11"/>
        <v>15.823079999999999</v>
      </c>
    </row>
    <row r="39" spans="1:60" x14ac:dyDescent="0.25">
      <c r="A39">
        <v>1303</v>
      </c>
      <c r="B39" s="3" t="s">
        <v>21</v>
      </c>
      <c r="C39" s="3">
        <v>62.69</v>
      </c>
      <c r="D39" s="15">
        <f t="shared" si="12"/>
        <v>674.7951599999999</v>
      </c>
      <c r="E39" s="3">
        <v>3.2</v>
      </c>
      <c r="F39" s="15">
        <f t="shared" si="0"/>
        <v>34.444800000000001</v>
      </c>
      <c r="G39" s="3">
        <v>0.9</v>
      </c>
      <c r="H39" s="15">
        <f t="shared" si="19"/>
        <v>9.6875999999999998</v>
      </c>
      <c r="J39">
        <v>1303</v>
      </c>
      <c r="K39" t="s">
        <v>21</v>
      </c>
      <c r="L39">
        <v>57.04</v>
      </c>
      <c r="M39" s="15">
        <f t="shared" si="13"/>
        <v>613.9785599999999</v>
      </c>
      <c r="N39">
        <v>0</v>
      </c>
      <c r="O39" s="15">
        <f t="shared" si="2"/>
        <v>0</v>
      </c>
      <c r="P39">
        <v>1.54</v>
      </c>
      <c r="Q39" s="15">
        <f t="shared" si="3"/>
        <v>16.576560000000001</v>
      </c>
      <c r="S39">
        <v>1101</v>
      </c>
      <c r="T39" s="3" t="s">
        <v>21</v>
      </c>
      <c r="U39" s="3">
        <v>62.21</v>
      </c>
      <c r="V39" s="15">
        <f t="shared" si="14"/>
        <v>669.62843999999996</v>
      </c>
      <c r="W39" s="3">
        <v>2.36</v>
      </c>
      <c r="X39" s="15">
        <f t="shared" si="4"/>
        <v>25.403039999999997</v>
      </c>
      <c r="Y39" s="3">
        <v>1.54</v>
      </c>
      <c r="Z39" s="15">
        <f t="shared" si="5"/>
        <v>16.576560000000001</v>
      </c>
      <c r="AB39" s="3">
        <v>1401</v>
      </c>
      <c r="AC39" t="s">
        <v>21</v>
      </c>
      <c r="AD39">
        <v>57.02</v>
      </c>
      <c r="AE39" s="15">
        <f t="shared" si="15"/>
        <v>613.76328000000001</v>
      </c>
      <c r="AF39">
        <v>0</v>
      </c>
      <c r="AG39" s="15">
        <f t="shared" si="6"/>
        <v>0</v>
      </c>
      <c r="AH39">
        <v>0.94</v>
      </c>
      <c r="AI39" s="15">
        <f t="shared" si="7"/>
        <v>10.11816</v>
      </c>
      <c r="AK39">
        <v>1102</v>
      </c>
      <c r="AL39" t="s">
        <v>21</v>
      </c>
      <c r="AM39" s="3">
        <v>62.56</v>
      </c>
      <c r="AN39" s="15">
        <f t="shared" si="16"/>
        <v>673.39584000000002</v>
      </c>
      <c r="AO39" s="3">
        <v>0</v>
      </c>
      <c r="AP39" s="15">
        <f t="shared" si="8"/>
        <v>0</v>
      </c>
      <c r="AQ39" s="10">
        <v>0.94</v>
      </c>
      <c r="AR39" s="15">
        <f t="shared" si="8"/>
        <v>10.11816</v>
      </c>
      <c r="AS39" s="15"/>
      <c r="AT39" s="3">
        <v>1303</v>
      </c>
      <c r="AU39" t="s">
        <v>22</v>
      </c>
      <c r="AV39" s="3">
        <v>92.46</v>
      </c>
      <c r="AW39" s="15">
        <f t="shared" si="17"/>
        <v>995.23943999999983</v>
      </c>
      <c r="AX39" s="3">
        <v>2.16</v>
      </c>
      <c r="AY39" s="15">
        <f t="shared" si="9"/>
        <v>23.250240000000002</v>
      </c>
      <c r="BA39" s="3">
        <v>1101</v>
      </c>
      <c r="BB39" t="s">
        <v>21</v>
      </c>
      <c r="BC39">
        <v>58.9</v>
      </c>
      <c r="BD39" s="15">
        <f t="shared" si="18"/>
        <v>633.99959999999999</v>
      </c>
      <c r="BE39">
        <v>0</v>
      </c>
      <c r="BF39" s="15">
        <f t="shared" si="10"/>
        <v>0</v>
      </c>
      <c r="BG39">
        <v>0.93</v>
      </c>
      <c r="BH39" s="15">
        <f t="shared" si="11"/>
        <v>10.01052</v>
      </c>
    </row>
    <row r="40" spans="1:60" x14ac:dyDescent="0.25">
      <c r="A40">
        <v>1401</v>
      </c>
      <c r="B40" s="3" t="s">
        <v>21</v>
      </c>
      <c r="C40" s="3">
        <v>61.96</v>
      </c>
      <c r="D40" s="15">
        <f t="shared" si="12"/>
        <v>666.93743999999992</v>
      </c>
      <c r="E40" s="3">
        <v>2.36</v>
      </c>
      <c r="F40" s="15">
        <f t="shared" si="0"/>
        <v>25.403039999999997</v>
      </c>
      <c r="G40" s="3">
        <v>1.5</v>
      </c>
      <c r="H40" s="15">
        <f t="shared" si="19"/>
        <v>16.146000000000001</v>
      </c>
      <c r="J40">
        <v>1401</v>
      </c>
      <c r="K40" t="s">
        <v>22</v>
      </c>
      <c r="L40">
        <v>100.74</v>
      </c>
      <c r="M40" s="15">
        <f t="shared" si="13"/>
        <v>1084.3653599999998</v>
      </c>
      <c r="N40">
        <v>3.68</v>
      </c>
      <c r="O40" s="15">
        <f t="shared" si="2"/>
        <v>39.611519999999999</v>
      </c>
      <c r="P40">
        <v>1.41</v>
      </c>
      <c r="Q40" s="15">
        <f t="shared" si="3"/>
        <v>15.177239999999998</v>
      </c>
      <c r="S40">
        <v>1102</v>
      </c>
      <c r="T40" s="3" t="s">
        <v>21</v>
      </c>
      <c r="U40" s="3">
        <v>62.32</v>
      </c>
      <c r="V40" s="15">
        <f t="shared" si="14"/>
        <v>670.81247999999994</v>
      </c>
      <c r="W40" s="3">
        <v>2.74</v>
      </c>
      <c r="X40" s="15">
        <f t="shared" si="4"/>
        <v>29.493359999999999</v>
      </c>
      <c r="Y40" s="3">
        <v>1.43</v>
      </c>
      <c r="Z40" s="15">
        <f t="shared" si="5"/>
        <v>15.392519999999998</v>
      </c>
      <c r="AB40" s="3">
        <v>1402</v>
      </c>
      <c r="AC40" t="s">
        <v>22</v>
      </c>
      <c r="AD40">
        <v>77.459999999999994</v>
      </c>
      <c r="AE40" s="15">
        <f t="shared" si="15"/>
        <v>833.77943999999991</v>
      </c>
      <c r="AF40">
        <v>2.2799999999999998</v>
      </c>
      <c r="AG40" s="15">
        <f t="shared" si="6"/>
        <v>24.541919999999998</v>
      </c>
      <c r="AH40">
        <v>0.94</v>
      </c>
      <c r="AI40" s="15">
        <f t="shared" si="7"/>
        <v>10.11816</v>
      </c>
      <c r="AK40">
        <v>1103</v>
      </c>
      <c r="AL40" t="s">
        <v>21</v>
      </c>
      <c r="AM40" s="3">
        <v>62.57</v>
      </c>
      <c r="AN40" s="15">
        <f t="shared" si="16"/>
        <v>673.50347999999997</v>
      </c>
      <c r="AO40" s="3">
        <v>0</v>
      </c>
      <c r="AP40" s="15">
        <f t="shared" si="8"/>
        <v>0</v>
      </c>
      <c r="AQ40" s="10">
        <v>0.94</v>
      </c>
      <c r="AR40" s="15">
        <f t="shared" si="8"/>
        <v>10.11816</v>
      </c>
      <c r="AS40" s="15"/>
      <c r="AT40" s="3">
        <v>1401</v>
      </c>
      <c r="AU40" t="s">
        <v>21</v>
      </c>
      <c r="AV40" s="3">
        <v>60.09</v>
      </c>
      <c r="AW40" s="15">
        <f t="shared" si="17"/>
        <v>646.80876000000001</v>
      </c>
      <c r="AX40" s="3">
        <v>1.54</v>
      </c>
      <c r="AY40" s="15">
        <f t="shared" si="9"/>
        <v>16.576560000000001</v>
      </c>
      <c r="BA40" s="3">
        <v>1102</v>
      </c>
      <c r="BB40" t="s">
        <v>21</v>
      </c>
      <c r="BC40">
        <v>62.85</v>
      </c>
      <c r="BD40" s="15">
        <f t="shared" si="18"/>
        <v>676.51739999999995</v>
      </c>
      <c r="BE40">
        <v>2.5099999999999998</v>
      </c>
      <c r="BF40" s="15">
        <f t="shared" si="10"/>
        <v>27.017639999999997</v>
      </c>
      <c r="BG40">
        <v>1.54</v>
      </c>
      <c r="BH40" s="15">
        <f t="shared" si="11"/>
        <v>16.576560000000001</v>
      </c>
    </row>
    <row r="41" spans="1:60" x14ac:dyDescent="0.25">
      <c r="A41">
        <v>1402</v>
      </c>
      <c r="B41" s="3" t="s">
        <v>22</v>
      </c>
      <c r="C41" s="3">
        <v>87.42</v>
      </c>
      <c r="D41" s="15">
        <f t="shared" si="12"/>
        <v>940.98887999999999</v>
      </c>
      <c r="E41" s="3">
        <v>3.3</v>
      </c>
      <c r="F41" s="15">
        <f t="shared" si="0"/>
        <v>35.521199999999993</v>
      </c>
      <c r="G41" s="3">
        <v>1.46</v>
      </c>
      <c r="H41" s="15">
        <f t="shared" si="19"/>
        <v>15.715439999999999</v>
      </c>
      <c r="J41">
        <v>1402</v>
      </c>
      <c r="K41" t="s">
        <v>22</v>
      </c>
      <c r="L41">
        <v>86.47</v>
      </c>
      <c r="M41" s="15">
        <f t="shared" si="13"/>
        <v>930.76307999999995</v>
      </c>
      <c r="N41">
        <v>5.64</v>
      </c>
      <c r="O41" s="15">
        <f t="shared" si="2"/>
        <v>60.70895999999999</v>
      </c>
      <c r="P41">
        <v>1.5</v>
      </c>
      <c r="Q41" s="15">
        <f t="shared" si="3"/>
        <v>16.146000000000001</v>
      </c>
      <c r="S41">
        <v>1103</v>
      </c>
      <c r="T41" s="3" t="s">
        <v>22</v>
      </c>
      <c r="U41" s="3">
        <v>85.5</v>
      </c>
      <c r="V41" s="15">
        <f t="shared" si="14"/>
        <v>920.32199999999989</v>
      </c>
      <c r="W41" s="3">
        <v>0</v>
      </c>
      <c r="X41" s="15">
        <f t="shared" si="4"/>
        <v>0</v>
      </c>
      <c r="Y41" s="3">
        <v>0</v>
      </c>
      <c r="Z41" s="15">
        <f t="shared" si="5"/>
        <v>0</v>
      </c>
      <c r="AB41" s="3">
        <v>1403</v>
      </c>
      <c r="AC41" s="3" t="s">
        <v>21</v>
      </c>
      <c r="AD41">
        <v>59.73</v>
      </c>
      <c r="AE41" s="15">
        <f t="shared" si="15"/>
        <v>642.93371999999988</v>
      </c>
      <c r="AF41">
        <v>2.25</v>
      </c>
      <c r="AG41" s="15">
        <f t="shared" si="6"/>
        <v>24.218999999999998</v>
      </c>
      <c r="AH41">
        <v>0.9</v>
      </c>
      <c r="AI41" s="15">
        <f t="shared" si="7"/>
        <v>9.6875999999999998</v>
      </c>
      <c r="AK41">
        <v>1104</v>
      </c>
      <c r="AL41" t="s">
        <v>21</v>
      </c>
      <c r="AM41" s="3">
        <v>62.27</v>
      </c>
      <c r="AN41" s="15">
        <f t="shared" si="16"/>
        <v>670.27427999999998</v>
      </c>
      <c r="AO41" s="3">
        <v>2.3199999999999998</v>
      </c>
      <c r="AP41" s="15">
        <f t="shared" si="8"/>
        <v>24.972479999999997</v>
      </c>
      <c r="AQ41" s="10">
        <v>0.94</v>
      </c>
      <c r="AR41" s="15">
        <f t="shared" si="8"/>
        <v>10.11816</v>
      </c>
      <c r="AS41" s="15"/>
      <c r="AT41" s="3">
        <v>1402</v>
      </c>
      <c r="AU41" t="s">
        <v>22</v>
      </c>
      <c r="AV41" s="3">
        <v>93.34</v>
      </c>
      <c r="AW41" s="15">
        <f t="shared" si="17"/>
        <v>1004.71176</v>
      </c>
      <c r="AX41" s="3">
        <v>1.57</v>
      </c>
      <c r="AY41" s="15">
        <f t="shared" si="9"/>
        <v>16.899480000000001</v>
      </c>
      <c r="BA41" s="3">
        <v>1103</v>
      </c>
      <c r="BB41" s="3" t="s">
        <v>22</v>
      </c>
      <c r="BC41">
        <v>92.13</v>
      </c>
      <c r="BD41" s="15">
        <f t="shared" si="18"/>
        <v>991.68731999999989</v>
      </c>
      <c r="BE41">
        <v>0</v>
      </c>
      <c r="BF41" s="15">
        <f t="shared" si="10"/>
        <v>0</v>
      </c>
      <c r="BG41">
        <v>2.2000000000000002</v>
      </c>
      <c r="BH41" s="15">
        <f t="shared" si="11"/>
        <v>23.680800000000001</v>
      </c>
    </row>
    <row r="42" spans="1:60" x14ac:dyDescent="0.25">
      <c r="A42">
        <v>1403</v>
      </c>
      <c r="B42" s="3" t="s">
        <v>21</v>
      </c>
      <c r="C42" s="3">
        <v>62.69</v>
      </c>
      <c r="D42" s="15">
        <f t="shared" si="12"/>
        <v>674.7951599999999</v>
      </c>
      <c r="E42" s="3">
        <v>3.2</v>
      </c>
      <c r="F42" s="15">
        <f t="shared" si="0"/>
        <v>34.444800000000001</v>
      </c>
      <c r="G42" s="3">
        <v>0.9</v>
      </c>
      <c r="H42" s="15">
        <f t="shared" si="19"/>
        <v>9.6875999999999998</v>
      </c>
      <c r="J42">
        <v>1403</v>
      </c>
      <c r="K42" t="s">
        <v>21</v>
      </c>
      <c r="L42">
        <v>57.04</v>
      </c>
      <c r="M42" s="15">
        <f t="shared" si="13"/>
        <v>613.9785599999999</v>
      </c>
      <c r="N42">
        <v>0</v>
      </c>
      <c r="O42" s="15">
        <f t="shared" si="2"/>
        <v>0</v>
      </c>
      <c r="P42">
        <v>1.54</v>
      </c>
      <c r="Q42" s="15">
        <f t="shared" si="3"/>
        <v>16.576560000000001</v>
      </c>
      <c r="S42">
        <v>1104</v>
      </c>
      <c r="T42" s="3" t="s">
        <v>21</v>
      </c>
      <c r="U42" s="3">
        <v>63.82</v>
      </c>
      <c r="V42" s="15">
        <f t="shared" si="14"/>
        <v>686.95848000000001</v>
      </c>
      <c r="W42" s="3">
        <v>0</v>
      </c>
      <c r="X42" s="15">
        <f t="shared" si="4"/>
        <v>0</v>
      </c>
      <c r="Y42" s="3">
        <v>0.94</v>
      </c>
      <c r="Z42" s="15">
        <f t="shared" si="5"/>
        <v>10.11816</v>
      </c>
      <c r="AB42" s="3">
        <v>1501</v>
      </c>
      <c r="AC42" t="s">
        <v>21</v>
      </c>
      <c r="AD42" s="3">
        <v>57.02</v>
      </c>
      <c r="AE42" s="15">
        <f t="shared" si="15"/>
        <v>613.76328000000001</v>
      </c>
      <c r="AF42" s="3">
        <v>0</v>
      </c>
      <c r="AG42" s="15">
        <f t="shared" si="6"/>
        <v>0</v>
      </c>
      <c r="AH42" s="3">
        <v>0.94</v>
      </c>
      <c r="AI42" s="15">
        <f t="shared" si="7"/>
        <v>10.11816</v>
      </c>
      <c r="AK42">
        <v>1201</v>
      </c>
      <c r="AL42" t="s">
        <v>21</v>
      </c>
      <c r="AM42" s="3">
        <v>62.29</v>
      </c>
      <c r="AN42" s="15">
        <f t="shared" si="16"/>
        <v>670.48955999999998</v>
      </c>
      <c r="AO42" s="3">
        <v>2.3199999999999998</v>
      </c>
      <c r="AP42" s="15">
        <f t="shared" si="8"/>
        <v>24.972479999999997</v>
      </c>
      <c r="AQ42" s="10">
        <v>0.94</v>
      </c>
      <c r="AR42" s="15">
        <f t="shared" si="8"/>
        <v>10.11816</v>
      </c>
      <c r="AS42" s="15"/>
      <c r="AT42" s="3">
        <v>1403</v>
      </c>
      <c r="AU42" t="s">
        <v>22</v>
      </c>
      <c r="AV42" s="3">
        <v>92.46</v>
      </c>
      <c r="AW42" s="15">
        <f t="shared" si="17"/>
        <v>995.23943999999983</v>
      </c>
      <c r="AX42" s="3">
        <v>2.16</v>
      </c>
      <c r="AY42" s="15">
        <f t="shared" si="9"/>
        <v>23.250240000000002</v>
      </c>
      <c r="BA42" s="3">
        <v>1104</v>
      </c>
      <c r="BB42" s="3" t="s">
        <v>22</v>
      </c>
      <c r="BC42">
        <v>98.52</v>
      </c>
      <c r="BD42" s="15">
        <f t="shared" si="18"/>
        <v>1060.4692799999998</v>
      </c>
      <c r="BE42">
        <v>3.06</v>
      </c>
      <c r="BF42" s="15">
        <f t="shared" si="10"/>
        <v>32.937840000000001</v>
      </c>
      <c r="BG42">
        <v>1.47</v>
      </c>
      <c r="BH42" s="15">
        <f t="shared" si="11"/>
        <v>15.823079999999999</v>
      </c>
    </row>
    <row r="43" spans="1:60" x14ac:dyDescent="0.25">
      <c r="A43">
        <v>1501</v>
      </c>
      <c r="B43" s="3" t="s">
        <v>21</v>
      </c>
      <c r="C43" s="3">
        <v>61.96</v>
      </c>
      <c r="D43" s="15">
        <f t="shared" si="12"/>
        <v>666.93743999999992</v>
      </c>
      <c r="E43" s="3">
        <v>2.36</v>
      </c>
      <c r="F43" s="15">
        <f t="shared" si="0"/>
        <v>25.403039999999997</v>
      </c>
      <c r="G43" s="3">
        <v>1.5</v>
      </c>
      <c r="H43" s="15">
        <f t="shared" si="19"/>
        <v>16.146000000000001</v>
      </c>
      <c r="J43">
        <v>1501</v>
      </c>
      <c r="K43" t="s">
        <v>23</v>
      </c>
      <c r="L43">
        <v>0</v>
      </c>
      <c r="M43" s="15">
        <f t="shared" si="13"/>
        <v>0</v>
      </c>
      <c r="N43">
        <v>0</v>
      </c>
      <c r="O43" s="15">
        <f t="shared" si="2"/>
        <v>0</v>
      </c>
      <c r="P43">
        <v>0</v>
      </c>
      <c r="Q43" s="15">
        <f t="shared" si="3"/>
        <v>0</v>
      </c>
      <c r="S43">
        <v>1201</v>
      </c>
      <c r="T43" s="3" t="s">
        <v>21</v>
      </c>
      <c r="U43" s="3">
        <v>62.21</v>
      </c>
      <c r="V43" s="15">
        <f t="shared" si="14"/>
        <v>669.62843999999996</v>
      </c>
      <c r="W43" s="3">
        <v>2.36</v>
      </c>
      <c r="X43" s="15">
        <f t="shared" si="4"/>
        <v>25.403039999999997</v>
      </c>
      <c r="Y43" s="3">
        <v>1.54</v>
      </c>
      <c r="Z43" s="15">
        <f t="shared" si="5"/>
        <v>16.576560000000001</v>
      </c>
      <c r="AB43" s="3">
        <v>1502</v>
      </c>
      <c r="AC43" t="s">
        <v>22</v>
      </c>
      <c r="AD43" s="3" t="s">
        <v>23</v>
      </c>
      <c r="AE43" s="15" t="e">
        <f t="shared" si="15"/>
        <v>#VALUE!</v>
      </c>
      <c r="AF43" s="3">
        <v>0</v>
      </c>
      <c r="AG43" s="15">
        <f t="shared" si="6"/>
        <v>0</v>
      </c>
      <c r="AH43" s="3">
        <v>0</v>
      </c>
      <c r="AI43" s="15">
        <f t="shared" si="7"/>
        <v>0</v>
      </c>
      <c r="AK43">
        <v>1202</v>
      </c>
      <c r="AL43" t="s">
        <v>21</v>
      </c>
      <c r="AM43" s="3">
        <v>62.56</v>
      </c>
      <c r="AN43" s="15">
        <f t="shared" si="16"/>
        <v>673.39584000000002</v>
      </c>
      <c r="AO43" s="3">
        <v>0</v>
      </c>
      <c r="AP43" s="15">
        <f t="shared" si="8"/>
        <v>0</v>
      </c>
      <c r="AQ43" s="10">
        <v>0.94</v>
      </c>
      <c r="AR43" s="15">
        <f t="shared" si="8"/>
        <v>10.11816</v>
      </c>
      <c r="AS43" s="15"/>
      <c r="AT43" s="3">
        <v>1501</v>
      </c>
      <c r="AU43" t="s">
        <v>21</v>
      </c>
      <c r="AV43" s="3">
        <v>60.09</v>
      </c>
      <c r="AW43" s="15">
        <f t="shared" si="17"/>
        <v>646.80876000000001</v>
      </c>
      <c r="AX43" s="3">
        <v>1.54</v>
      </c>
      <c r="AY43" s="15">
        <f t="shared" si="9"/>
        <v>16.576560000000001</v>
      </c>
      <c r="BA43" s="3">
        <v>1201</v>
      </c>
      <c r="BB43" t="s">
        <v>21</v>
      </c>
      <c r="BC43">
        <v>58.9</v>
      </c>
      <c r="BD43" s="15">
        <f t="shared" si="18"/>
        <v>633.99959999999999</v>
      </c>
      <c r="BE43">
        <v>0</v>
      </c>
      <c r="BF43" s="15">
        <f t="shared" si="10"/>
        <v>0</v>
      </c>
      <c r="BG43">
        <v>0.93</v>
      </c>
      <c r="BH43" s="15">
        <f t="shared" si="11"/>
        <v>10.01052</v>
      </c>
    </row>
    <row r="44" spans="1:60" x14ac:dyDescent="0.25">
      <c r="A44">
        <v>1502</v>
      </c>
      <c r="B44" s="3" t="s">
        <v>22</v>
      </c>
      <c r="C44" s="3">
        <v>87.42</v>
      </c>
      <c r="D44" s="15">
        <f t="shared" si="12"/>
        <v>940.98887999999999</v>
      </c>
      <c r="E44" s="3">
        <v>3.3</v>
      </c>
      <c r="F44" s="15">
        <f t="shared" si="0"/>
        <v>35.521199999999993</v>
      </c>
      <c r="G44" s="3">
        <v>1.46</v>
      </c>
      <c r="H44" s="15">
        <f t="shared" si="19"/>
        <v>15.715439999999999</v>
      </c>
      <c r="J44">
        <v>1502</v>
      </c>
      <c r="K44" t="s">
        <v>21</v>
      </c>
      <c r="L44">
        <v>73.599999999999994</v>
      </c>
      <c r="M44" s="15">
        <f t="shared" si="13"/>
        <v>792.23039999999992</v>
      </c>
      <c r="N44">
        <v>3.68</v>
      </c>
      <c r="O44" s="15">
        <f t="shared" si="2"/>
        <v>39.611519999999999</v>
      </c>
      <c r="P44">
        <v>1.5</v>
      </c>
      <c r="Q44" s="15">
        <f t="shared" si="3"/>
        <v>16.146000000000001</v>
      </c>
      <c r="S44">
        <v>1202</v>
      </c>
      <c r="T44" s="3" t="s">
        <v>21</v>
      </c>
      <c r="U44" s="3">
        <v>62.32</v>
      </c>
      <c r="V44" s="15">
        <f t="shared" si="14"/>
        <v>670.81247999999994</v>
      </c>
      <c r="W44" s="3">
        <v>2.74</v>
      </c>
      <c r="X44" s="15">
        <f t="shared" si="4"/>
        <v>29.493359999999999</v>
      </c>
      <c r="Y44" s="3">
        <v>1.43</v>
      </c>
      <c r="Z44" s="15">
        <f t="shared" si="5"/>
        <v>15.392519999999998</v>
      </c>
      <c r="AB44" s="3">
        <v>1503</v>
      </c>
      <c r="AC44" s="3" t="s">
        <v>21</v>
      </c>
      <c r="AD44" s="3">
        <v>59.73</v>
      </c>
      <c r="AE44" s="15">
        <f t="shared" si="15"/>
        <v>642.93371999999988</v>
      </c>
      <c r="AF44" s="3">
        <v>2.25</v>
      </c>
      <c r="AG44" s="15">
        <f t="shared" si="6"/>
        <v>24.218999999999998</v>
      </c>
      <c r="AH44" s="3">
        <v>0.9</v>
      </c>
      <c r="AI44" s="15">
        <f t="shared" si="7"/>
        <v>9.6875999999999998</v>
      </c>
      <c r="AK44">
        <v>1203</v>
      </c>
      <c r="AL44" t="s">
        <v>21</v>
      </c>
      <c r="AM44" s="3">
        <v>62.57</v>
      </c>
      <c r="AN44" s="15">
        <f t="shared" si="16"/>
        <v>673.50347999999997</v>
      </c>
      <c r="AO44" s="3">
        <v>0</v>
      </c>
      <c r="AP44" s="15">
        <f t="shared" si="8"/>
        <v>0</v>
      </c>
      <c r="AQ44" s="10">
        <v>0.94</v>
      </c>
      <c r="AR44" s="15">
        <f t="shared" si="8"/>
        <v>10.11816</v>
      </c>
      <c r="AS44" s="15"/>
      <c r="AT44" s="3">
        <v>1502</v>
      </c>
      <c r="AU44" t="s">
        <v>23</v>
      </c>
      <c r="AV44" s="3">
        <v>0</v>
      </c>
      <c r="AW44" s="15">
        <f t="shared" si="17"/>
        <v>0</v>
      </c>
      <c r="AX44" s="3">
        <v>0</v>
      </c>
      <c r="AY44" s="15">
        <f t="shared" si="9"/>
        <v>0</v>
      </c>
      <c r="BA44" s="3">
        <v>1202</v>
      </c>
      <c r="BB44" t="s">
        <v>21</v>
      </c>
      <c r="BC44">
        <v>62.85</v>
      </c>
      <c r="BD44" s="15">
        <f t="shared" si="18"/>
        <v>676.51739999999995</v>
      </c>
      <c r="BE44">
        <v>2.5099999999999998</v>
      </c>
      <c r="BF44" s="15">
        <f t="shared" si="10"/>
        <v>27.017639999999997</v>
      </c>
      <c r="BG44">
        <v>1.54</v>
      </c>
      <c r="BH44" s="15">
        <f t="shared" si="11"/>
        <v>16.576560000000001</v>
      </c>
    </row>
    <row r="45" spans="1:60" x14ac:dyDescent="0.25">
      <c r="A45">
        <v>1503</v>
      </c>
      <c r="B45" s="3" t="s">
        <v>23</v>
      </c>
      <c r="C45" s="3">
        <v>0</v>
      </c>
      <c r="D45" s="15">
        <f t="shared" si="12"/>
        <v>0</v>
      </c>
      <c r="E45" s="3">
        <v>0</v>
      </c>
      <c r="F45" s="15">
        <f t="shared" si="0"/>
        <v>0</v>
      </c>
      <c r="G45" s="3">
        <v>0</v>
      </c>
      <c r="H45" s="15">
        <f t="shared" si="19"/>
        <v>0</v>
      </c>
      <c r="J45">
        <v>1503</v>
      </c>
      <c r="K45" s="3" t="s">
        <v>21</v>
      </c>
      <c r="L45">
        <v>57.04</v>
      </c>
      <c r="M45" s="15">
        <f t="shared" si="13"/>
        <v>613.9785599999999</v>
      </c>
      <c r="N45">
        <v>0</v>
      </c>
      <c r="O45" s="15">
        <f t="shared" si="2"/>
        <v>0</v>
      </c>
      <c r="P45">
        <v>1.54</v>
      </c>
      <c r="Q45" s="15">
        <f t="shared" si="3"/>
        <v>16.576560000000001</v>
      </c>
      <c r="S45">
        <v>1203</v>
      </c>
      <c r="T45" s="3" t="s">
        <v>22</v>
      </c>
      <c r="U45" s="3">
        <v>85.5</v>
      </c>
      <c r="V45" s="15">
        <f t="shared" si="14"/>
        <v>920.32199999999989</v>
      </c>
      <c r="W45" s="3">
        <v>0</v>
      </c>
      <c r="X45" s="15">
        <f t="shared" si="4"/>
        <v>0</v>
      </c>
      <c r="Y45" s="3">
        <v>0</v>
      </c>
      <c r="Z45" s="15">
        <f t="shared" si="5"/>
        <v>0</v>
      </c>
      <c r="AB45" s="3">
        <v>1601</v>
      </c>
      <c r="AC45" t="s">
        <v>21</v>
      </c>
      <c r="AD45" s="3">
        <v>57.02</v>
      </c>
      <c r="AE45" s="15">
        <f t="shared" si="15"/>
        <v>613.76328000000001</v>
      </c>
      <c r="AF45" s="3">
        <v>0</v>
      </c>
      <c r="AG45" s="15">
        <f t="shared" si="6"/>
        <v>0</v>
      </c>
      <c r="AH45" s="3">
        <v>0.94</v>
      </c>
      <c r="AI45" s="15">
        <f t="shared" si="7"/>
        <v>10.11816</v>
      </c>
      <c r="AK45">
        <v>1204</v>
      </c>
      <c r="AL45" t="s">
        <v>21</v>
      </c>
      <c r="AM45" s="3">
        <v>62.27</v>
      </c>
      <c r="AN45" s="15">
        <f t="shared" si="16"/>
        <v>670.27427999999998</v>
      </c>
      <c r="AO45" s="3">
        <v>2.3199999999999998</v>
      </c>
      <c r="AP45" s="15">
        <f t="shared" si="8"/>
        <v>24.972479999999997</v>
      </c>
      <c r="AQ45" s="10">
        <v>0.94</v>
      </c>
      <c r="AR45" s="15">
        <f t="shared" si="8"/>
        <v>10.11816</v>
      </c>
      <c r="AS45" s="15"/>
      <c r="AT45" s="3">
        <v>1503</v>
      </c>
      <c r="AU45" t="s">
        <v>22</v>
      </c>
      <c r="AV45" s="3">
        <v>92.46</v>
      </c>
      <c r="AW45" s="15">
        <f t="shared" si="17"/>
        <v>995.23943999999983</v>
      </c>
      <c r="AX45" s="3">
        <v>2.16</v>
      </c>
      <c r="AY45" s="15">
        <f t="shared" si="9"/>
        <v>23.250240000000002</v>
      </c>
      <c r="BA45" s="3">
        <v>1203</v>
      </c>
      <c r="BB45" s="3" t="s">
        <v>22</v>
      </c>
      <c r="BC45">
        <v>92.13</v>
      </c>
      <c r="BD45" s="15">
        <f t="shared" si="18"/>
        <v>991.68731999999989</v>
      </c>
      <c r="BE45">
        <v>0</v>
      </c>
      <c r="BF45" s="15">
        <f t="shared" si="10"/>
        <v>0</v>
      </c>
      <c r="BG45">
        <v>2.2000000000000002</v>
      </c>
      <c r="BH45" s="15">
        <f t="shared" si="11"/>
        <v>23.680800000000001</v>
      </c>
    </row>
    <row r="46" spans="1:60" x14ac:dyDescent="0.25">
      <c r="A46">
        <v>1601</v>
      </c>
      <c r="B46" s="3" t="s">
        <v>21</v>
      </c>
      <c r="C46" s="3">
        <v>61.96</v>
      </c>
      <c r="D46" s="15">
        <f t="shared" si="12"/>
        <v>666.93743999999992</v>
      </c>
      <c r="E46" s="3">
        <v>2.36</v>
      </c>
      <c r="F46" s="15">
        <f t="shared" si="0"/>
        <v>25.403039999999997</v>
      </c>
      <c r="G46" s="3">
        <v>1.5</v>
      </c>
      <c r="H46" s="15">
        <f t="shared" si="19"/>
        <v>16.146000000000001</v>
      </c>
      <c r="J46">
        <v>1601</v>
      </c>
      <c r="K46" t="s">
        <v>22</v>
      </c>
      <c r="L46">
        <v>100.74</v>
      </c>
      <c r="M46" s="15">
        <f t="shared" si="13"/>
        <v>1084.3653599999998</v>
      </c>
      <c r="N46">
        <v>3.68</v>
      </c>
      <c r="O46" s="15">
        <f t="shared" si="2"/>
        <v>39.611519999999999</v>
      </c>
      <c r="P46">
        <v>1.41</v>
      </c>
      <c r="Q46" s="15">
        <f t="shared" si="3"/>
        <v>15.177239999999998</v>
      </c>
      <c r="S46">
        <v>1204</v>
      </c>
      <c r="T46" s="3" t="s">
        <v>21</v>
      </c>
      <c r="U46" s="3">
        <v>63.82</v>
      </c>
      <c r="V46" s="15">
        <f t="shared" si="14"/>
        <v>686.95848000000001</v>
      </c>
      <c r="W46" s="3">
        <v>0</v>
      </c>
      <c r="X46" s="15">
        <f t="shared" si="4"/>
        <v>0</v>
      </c>
      <c r="Y46" s="3">
        <v>0.94</v>
      </c>
      <c r="Z46" s="15">
        <f t="shared" si="5"/>
        <v>10.11816</v>
      </c>
      <c r="AB46" s="3">
        <v>1602</v>
      </c>
      <c r="AC46" t="s">
        <v>22</v>
      </c>
      <c r="AD46" s="3">
        <v>77.459999999999994</v>
      </c>
      <c r="AE46" s="15">
        <f t="shared" si="15"/>
        <v>833.77943999999991</v>
      </c>
      <c r="AF46" s="3">
        <v>2.2799999999999998</v>
      </c>
      <c r="AG46" s="15">
        <f t="shared" si="6"/>
        <v>24.541919999999998</v>
      </c>
      <c r="AH46" s="3">
        <v>0.94</v>
      </c>
      <c r="AI46" s="15">
        <f t="shared" si="7"/>
        <v>10.11816</v>
      </c>
      <c r="AK46">
        <v>1301</v>
      </c>
      <c r="AL46" t="s">
        <v>21</v>
      </c>
      <c r="AM46" s="3">
        <v>62.29</v>
      </c>
      <c r="AN46" s="15">
        <f t="shared" si="16"/>
        <v>670.48955999999998</v>
      </c>
      <c r="AO46" s="3">
        <v>2.3199999999999998</v>
      </c>
      <c r="AP46" s="15">
        <f t="shared" si="8"/>
        <v>24.972479999999997</v>
      </c>
      <c r="AQ46" s="10">
        <v>0.94</v>
      </c>
      <c r="AR46" s="15">
        <f t="shared" si="8"/>
        <v>10.11816</v>
      </c>
      <c r="AS46" s="15"/>
      <c r="AT46" s="3">
        <v>1601</v>
      </c>
      <c r="AU46" t="s">
        <v>21</v>
      </c>
      <c r="AV46" s="3">
        <v>60.09</v>
      </c>
      <c r="AW46" s="15">
        <f t="shared" si="17"/>
        <v>646.80876000000001</v>
      </c>
      <c r="AX46" s="3">
        <v>1.54</v>
      </c>
      <c r="AY46" s="15">
        <f t="shared" si="9"/>
        <v>16.576560000000001</v>
      </c>
      <c r="BA46" s="3">
        <v>1204</v>
      </c>
      <c r="BB46" s="3" t="s">
        <v>22</v>
      </c>
      <c r="BC46">
        <v>98.52</v>
      </c>
      <c r="BD46" s="15">
        <f t="shared" si="18"/>
        <v>1060.4692799999998</v>
      </c>
      <c r="BE46">
        <v>3.06</v>
      </c>
      <c r="BF46" s="15">
        <f t="shared" si="10"/>
        <v>32.937840000000001</v>
      </c>
      <c r="BG46">
        <v>1.47</v>
      </c>
      <c r="BH46" s="15">
        <f t="shared" si="11"/>
        <v>15.823079999999999</v>
      </c>
    </row>
    <row r="47" spans="1:60" x14ac:dyDescent="0.25">
      <c r="A47">
        <v>1602</v>
      </c>
      <c r="B47" s="3" t="s">
        <v>22</v>
      </c>
      <c r="C47" s="3">
        <v>87.42</v>
      </c>
      <c r="D47" s="15">
        <f t="shared" si="12"/>
        <v>940.98887999999999</v>
      </c>
      <c r="E47" s="3">
        <v>3.3</v>
      </c>
      <c r="F47" s="15">
        <f t="shared" si="0"/>
        <v>35.521199999999993</v>
      </c>
      <c r="G47" s="3">
        <v>1.46</v>
      </c>
      <c r="H47" s="15">
        <f t="shared" si="19"/>
        <v>15.715439999999999</v>
      </c>
      <c r="J47">
        <v>1602</v>
      </c>
      <c r="K47" t="s">
        <v>22</v>
      </c>
      <c r="L47">
        <v>86.47</v>
      </c>
      <c r="M47" s="15">
        <f t="shared" si="13"/>
        <v>930.76307999999995</v>
      </c>
      <c r="N47">
        <v>5.64</v>
      </c>
      <c r="O47" s="15">
        <f t="shared" si="2"/>
        <v>60.70895999999999</v>
      </c>
      <c r="P47">
        <v>1.5</v>
      </c>
      <c r="Q47" s="15">
        <f t="shared" si="3"/>
        <v>16.146000000000001</v>
      </c>
      <c r="S47">
        <v>1301</v>
      </c>
      <c r="T47" s="3" t="s">
        <v>21</v>
      </c>
      <c r="U47" s="3">
        <v>62.21</v>
      </c>
      <c r="V47" s="15">
        <f t="shared" si="14"/>
        <v>669.62843999999996</v>
      </c>
      <c r="W47" s="3">
        <v>2.36</v>
      </c>
      <c r="X47" s="15">
        <f t="shared" si="4"/>
        <v>25.403039999999997</v>
      </c>
      <c r="Y47" s="3">
        <v>1.54</v>
      </c>
      <c r="Z47" s="15">
        <f t="shared" si="5"/>
        <v>16.576560000000001</v>
      </c>
      <c r="AB47" s="3">
        <v>1603</v>
      </c>
      <c r="AC47" s="3" t="s">
        <v>21</v>
      </c>
      <c r="AD47" s="3">
        <v>59.73</v>
      </c>
      <c r="AE47" s="15">
        <f t="shared" si="15"/>
        <v>642.93371999999988</v>
      </c>
      <c r="AF47" s="3">
        <v>2.25</v>
      </c>
      <c r="AG47" s="15">
        <f t="shared" si="6"/>
        <v>24.218999999999998</v>
      </c>
      <c r="AH47" s="3">
        <v>0.9</v>
      </c>
      <c r="AI47" s="15">
        <f t="shared" si="7"/>
        <v>9.6875999999999998</v>
      </c>
      <c r="AK47">
        <v>1302</v>
      </c>
      <c r="AL47" t="s">
        <v>21</v>
      </c>
      <c r="AM47" s="3">
        <v>62.56</v>
      </c>
      <c r="AN47" s="15">
        <f t="shared" si="16"/>
        <v>673.39584000000002</v>
      </c>
      <c r="AO47" s="3">
        <v>0</v>
      </c>
      <c r="AP47" s="15">
        <f t="shared" si="8"/>
        <v>0</v>
      </c>
      <c r="AQ47" s="10">
        <v>0.94</v>
      </c>
      <c r="AR47" s="15">
        <f t="shared" si="8"/>
        <v>10.11816</v>
      </c>
      <c r="AS47" s="15"/>
      <c r="AT47" s="3">
        <v>1602</v>
      </c>
      <c r="AU47" t="s">
        <v>22</v>
      </c>
      <c r="AV47" s="3">
        <v>93.34</v>
      </c>
      <c r="AW47" s="15">
        <f t="shared" si="17"/>
        <v>1004.71176</v>
      </c>
      <c r="AX47" s="3">
        <v>1.57</v>
      </c>
      <c r="AY47" s="15">
        <f t="shared" si="9"/>
        <v>16.899480000000001</v>
      </c>
      <c r="BA47" s="3">
        <v>1301</v>
      </c>
      <c r="BB47" t="s">
        <v>21</v>
      </c>
      <c r="BC47">
        <v>58.9</v>
      </c>
      <c r="BD47" s="15">
        <f t="shared" si="18"/>
        <v>633.99959999999999</v>
      </c>
      <c r="BE47">
        <v>0</v>
      </c>
      <c r="BF47" s="15">
        <f t="shared" si="10"/>
        <v>0</v>
      </c>
      <c r="BG47">
        <v>0.93</v>
      </c>
      <c r="BH47" s="15">
        <f t="shared" si="11"/>
        <v>10.01052</v>
      </c>
    </row>
    <row r="48" spans="1:60" x14ac:dyDescent="0.25">
      <c r="A48">
        <v>1603</v>
      </c>
      <c r="B48" s="3" t="s">
        <v>21</v>
      </c>
      <c r="C48" s="3">
        <v>62.69</v>
      </c>
      <c r="D48" s="15">
        <f t="shared" si="12"/>
        <v>674.7951599999999</v>
      </c>
      <c r="E48" s="3">
        <v>3.2</v>
      </c>
      <c r="F48" s="15">
        <f t="shared" si="0"/>
        <v>34.444800000000001</v>
      </c>
      <c r="G48" s="3">
        <v>0.9</v>
      </c>
      <c r="H48" s="15">
        <f t="shared" si="19"/>
        <v>9.6875999999999998</v>
      </c>
      <c r="J48">
        <v>1603</v>
      </c>
      <c r="K48" t="s">
        <v>21</v>
      </c>
      <c r="L48">
        <v>57.04</v>
      </c>
      <c r="M48" s="15">
        <f t="shared" si="13"/>
        <v>613.9785599999999</v>
      </c>
      <c r="N48">
        <v>0</v>
      </c>
      <c r="O48" s="15">
        <f t="shared" si="2"/>
        <v>0</v>
      </c>
      <c r="P48">
        <v>1.54</v>
      </c>
      <c r="Q48" s="15">
        <f t="shared" si="3"/>
        <v>16.576560000000001</v>
      </c>
      <c r="S48">
        <v>1302</v>
      </c>
      <c r="T48" s="3" t="s">
        <v>21</v>
      </c>
      <c r="U48" s="3">
        <v>62.32</v>
      </c>
      <c r="V48" s="15">
        <f t="shared" si="14"/>
        <v>670.81247999999994</v>
      </c>
      <c r="W48" s="3">
        <v>2.74</v>
      </c>
      <c r="X48" s="15">
        <f t="shared" si="4"/>
        <v>29.493359999999999</v>
      </c>
      <c r="Y48" s="3">
        <v>1.43</v>
      </c>
      <c r="Z48" s="15">
        <f t="shared" si="5"/>
        <v>15.392519999999998</v>
      </c>
      <c r="AB48" s="3">
        <v>1701</v>
      </c>
      <c r="AC48" t="s">
        <v>21</v>
      </c>
      <c r="AD48" s="3">
        <v>57.02</v>
      </c>
      <c r="AE48" s="15">
        <f t="shared" si="15"/>
        <v>613.76328000000001</v>
      </c>
      <c r="AF48" s="3">
        <v>0</v>
      </c>
      <c r="AG48" s="15">
        <f t="shared" si="6"/>
        <v>0</v>
      </c>
      <c r="AH48" s="3">
        <v>0.94</v>
      </c>
      <c r="AI48" s="15">
        <f t="shared" si="7"/>
        <v>10.11816</v>
      </c>
      <c r="AK48">
        <v>1303</v>
      </c>
      <c r="AL48" t="s">
        <v>21</v>
      </c>
      <c r="AM48" s="3">
        <v>62.57</v>
      </c>
      <c r="AN48" s="15">
        <f t="shared" si="16"/>
        <v>673.50347999999997</v>
      </c>
      <c r="AO48" s="3">
        <v>0</v>
      </c>
      <c r="AP48" s="15">
        <f t="shared" si="8"/>
        <v>0</v>
      </c>
      <c r="AQ48" s="10">
        <v>0.94</v>
      </c>
      <c r="AR48" s="15">
        <f t="shared" si="8"/>
        <v>10.11816</v>
      </c>
      <c r="AS48" s="15"/>
      <c r="AT48" s="3">
        <v>1603</v>
      </c>
      <c r="AU48" t="s">
        <v>22</v>
      </c>
      <c r="AV48" s="3">
        <v>92.46</v>
      </c>
      <c r="AW48" s="15">
        <f t="shared" si="17"/>
        <v>995.23943999999983</v>
      </c>
      <c r="AX48" s="3">
        <v>2.16</v>
      </c>
      <c r="AY48" s="15">
        <f t="shared" si="9"/>
        <v>23.250240000000002</v>
      </c>
      <c r="BA48" s="3">
        <v>1302</v>
      </c>
      <c r="BB48" t="s">
        <v>21</v>
      </c>
      <c r="BC48">
        <v>62.85</v>
      </c>
      <c r="BD48" s="15">
        <f t="shared" si="18"/>
        <v>676.51739999999995</v>
      </c>
      <c r="BE48">
        <v>2.5099999999999998</v>
      </c>
      <c r="BF48" s="15">
        <f t="shared" si="10"/>
        <v>27.017639999999997</v>
      </c>
      <c r="BG48">
        <v>1.54</v>
      </c>
      <c r="BH48" s="15">
        <f t="shared" si="11"/>
        <v>16.576560000000001</v>
      </c>
    </row>
    <row r="49" spans="1:60" x14ac:dyDescent="0.25">
      <c r="A49">
        <v>1701</v>
      </c>
      <c r="B49" s="3" t="s">
        <v>21</v>
      </c>
      <c r="C49" s="3">
        <v>61.96</v>
      </c>
      <c r="D49" s="15">
        <f t="shared" si="12"/>
        <v>666.93743999999992</v>
      </c>
      <c r="E49" s="3">
        <v>2.36</v>
      </c>
      <c r="F49" s="15">
        <f t="shared" si="0"/>
        <v>25.403039999999997</v>
      </c>
      <c r="G49" s="3">
        <v>1.5</v>
      </c>
      <c r="H49" s="15">
        <f t="shared" si="19"/>
        <v>16.146000000000001</v>
      </c>
      <c r="J49">
        <v>1701</v>
      </c>
      <c r="K49" t="s">
        <v>22</v>
      </c>
      <c r="L49">
        <v>100.74</v>
      </c>
      <c r="M49" s="15">
        <f t="shared" si="13"/>
        <v>1084.3653599999998</v>
      </c>
      <c r="N49">
        <v>3.68</v>
      </c>
      <c r="O49" s="15">
        <f t="shared" si="2"/>
        <v>39.611519999999999</v>
      </c>
      <c r="P49">
        <v>1.41</v>
      </c>
      <c r="Q49" s="15">
        <f t="shared" si="3"/>
        <v>15.177239999999998</v>
      </c>
      <c r="S49">
        <v>1303</v>
      </c>
      <c r="T49" s="3" t="s">
        <v>22</v>
      </c>
      <c r="U49" s="3">
        <v>86.6</v>
      </c>
      <c r="V49" s="15">
        <f t="shared" si="14"/>
        <v>932.16239999999993</v>
      </c>
      <c r="W49" s="3">
        <v>2.74</v>
      </c>
      <c r="X49" s="15">
        <f t="shared" si="4"/>
        <v>29.493359999999999</v>
      </c>
      <c r="Y49" s="3">
        <v>0.94</v>
      </c>
      <c r="Z49" s="15">
        <f t="shared" si="5"/>
        <v>10.11816</v>
      </c>
      <c r="AB49" s="3">
        <v>1702</v>
      </c>
      <c r="AC49" t="s">
        <v>22</v>
      </c>
      <c r="AD49" s="3">
        <v>77.459999999999994</v>
      </c>
      <c r="AE49" s="15">
        <f t="shared" si="15"/>
        <v>833.77943999999991</v>
      </c>
      <c r="AF49" s="3">
        <v>2.2799999999999998</v>
      </c>
      <c r="AG49" s="15">
        <f t="shared" si="6"/>
        <v>24.541919999999998</v>
      </c>
      <c r="AH49" s="3">
        <v>0.94</v>
      </c>
      <c r="AI49" s="15">
        <f t="shared" si="7"/>
        <v>10.11816</v>
      </c>
      <c r="AK49">
        <v>1304</v>
      </c>
      <c r="AL49" t="s">
        <v>21</v>
      </c>
      <c r="AM49" s="3">
        <v>62.27</v>
      </c>
      <c r="AN49" s="15">
        <f t="shared" si="16"/>
        <v>670.27427999999998</v>
      </c>
      <c r="AO49" s="3">
        <v>2.3199999999999998</v>
      </c>
      <c r="AP49" s="15">
        <f t="shared" si="8"/>
        <v>24.972479999999997</v>
      </c>
      <c r="AQ49" s="10">
        <v>0.94</v>
      </c>
      <c r="AR49" s="15">
        <f t="shared" si="8"/>
        <v>10.11816</v>
      </c>
      <c r="AS49" s="15"/>
      <c r="AT49" s="3">
        <v>1701</v>
      </c>
      <c r="AU49" t="s">
        <v>21</v>
      </c>
      <c r="AV49" s="3">
        <v>60.09</v>
      </c>
      <c r="AW49" s="15">
        <f t="shared" si="17"/>
        <v>646.80876000000001</v>
      </c>
      <c r="AX49" s="3">
        <v>1.54</v>
      </c>
      <c r="AY49" s="15">
        <f t="shared" si="9"/>
        <v>16.576560000000001</v>
      </c>
      <c r="BA49" s="3">
        <v>1303</v>
      </c>
      <c r="BB49" s="3" t="s">
        <v>22</v>
      </c>
      <c r="BC49">
        <v>92.13</v>
      </c>
      <c r="BD49" s="15">
        <f t="shared" si="18"/>
        <v>991.68731999999989</v>
      </c>
      <c r="BE49">
        <v>0</v>
      </c>
      <c r="BF49" s="15">
        <f t="shared" si="10"/>
        <v>0</v>
      </c>
      <c r="BG49">
        <v>2.2000000000000002</v>
      </c>
      <c r="BH49" s="15">
        <f t="shared" si="11"/>
        <v>23.680800000000001</v>
      </c>
    </row>
    <row r="50" spans="1:60" x14ac:dyDescent="0.25">
      <c r="A50">
        <v>1702</v>
      </c>
      <c r="B50" s="3" t="s">
        <v>22</v>
      </c>
      <c r="C50" s="3">
        <v>87.42</v>
      </c>
      <c r="D50" s="15">
        <f t="shared" si="12"/>
        <v>940.98887999999999</v>
      </c>
      <c r="E50" s="3">
        <v>3.3</v>
      </c>
      <c r="F50" s="15">
        <f t="shared" si="0"/>
        <v>35.521199999999993</v>
      </c>
      <c r="G50" s="3">
        <v>1.46</v>
      </c>
      <c r="H50" s="15">
        <f t="shared" si="19"/>
        <v>15.715439999999999</v>
      </c>
      <c r="J50">
        <v>1702</v>
      </c>
      <c r="K50" t="s">
        <v>22</v>
      </c>
      <c r="L50">
        <v>86.47</v>
      </c>
      <c r="M50" s="15">
        <f t="shared" si="13"/>
        <v>930.76307999999995</v>
      </c>
      <c r="N50">
        <v>5.64</v>
      </c>
      <c r="O50" s="15">
        <f t="shared" si="2"/>
        <v>60.70895999999999</v>
      </c>
      <c r="P50">
        <v>1.5</v>
      </c>
      <c r="Q50" s="15">
        <f t="shared" si="3"/>
        <v>16.146000000000001</v>
      </c>
      <c r="S50">
        <v>1304</v>
      </c>
      <c r="T50" s="3" t="s">
        <v>21</v>
      </c>
      <c r="U50" s="3">
        <v>63.82</v>
      </c>
      <c r="V50" s="15">
        <f t="shared" si="14"/>
        <v>686.95848000000001</v>
      </c>
      <c r="W50" s="3">
        <v>0</v>
      </c>
      <c r="X50" s="15">
        <f t="shared" si="4"/>
        <v>0</v>
      </c>
      <c r="Y50" s="3">
        <v>0.94</v>
      </c>
      <c r="Z50" s="15">
        <f t="shared" si="5"/>
        <v>10.11816</v>
      </c>
      <c r="AB50" s="3">
        <v>1703</v>
      </c>
      <c r="AC50" s="3" t="s">
        <v>21</v>
      </c>
      <c r="AD50" s="3">
        <v>59.73</v>
      </c>
      <c r="AE50" s="15">
        <f t="shared" si="15"/>
        <v>642.93371999999988</v>
      </c>
      <c r="AF50" s="3">
        <v>2.25</v>
      </c>
      <c r="AG50" s="15">
        <f t="shared" si="6"/>
        <v>24.218999999999998</v>
      </c>
      <c r="AH50" s="3">
        <v>0.9</v>
      </c>
      <c r="AI50" s="15">
        <f t="shared" si="7"/>
        <v>9.6875999999999998</v>
      </c>
      <c r="AK50">
        <v>1401</v>
      </c>
      <c r="AL50" t="s">
        <v>21</v>
      </c>
      <c r="AM50" s="3">
        <v>62.29</v>
      </c>
      <c r="AN50" s="15">
        <f t="shared" si="16"/>
        <v>670.48955999999998</v>
      </c>
      <c r="AO50" s="3">
        <v>2.3199999999999998</v>
      </c>
      <c r="AP50" s="15">
        <f t="shared" si="8"/>
        <v>24.972479999999997</v>
      </c>
      <c r="AQ50" s="10">
        <v>0.94</v>
      </c>
      <c r="AR50" s="15">
        <f t="shared" si="8"/>
        <v>10.11816</v>
      </c>
      <c r="AS50" s="15"/>
      <c r="AT50" s="3">
        <v>1702</v>
      </c>
      <c r="AU50" t="s">
        <v>22</v>
      </c>
      <c r="AV50" s="3">
        <v>93.34</v>
      </c>
      <c r="AW50" s="15">
        <f t="shared" si="17"/>
        <v>1004.71176</v>
      </c>
      <c r="AX50" s="3">
        <v>1.57</v>
      </c>
      <c r="AY50" s="15">
        <f t="shared" si="9"/>
        <v>16.899480000000001</v>
      </c>
      <c r="BA50" s="3">
        <v>1304</v>
      </c>
      <c r="BB50" s="3" t="s">
        <v>22</v>
      </c>
      <c r="BC50">
        <v>98.52</v>
      </c>
      <c r="BD50" s="15">
        <f t="shared" si="18"/>
        <v>1060.4692799999998</v>
      </c>
      <c r="BE50">
        <v>3.06</v>
      </c>
      <c r="BF50" s="15">
        <f t="shared" si="10"/>
        <v>32.937840000000001</v>
      </c>
      <c r="BG50">
        <v>1.47</v>
      </c>
      <c r="BH50" s="15">
        <f t="shared" si="11"/>
        <v>15.823079999999999</v>
      </c>
    </row>
    <row r="51" spans="1:60" x14ac:dyDescent="0.25">
      <c r="A51">
        <v>1703</v>
      </c>
      <c r="B51" s="3" t="s">
        <v>21</v>
      </c>
      <c r="C51" s="3">
        <v>62.69</v>
      </c>
      <c r="D51" s="15">
        <f t="shared" si="12"/>
        <v>674.7951599999999</v>
      </c>
      <c r="E51" s="3">
        <v>3.2</v>
      </c>
      <c r="F51" s="15">
        <f t="shared" si="0"/>
        <v>34.444800000000001</v>
      </c>
      <c r="G51" s="3">
        <v>0.9</v>
      </c>
      <c r="H51" s="15">
        <f t="shared" si="19"/>
        <v>9.6875999999999998</v>
      </c>
      <c r="J51">
        <v>1703</v>
      </c>
      <c r="K51" t="s">
        <v>21</v>
      </c>
      <c r="L51">
        <v>57.04</v>
      </c>
      <c r="M51" s="15">
        <f t="shared" si="13"/>
        <v>613.9785599999999</v>
      </c>
      <c r="N51">
        <v>0</v>
      </c>
      <c r="O51" s="15">
        <f t="shared" si="2"/>
        <v>0</v>
      </c>
      <c r="P51">
        <v>1.54</v>
      </c>
      <c r="Q51" s="15">
        <f t="shared" si="3"/>
        <v>16.576560000000001</v>
      </c>
      <c r="S51">
        <v>1401</v>
      </c>
      <c r="T51" s="3" t="s">
        <v>21</v>
      </c>
      <c r="U51" s="3">
        <v>62.21</v>
      </c>
      <c r="V51" s="15">
        <f t="shared" si="14"/>
        <v>669.62843999999996</v>
      </c>
      <c r="W51" s="3">
        <v>2.36</v>
      </c>
      <c r="X51" s="15">
        <f t="shared" si="4"/>
        <v>25.403039999999997</v>
      </c>
      <c r="Y51" s="3">
        <v>1.54</v>
      </c>
      <c r="Z51" s="15">
        <f t="shared" si="5"/>
        <v>16.576560000000001</v>
      </c>
      <c r="AB51" s="3">
        <v>1801</v>
      </c>
      <c r="AC51" t="s">
        <v>21</v>
      </c>
      <c r="AD51" s="3">
        <v>57.02</v>
      </c>
      <c r="AE51" s="15">
        <f t="shared" si="15"/>
        <v>613.76328000000001</v>
      </c>
      <c r="AF51" s="3">
        <v>0</v>
      </c>
      <c r="AG51" s="15">
        <f t="shared" si="6"/>
        <v>0</v>
      </c>
      <c r="AH51" s="3">
        <v>0.94</v>
      </c>
      <c r="AI51" s="15">
        <f t="shared" si="7"/>
        <v>10.11816</v>
      </c>
      <c r="AK51">
        <v>1402</v>
      </c>
      <c r="AL51" t="s">
        <v>21</v>
      </c>
      <c r="AM51" s="3">
        <v>62.56</v>
      </c>
      <c r="AN51" s="15">
        <f t="shared" si="16"/>
        <v>673.39584000000002</v>
      </c>
      <c r="AO51" s="3">
        <v>0</v>
      </c>
      <c r="AP51" s="15">
        <f t="shared" si="8"/>
        <v>0</v>
      </c>
      <c r="AQ51" s="10">
        <v>0.94</v>
      </c>
      <c r="AR51" s="15">
        <f t="shared" si="8"/>
        <v>10.11816</v>
      </c>
      <c r="AS51" s="15"/>
      <c r="AT51" s="3">
        <v>1703</v>
      </c>
      <c r="AU51" t="s">
        <v>22</v>
      </c>
      <c r="AV51" s="3">
        <v>92.46</v>
      </c>
      <c r="AW51" s="15">
        <f t="shared" si="17"/>
        <v>995.23943999999983</v>
      </c>
      <c r="AX51" s="3">
        <v>2.16</v>
      </c>
      <c r="AY51" s="15">
        <f t="shared" si="9"/>
        <v>23.250240000000002</v>
      </c>
      <c r="BA51" s="3">
        <v>1401</v>
      </c>
      <c r="BB51" t="s">
        <v>21</v>
      </c>
      <c r="BC51">
        <v>58.9</v>
      </c>
      <c r="BD51" s="15">
        <f t="shared" si="18"/>
        <v>633.99959999999999</v>
      </c>
      <c r="BE51">
        <v>0</v>
      </c>
      <c r="BF51" s="15">
        <f t="shared" si="10"/>
        <v>0</v>
      </c>
      <c r="BG51">
        <v>0.93</v>
      </c>
      <c r="BH51" s="15">
        <f t="shared" si="11"/>
        <v>10.01052</v>
      </c>
    </row>
    <row r="52" spans="1:60" x14ac:dyDescent="0.25">
      <c r="A52">
        <v>1801</v>
      </c>
      <c r="B52" s="3" t="s">
        <v>21</v>
      </c>
      <c r="C52" s="3">
        <v>61.96</v>
      </c>
      <c r="D52" s="15">
        <f t="shared" si="12"/>
        <v>666.93743999999992</v>
      </c>
      <c r="E52" s="3">
        <v>2.36</v>
      </c>
      <c r="F52" s="15">
        <f t="shared" si="0"/>
        <v>25.403039999999997</v>
      </c>
      <c r="G52" s="3">
        <v>1.5</v>
      </c>
      <c r="H52" s="15">
        <f t="shared" si="19"/>
        <v>16.146000000000001</v>
      </c>
      <c r="J52">
        <v>1801</v>
      </c>
      <c r="K52" t="s">
        <v>22</v>
      </c>
      <c r="L52">
        <v>100.74</v>
      </c>
      <c r="M52" s="15">
        <f t="shared" si="13"/>
        <v>1084.3653599999998</v>
      </c>
      <c r="N52">
        <v>3.68</v>
      </c>
      <c r="O52" s="15">
        <f t="shared" si="2"/>
        <v>39.611519999999999</v>
      </c>
      <c r="P52">
        <v>1.41</v>
      </c>
      <c r="Q52" s="15">
        <f t="shared" si="3"/>
        <v>15.177239999999998</v>
      </c>
      <c r="S52">
        <v>1402</v>
      </c>
      <c r="T52" s="3" t="s">
        <v>21</v>
      </c>
      <c r="U52" s="3">
        <v>62.32</v>
      </c>
      <c r="V52" s="15">
        <f t="shared" si="14"/>
        <v>670.81247999999994</v>
      </c>
      <c r="W52" s="3">
        <v>2.74</v>
      </c>
      <c r="X52" s="15">
        <f t="shared" si="4"/>
        <v>29.493359999999999</v>
      </c>
      <c r="Y52" s="3">
        <v>1.43</v>
      </c>
      <c r="Z52" s="15">
        <f t="shared" si="5"/>
        <v>15.392519999999998</v>
      </c>
      <c r="AB52" s="3">
        <v>1802</v>
      </c>
      <c r="AC52" t="s">
        <v>22</v>
      </c>
      <c r="AD52" s="3">
        <v>77.459999999999994</v>
      </c>
      <c r="AE52" s="15">
        <f t="shared" si="15"/>
        <v>833.77943999999991</v>
      </c>
      <c r="AF52" s="3">
        <v>2.2799999999999998</v>
      </c>
      <c r="AG52" s="15">
        <f t="shared" si="6"/>
        <v>24.541919999999998</v>
      </c>
      <c r="AH52" s="3">
        <v>0.94</v>
      </c>
      <c r="AI52" s="15">
        <f t="shared" si="7"/>
        <v>10.11816</v>
      </c>
      <c r="AK52">
        <v>1403</v>
      </c>
      <c r="AL52" t="s">
        <v>21</v>
      </c>
      <c r="AM52" s="3">
        <v>62.57</v>
      </c>
      <c r="AN52" s="15">
        <f t="shared" si="16"/>
        <v>673.50347999999997</v>
      </c>
      <c r="AO52" s="3">
        <v>0</v>
      </c>
      <c r="AP52" s="15">
        <f t="shared" si="8"/>
        <v>0</v>
      </c>
      <c r="AQ52" s="10">
        <v>0.94</v>
      </c>
      <c r="AR52" s="15">
        <f t="shared" si="8"/>
        <v>10.11816</v>
      </c>
      <c r="AS52" s="15"/>
      <c r="AT52" s="3">
        <v>1801</v>
      </c>
      <c r="AU52" t="s">
        <v>21</v>
      </c>
      <c r="AV52" s="3">
        <v>60.09</v>
      </c>
      <c r="AW52" s="15">
        <f t="shared" si="17"/>
        <v>646.80876000000001</v>
      </c>
      <c r="AX52" s="3">
        <v>1.54</v>
      </c>
      <c r="AY52" s="15">
        <f t="shared" si="9"/>
        <v>16.576560000000001</v>
      </c>
      <c r="BA52" s="3">
        <v>1402</v>
      </c>
      <c r="BB52" t="s">
        <v>21</v>
      </c>
      <c r="BC52">
        <v>62.85</v>
      </c>
      <c r="BD52" s="15">
        <f t="shared" si="18"/>
        <v>676.51739999999995</v>
      </c>
      <c r="BE52">
        <v>2.5099999999999998</v>
      </c>
      <c r="BF52" s="15">
        <f t="shared" si="10"/>
        <v>27.017639999999997</v>
      </c>
      <c r="BG52">
        <v>1.54</v>
      </c>
      <c r="BH52" s="15">
        <f t="shared" si="11"/>
        <v>16.576560000000001</v>
      </c>
    </row>
    <row r="53" spans="1:60" x14ac:dyDescent="0.25">
      <c r="A53">
        <v>1802</v>
      </c>
      <c r="B53" s="3" t="s">
        <v>22</v>
      </c>
      <c r="C53" s="3">
        <v>87.42</v>
      </c>
      <c r="D53" s="15">
        <f t="shared" si="12"/>
        <v>940.98887999999999</v>
      </c>
      <c r="E53" s="3">
        <v>3.3</v>
      </c>
      <c r="F53" s="15">
        <f t="shared" si="0"/>
        <v>35.521199999999993</v>
      </c>
      <c r="G53" s="3">
        <v>1.46</v>
      </c>
      <c r="H53" s="15">
        <f t="shared" si="19"/>
        <v>15.715439999999999</v>
      </c>
      <c r="J53">
        <v>1802</v>
      </c>
      <c r="K53" t="s">
        <v>22</v>
      </c>
      <c r="L53">
        <v>86.47</v>
      </c>
      <c r="M53" s="15">
        <f t="shared" si="13"/>
        <v>930.76307999999995</v>
      </c>
      <c r="N53">
        <v>5.64</v>
      </c>
      <c r="O53" s="15">
        <f t="shared" si="2"/>
        <v>60.70895999999999</v>
      </c>
      <c r="P53">
        <v>1.5</v>
      </c>
      <c r="Q53" s="15">
        <f t="shared" si="3"/>
        <v>16.146000000000001</v>
      </c>
      <c r="S53">
        <v>1403</v>
      </c>
      <c r="T53" s="3" t="s">
        <v>22</v>
      </c>
      <c r="U53" s="3">
        <v>86.6</v>
      </c>
      <c r="V53" s="15">
        <f t="shared" si="14"/>
        <v>932.16239999999993</v>
      </c>
      <c r="W53" s="3">
        <v>2.74</v>
      </c>
      <c r="X53" s="15">
        <f t="shared" si="4"/>
        <v>29.493359999999999</v>
      </c>
      <c r="Y53" s="3">
        <v>0.94</v>
      </c>
      <c r="Z53" s="15">
        <f t="shared" si="5"/>
        <v>10.11816</v>
      </c>
      <c r="AB53" s="3">
        <v>1803</v>
      </c>
      <c r="AC53" s="3" t="s">
        <v>21</v>
      </c>
      <c r="AD53" s="3">
        <v>59.73</v>
      </c>
      <c r="AE53" s="15">
        <f t="shared" si="15"/>
        <v>642.93371999999988</v>
      </c>
      <c r="AF53" s="3">
        <v>2.25</v>
      </c>
      <c r="AG53" s="15">
        <f t="shared" si="6"/>
        <v>24.218999999999998</v>
      </c>
      <c r="AH53" s="3">
        <v>0.9</v>
      </c>
      <c r="AI53" s="15">
        <f t="shared" si="7"/>
        <v>9.6875999999999998</v>
      </c>
      <c r="AK53">
        <v>1404</v>
      </c>
      <c r="AL53" t="s">
        <v>21</v>
      </c>
      <c r="AM53" s="3">
        <v>62.27</v>
      </c>
      <c r="AN53" s="15">
        <f t="shared" si="16"/>
        <v>670.27427999999998</v>
      </c>
      <c r="AO53" s="3">
        <v>2.3199999999999998</v>
      </c>
      <c r="AP53" s="15">
        <f t="shared" si="8"/>
        <v>24.972479999999997</v>
      </c>
      <c r="AQ53" s="10">
        <v>0.94</v>
      </c>
      <c r="AR53" s="15">
        <f t="shared" si="8"/>
        <v>10.11816</v>
      </c>
      <c r="AS53" s="15"/>
      <c r="AT53" s="3">
        <v>1802</v>
      </c>
      <c r="AU53" t="s">
        <v>22</v>
      </c>
      <c r="AV53" s="3">
        <v>93.34</v>
      </c>
      <c r="AW53" s="15">
        <f t="shared" si="17"/>
        <v>1004.71176</v>
      </c>
      <c r="AX53" s="3">
        <v>1.57</v>
      </c>
      <c r="AY53" s="15">
        <f t="shared" si="9"/>
        <v>16.899480000000001</v>
      </c>
      <c r="BA53" s="3">
        <v>1403</v>
      </c>
      <c r="BB53" s="3" t="s">
        <v>22</v>
      </c>
      <c r="BC53">
        <v>92.13</v>
      </c>
      <c r="BD53" s="15">
        <f t="shared" si="18"/>
        <v>991.68731999999989</v>
      </c>
      <c r="BE53">
        <v>0</v>
      </c>
      <c r="BF53" s="15">
        <f t="shared" si="10"/>
        <v>0</v>
      </c>
      <c r="BG53">
        <v>2.2000000000000002</v>
      </c>
      <c r="BH53" s="15">
        <f t="shared" si="11"/>
        <v>23.680800000000001</v>
      </c>
    </row>
    <row r="54" spans="1:60" x14ac:dyDescent="0.25">
      <c r="A54">
        <v>1803</v>
      </c>
      <c r="B54" s="3" t="s">
        <v>21</v>
      </c>
      <c r="C54" s="3">
        <v>62.69</v>
      </c>
      <c r="D54" s="15">
        <f t="shared" si="12"/>
        <v>674.7951599999999</v>
      </c>
      <c r="E54" s="3">
        <v>3.2</v>
      </c>
      <c r="F54" s="15">
        <f t="shared" si="0"/>
        <v>34.444800000000001</v>
      </c>
      <c r="G54" s="3">
        <v>0.9</v>
      </c>
      <c r="H54" s="15">
        <f t="shared" si="19"/>
        <v>9.6875999999999998</v>
      </c>
      <c r="J54">
        <v>1803</v>
      </c>
      <c r="K54" t="s">
        <v>21</v>
      </c>
      <c r="L54">
        <v>57.04</v>
      </c>
      <c r="M54" s="15">
        <f t="shared" si="13"/>
        <v>613.9785599999999</v>
      </c>
      <c r="N54">
        <v>0</v>
      </c>
      <c r="O54" s="15">
        <f t="shared" si="2"/>
        <v>0</v>
      </c>
      <c r="P54">
        <v>1.54</v>
      </c>
      <c r="Q54" s="15">
        <f t="shared" si="3"/>
        <v>16.576560000000001</v>
      </c>
      <c r="S54">
        <v>1404</v>
      </c>
      <c r="T54" s="3" t="s">
        <v>21</v>
      </c>
      <c r="U54" s="3">
        <v>63.82</v>
      </c>
      <c r="V54" s="15">
        <f t="shared" si="14"/>
        <v>686.95848000000001</v>
      </c>
      <c r="W54" s="3">
        <v>0</v>
      </c>
      <c r="X54" s="15">
        <f t="shared" si="4"/>
        <v>0</v>
      </c>
      <c r="Y54" s="3">
        <v>0.94</v>
      </c>
      <c r="Z54" s="15">
        <f t="shared" si="5"/>
        <v>10.11816</v>
      </c>
      <c r="AB54" s="3">
        <v>1901</v>
      </c>
      <c r="AC54" t="s">
        <v>21</v>
      </c>
      <c r="AD54" s="3">
        <v>57.02</v>
      </c>
      <c r="AE54" s="15">
        <f t="shared" si="15"/>
        <v>613.76328000000001</v>
      </c>
      <c r="AF54" s="3">
        <v>0</v>
      </c>
      <c r="AG54" s="15">
        <f t="shared" si="6"/>
        <v>0</v>
      </c>
      <c r="AH54" s="3">
        <v>0.94</v>
      </c>
      <c r="AI54" s="15">
        <f t="shared" si="7"/>
        <v>10.11816</v>
      </c>
      <c r="AK54">
        <v>1501</v>
      </c>
      <c r="AL54" t="s">
        <v>21</v>
      </c>
      <c r="AM54" s="3">
        <v>62.29</v>
      </c>
      <c r="AN54" s="15">
        <f t="shared" si="16"/>
        <v>670.48955999999998</v>
      </c>
      <c r="AO54" s="3">
        <v>2.3199999999999998</v>
      </c>
      <c r="AP54" s="15">
        <f t="shared" si="8"/>
        <v>24.972479999999997</v>
      </c>
      <c r="AQ54" s="10">
        <v>0.94</v>
      </c>
      <c r="AR54" s="15">
        <f t="shared" si="8"/>
        <v>10.11816</v>
      </c>
      <c r="AS54" s="15"/>
      <c r="AT54" s="3">
        <v>1803</v>
      </c>
      <c r="AU54" t="s">
        <v>22</v>
      </c>
      <c r="AV54" s="3">
        <v>92.46</v>
      </c>
      <c r="AW54" s="15">
        <f t="shared" si="17"/>
        <v>995.23943999999983</v>
      </c>
      <c r="AX54" s="3">
        <v>2.16</v>
      </c>
      <c r="AY54" s="15">
        <f t="shared" si="9"/>
        <v>23.250240000000002</v>
      </c>
      <c r="BA54" s="3">
        <v>1404</v>
      </c>
      <c r="BB54" s="3" t="s">
        <v>22</v>
      </c>
      <c r="BC54">
        <v>98.52</v>
      </c>
      <c r="BD54" s="15">
        <f t="shared" si="18"/>
        <v>1060.4692799999998</v>
      </c>
      <c r="BE54">
        <v>3.06</v>
      </c>
      <c r="BF54" s="15">
        <f t="shared" si="10"/>
        <v>32.937840000000001</v>
      </c>
      <c r="BG54">
        <v>1.47</v>
      </c>
      <c r="BH54" s="15">
        <f t="shared" si="11"/>
        <v>15.823079999999999</v>
      </c>
    </row>
    <row r="55" spans="1:60" x14ac:dyDescent="0.25">
      <c r="A55">
        <v>1901</v>
      </c>
      <c r="B55" s="3" t="s">
        <v>21</v>
      </c>
      <c r="C55" s="3">
        <v>61.96</v>
      </c>
      <c r="D55" s="15">
        <f t="shared" si="12"/>
        <v>666.93743999999992</v>
      </c>
      <c r="E55" s="3">
        <v>2.36</v>
      </c>
      <c r="F55" s="15">
        <f t="shared" si="0"/>
        <v>25.403039999999997</v>
      </c>
      <c r="G55" s="3">
        <v>1.5</v>
      </c>
      <c r="H55" s="15">
        <f t="shared" si="19"/>
        <v>16.146000000000001</v>
      </c>
      <c r="J55">
        <v>1901</v>
      </c>
      <c r="K55" t="s">
        <v>22</v>
      </c>
      <c r="L55">
        <v>100.74</v>
      </c>
      <c r="M55" s="15">
        <f t="shared" si="13"/>
        <v>1084.3653599999998</v>
      </c>
      <c r="N55">
        <v>3.68</v>
      </c>
      <c r="O55" s="15">
        <f t="shared" si="2"/>
        <v>39.611519999999999</v>
      </c>
      <c r="P55">
        <v>1.41</v>
      </c>
      <c r="Q55" s="15">
        <f t="shared" si="3"/>
        <v>15.177239999999998</v>
      </c>
      <c r="S55">
        <v>1501</v>
      </c>
      <c r="T55" s="3" t="s">
        <v>21</v>
      </c>
      <c r="U55" s="3">
        <v>62.21</v>
      </c>
      <c r="V55" s="15">
        <f t="shared" si="14"/>
        <v>669.62843999999996</v>
      </c>
      <c r="W55" s="3">
        <v>2.36</v>
      </c>
      <c r="X55" s="15">
        <f t="shared" si="4"/>
        <v>25.403039999999997</v>
      </c>
      <c r="Y55" s="3">
        <v>1.54</v>
      </c>
      <c r="Z55" s="15">
        <f t="shared" si="5"/>
        <v>16.576560000000001</v>
      </c>
      <c r="AB55" s="3">
        <v>1902</v>
      </c>
      <c r="AC55" t="s">
        <v>22</v>
      </c>
      <c r="AD55" s="3">
        <v>77.459999999999994</v>
      </c>
      <c r="AE55" s="15">
        <f t="shared" si="15"/>
        <v>833.77943999999991</v>
      </c>
      <c r="AF55" s="3">
        <v>2.2799999999999998</v>
      </c>
      <c r="AG55" s="15">
        <f t="shared" si="6"/>
        <v>24.541919999999998</v>
      </c>
      <c r="AH55" s="3">
        <v>0.94</v>
      </c>
      <c r="AI55" s="15">
        <f t="shared" si="7"/>
        <v>10.11816</v>
      </c>
      <c r="AK55">
        <v>1502</v>
      </c>
      <c r="AL55" t="s">
        <v>21</v>
      </c>
      <c r="AM55" s="3">
        <v>62.56</v>
      </c>
      <c r="AN55" s="15">
        <f t="shared" si="16"/>
        <v>673.39584000000002</v>
      </c>
      <c r="AO55" s="3">
        <v>0</v>
      </c>
      <c r="AP55" s="15">
        <f t="shared" si="8"/>
        <v>0</v>
      </c>
      <c r="AQ55" s="10">
        <v>0.94</v>
      </c>
      <c r="AR55" s="15">
        <f t="shared" si="8"/>
        <v>10.11816</v>
      </c>
      <c r="AS55" s="15"/>
      <c r="AT55" s="3">
        <v>1901</v>
      </c>
      <c r="AU55" t="s">
        <v>21</v>
      </c>
      <c r="AV55" s="3">
        <v>60.09</v>
      </c>
      <c r="AW55" s="15">
        <f t="shared" si="17"/>
        <v>646.80876000000001</v>
      </c>
      <c r="AX55" s="3">
        <v>1.54</v>
      </c>
      <c r="AY55" s="15">
        <f t="shared" si="9"/>
        <v>16.576560000000001</v>
      </c>
      <c r="BA55" s="3">
        <v>1501</v>
      </c>
      <c r="BB55" t="s">
        <v>21</v>
      </c>
      <c r="BC55" s="3">
        <v>58.9</v>
      </c>
      <c r="BD55" s="15">
        <f t="shared" si="18"/>
        <v>633.99959999999999</v>
      </c>
      <c r="BE55" s="3">
        <v>0</v>
      </c>
      <c r="BF55" s="15">
        <f t="shared" si="10"/>
        <v>0</v>
      </c>
      <c r="BG55" s="3">
        <v>0.93</v>
      </c>
      <c r="BH55" s="15">
        <f t="shared" si="11"/>
        <v>10.01052</v>
      </c>
    </row>
    <row r="56" spans="1:60" x14ac:dyDescent="0.25">
      <c r="A56">
        <v>1902</v>
      </c>
      <c r="B56" s="3" t="s">
        <v>22</v>
      </c>
      <c r="C56" s="3">
        <v>87.42</v>
      </c>
      <c r="D56" s="15">
        <f t="shared" si="12"/>
        <v>940.98887999999999</v>
      </c>
      <c r="E56" s="3">
        <v>3.3</v>
      </c>
      <c r="F56" s="15">
        <f t="shared" si="0"/>
        <v>35.521199999999993</v>
      </c>
      <c r="G56" s="3">
        <v>1.46</v>
      </c>
      <c r="H56" s="15">
        <f t="shared" si="19"/>
        <v>15.715439999999999</v>
      </c>
      <c r="J56">
        <v>1902</v>
      </c>
      <c r="K56" t="s">
        <v>22</v>
      </c>
      <c r="L56">
        <v>86.47</v>
      </c>
      <c r="M56" s="15">
        <f t="shared" si="13"/>
        <v>930.76307999999995</v>
      </c>
      <c r="N56">
        <v>5.64</v>
      </c>
      <c r="O56" s="15">
        <f t="shared" si="2"/>
        <v>60.70895999999999</v>
      </c>
      <c r="P56">
        <v>1.5</v>
      </c>
      <c r="Q56" s="15">
        <f t="shared" si="3"/>
        <v>16.146000000000001</v>
      </c>
      <c r="S56">
        <v>1502</v>
      </c>
      <c r="T56" s="3" t="s">
        <v>23</v>
      </c>
      <c r="U56" s="3">
        <v>0</v>
      </c>
      <c r="V56" s="15">
        <f t="shared" si="14"/>
        <v>0</v>
      </c>
      <c r="W56" s="3">
        <v>0</v>
      </c>
      <c r="X56" s="15">
        <f t="shared" si="4"/>
        <v>0</v>
      </c>
      <c r="Y56" s="3">
        <v>0</v>
      </c>
      <c r="Z56" s="15">
        <f t="shared" si="5"/>
        <v>0</v>
      </c>
      <c r="AB56" s="3">
        <v>1903</v>
      </c>
      <c r="AC56" s="3" t="s">
        <v>21</v>
      </c>
      <c r="AD56" s="3">
        <v>59.73</v>
      </c>
      <c r="AE56" s="15">
        <f t="shared" si="15"/>
        <v>642.93371999999988</v>
      </c>
      <c r="AF56" s="3">
        <v>2.25</v>
      </c>
      <c r="AG56" s="15">
        <f t="shared" si="6"/>
        <v>24.218999999999998</v>
      </c>
      <c r="AH56" s="3">
        <v>0.9</v>
      </c>
      <c r="AI56" s="15">
        <f t="shared" si="7"/>
        <v>9.6875999999999998</v>
      </c>
      <c r="AK56">
        <v>1503</v>
      </c>
      <c r="AL56" t="s">
        <v>23</v>
      </c>
      <c r="AM56" s="3">
        <v>0</v>
      </c>
      <c r="AN56" s="15">
        <f t="shared" si="16"/>
        <v>0</v>
      </c>
      <c r="AO56" s="3">
        <v>0</v>
      </c>
      <c r="AP56" s="15">
        <f t="shared" si="8"/>
        <v>0</v>
      </c>
      <c r="AQ56" s="10">
        <v>0</v>
      </c>
      <c r="AR56" s="15">
        <f t="shared" si="8"/>
        <v>0</v>
      </c>
      <c r="AS56" s="15"/>
      <c r="AT56" s="3">
        <v>1902</v>
      </c>
      <c r="AU56" t="s">
        <v>22</v>
      </c>
      <c r="AV56" s="3">
        <v>93.34</v>
      </c>
      <c r="AW56" s="15">
        <f t="shared" si="17"/>
        <v>1004.71176</v>
      </c>
      <c r="AX56" s="3">
        <v>1.57</v>
      </c>
      <c r="AY56" s="15">
        <f t="shared" si="9"/>
        <v>16.899480000000001</v>
      </c>
      <c r="BA56" s="3">
        <v>1502</v>
      </c>
      <c r="BB56" t="s">
        <v>12</v>
      </c>
      <c r="BC56" s="3">
        <v>45.95</v>
      </c>
      <c r="BD56" s="15">
        <f t="shared" si="18"/>
        <v>494.60579999999999</v>
      </c>
      <c r="BE56" s="3">
        <v>2.5099999999999998</v>
      </c>
      <c r="BF56" s="15">
        <f t="shared" si="10"/>
        <v>27.017639999999997</v>
      </c>
      <c r="BG56" s="3">
        <v>1.54</v>
      </c>
      <c r="BH56" s="15">
        <f t="shared" si="11"/>
        <v>16.576560000000001</v>
      </c>
    </row>
    <row r="57" spans="1:60" x14ac:dyDescent="0.25">
      <c r="A57">
        <v>1903</v>
      </c>
      <c r="B57" s="3" t="s">
        <v>21</v>
      </c>
      <c r="C57" s="3">
        <v>62.69</v>
      </c>
      <c r="D57" s="15">
        <f t="shared" si="12"/>
        <v>674.7951599999999</v>
      </c>
      <c r="E57" s="3">
        <v>3.2</v>
      </c>
      <c r="F57" s="15">
        <f t="shared" si="0"/>
        <v>34.444800000000001</v>
      </c>
      <c r="G57" s="3">
        <v>0.9</v>
      </c>
      <c r="H57" s="15">
        <f t="shared" si="19"/>
        <v>9.6875999999999998</v>
      </c>
      <c r="J57">
        <v>1903</v>
      </c>
      <c r="K57" t="s">
        <v>21</v>
      </c>
      <c r="L57">
        <v>57.04</v>
      </c>
      <c r="M57" s="15">
        <f t="shared" si="13"/>
        <v>613.9785599999999</v>
      </c>
      <c r="N57">
        <v>0</v>
      </c>
      <c r="O57" s="15">
        <f t="shared" si="2"/>
        <v>0</v>
      </c>
      <c r="P57">
        <v>1.54</v>
      </c>
      <c r="Q57" s="15">
        <f t="shared" si="3"/>
        <v>16.576560000000001</v>
      </c>
      <c r="S57">
        <v>1503</v>
      </c>
      <c r="T57" s="3" t="s">
        <v>21</v>
      </c>
      <c r="U57" s="3">
        <v>68.06</v>
      </c>
      <c r="V57" s="15">
        <f t="shared" si="14"/>
        <v>732.59784000000002</v>
      </c>
      <c r="W57" s="3">
        <v>2.74</v>
      </c>
      <c r="X57" s="15">
        <f t="shared" si="4"/>
        <v>29.493359999999999</v>
      </c>
      <c r="Y57" s="3">
        <v>0.94</v>
      </c>
      <c r="Z57" s="15">
        <f t="shared" si="5"/>
        <v>10.11816</v>
      </c>
      <c r="AB57" s="3">
        <v>2001</v>
      </c>
      <c r="AC57" t="s">
        <v>21</v>
      </c>
      <c r="AD57" s="3">
        <v>57.02</v>
      </c>
      <c r="AE57" s="15">
        <f t="shared" si="15"/>
        <v>613.76328000000001</v>
      </c>
      <c r="AF57" s="3">
        <v>0</v>
      </c>
      <c r="AG57" s="15">
        <f t="shared" si="6"/>
        <v>0</v>
      </c>
      <c r="AH57" s="3">
        <v>0.94</v>
      </c>
      <c r="AI57" s="15">
        <f t="shared" si="7"/>
        <v>10.11816</v>
      </c>
      <c r="AK57">
        <v>1504</v>
      </c>
      <c r="AL57" t="s">
        <v>21</v>
      </c>
      <c r="AM57" s="3">
        <v>62.27</v>
      </c>
      <c r="AN57" s="15">
        <f t="shared" si="16"/>
        <v>670.27427999999998</v>
      </c>
      <c r="AO57" s="3">
        <v>2.3199999999999998</v>
      </c>
      <c r="AP57" s="15">
        <f t="shared" si="8"/>
        <v>24.972479999999997</v>
      </c>
      <c r="AQ57" s="10">
        <v>0.94</v>
      </c>
      <c r="AR57" s="15">
        <f t="shared" si="8"/>
        <v>10.11816</v>
      </c>
      <c r="AS57" s="15"/>
      <c r="AT57" s="3">
        <v>1903</v>
      </c>
      <c r="AU57" t="s">
        <v>22</v>
      </c>
      <c r="AV57" s="3">
        <v>92.46</v>
      </c>
      <c r="AW57" s="15">
        <f t="shared" si="17"/>
        <v>995.23943999999983</v>
      </c>
      <c r="AX57" s="3">
        <v>2.16</v>
      </c>
      <c r="AY57" s="15">
        <f t="shared" si="9"/>
        <v>23.250240000000002</v>
      </c>
      <c r="BA57" s="3">
        <v>1503</v>
      </c>
      <c r="BB57" s="3" t="s">
        <v>23</v>
      </c>
      <c r="BC57" s="3">
        <v>0</v>
      </c>
      <c r="BD57" s="15">
        <f t="shared" si="18"/>
        <v>0</v>
      </c>
      <c r="BE57" s="3">
        <v>0</v>
      </c>
      <c r="BF57" s="15">
        <f t="shared" si="10"/>
        <v>0</v>
      </c>
      <c r="BG57" s="3">
        <v>0</v>
      </c>
      <c r="BH57" s="15">
        <f t="shared" si="11"/>
        <v>0</v>
      </c>
    </row>
    <row r="58" spans="1:60" x14ac:dyDescent="0.25">
      <c r="A58">
        <v>2001</v>
      </c>
      <c r="B58" s="3" t="s">
        <v>21</v>
      </c>
      <c r="C58" s="3">
        <v>61.96</v>
      </c>
      <c r="D58" s="15">
        <f t="shared" si="12"/>
        <v>666.93743999999992</v>
      </c>
      <c r="E58" s="3">
        <v>2.36</v>
      </c>
      <c r="F58" s="15">
        <f t="shared" si="0"/>
        <v>25.403039999999997</v>
      </c>
      <c r="G58" s="3">
        <v>1.5</v>
      </c>
      <c r="H58" s="15">
        <f t="shared" si="19"/>
        <v>16.146000000000001</v>
      </c>
      <c r="J58">
        <v>2001</v>
      </c>
      <c r="K58" t="s">
        <v>22</v>
      </c>
      <c r="L58">
        <v>100.74</v>
      </c>
      <c r="M58" s="15">
        <f t="shared" si="13"/>
        <v>1084.3653599999998</v>
      </c>
      <c r="N58">
        <v>3.68</v>
      </c>
      <c r="O58" s="15">
        <f t="shared" si="2"/>
        <v>39.611519999999999</v>
      </c>
      <c r="P58">
        <v>1.41</v>
      </c>
      <c r="Q58" s="15">
        <f t="shared" si="3"/>
        <v>15.177239999999998</v>
      </c>
      <c r="S58">
        <v>1504</v>
      </c>
      <c r="T58" s="3" t="s">
        <v>21</v>
      </c>
      <c r="U58" s="3">
        <v>63.82</v>
      </c>
      <c r="V58" s="15">
        <f t="shared" si="14"/>
        <v>686.95848000000001</v>
      </c>
      <c r="W58">
        <v>0</v>
      </c>
      <c r="X58" s="15">
        <f t="shared" si="4"/>
        <v>0</v>
      </c>
      <c r="Y58">
        <v>0.94</v>
      </c>
      <c r="Z58" s="15">
        <f t="shared" si="5"/>
        <v>10.11816</v>
      </c>
      <c r="AB58" s="3">
        <v>2002</v>
      </c>
      <c r="AC58" t="s">
        <v>22</v>
      </c>
      <c r="AD58" s="3">
        <v>77.459999999999994</v>
      </c>
      <c r="AE58" s="15">
        <f t="shared" si="15"/>
        <v>833.77943999999991</v>
      </c>
      <c r="AF58" s="3">
        <v>2.2799999999999998</v>
      </c>
      <c r="AG58" s="15">
        <f t="shared" si="6"/>
        <v>24.541919999999998</v>
      </c>
      <c r="AH58" s="3">
        <v>0.94</v>
      </c>
      <c r="AI58" s="15">
        <f t="shared" si="7"/>
        <v>10.11816</v>
      </c>
      <c r="AK58">
        <v>1601</v>
      </c>
      <c r="AL58" t="s">
        <v>21</v>
      </c>
      <c r="AM58" s="3">
        <v>62.29</v>
      </c>
      <c r="AN58" s="15">
        <f t="shared" si="16"/>
        <v>670.48955999999998</v>
      </c>
      <c r="AO58" s="3">
        <v>2.3199999999999998</v>
      </c>
      <c r="AP58" s="15">
        <f t="shared" si="8"/>
        <v>24.972479999999997</v>
      </c>
      <c r="AQ58" s="10">
        <v>0.94</v>
      </c>
      <c r="AR58" s="15">
        <f t="shared" si="8"/>
        <v>10.11816</v>
      </c>
      <c r="AS58" s="15"/>
      <c r="AT58" s="3">
        <v>2001</v>
      </c>
      <c r="AU58" t="s">
        <v>21</v>
      </c>
      <c r="AV58" s="3">
        <v>60.09</v>
      </c>
      <c r="AW58" s="15">
        <f t="shared" si="17"/>
        <v>646.80876000000001</v>
      </c>
      <c r="AX58" s="3">
        <v>1.54</v>
      </c>
      <c r="AY58" s="15">
        <f t="shared" si="9"/>
        <v>16.576560000000001</v>
      </c>
      <c r="BA58" s="3">
        <v>1504</v>
      </c>
      <c r="BB58" s="3" t="s">
        <v>22</v>
      </c>
      <c r="BC58" s="3">
        <v>98.52</v>
      </c>
      <c r="BD58" s="15">
        <f t="shared" si="18"/>
        <v>1060.4692799999998</v>
      </c>
      <c r="BE58" s="3">
        <v>3.06</v>
      </c>
      <c r="BF58" s="15">
        <f t="shared" si="10"/>
        <v>32.937840000000001</v>
      </c>
      <c r="BG58" s="3">
        <v>1.47</v>
      </c>
      <c r="BH58" s="15">
        <f t="shared" si="11"/>
        <v>15.823079999999999</v>
      </c>
    </row>
    <row r="59" spans="1:60" x14ac:dyDescent="0.25">
      <c r="A59">
        <v>2002</v>
      </c>
      <c r="B59" s="3" t="s">
        <v>22</v>
      </c>
      <c r="C59" s="3">
        <v>87.42</v>
      </c>
      <c r="D59" s="15">
        <f t="shared" si="12"/>
        <v>940.98887999999999</v>
      </c>
      <c r="E59" s="3">
        <v>3.3</v>
      </c>
      <c r="F59" s="15">
        <f t="shared" si="0"/>
        <v>35.521199999999993</v>
      </c>
      <c r="G59" s="3">
        <v>1.46</v>
      </c>
      <c r="H59" s="15">
        <f t="shared" si="19"/>
        <v>15.715439999999999</v>
      </c>
      <c r="J59">
        <v>2002</v>
      </c>
      <c r="K59" t="s">
        <v>22</v>
      </c>
      <c r="L59">
        <v>86.47</v>
      </c>
      <c r="M59" s="15">
        <f t="shared" si="13"/>
        <v>930.76307999999995</v>
      </c>
      <c r="N59">
        <v>5.64</v>
      </c>
      <c r="O59" s="15">
        <f t="shared" si="2"/>
        <v>60.70895999999999</v>
      </c>
      <c r="P59">
        <v>1.5</v>
      </c>
      <c r="Q59" s="15">
        <f t="shared" si="3"/>
        <v>16.146000000000001</v>
      </c>
      <c r="S59">
        <v>1601</v>
      </c>
      <c r="T59" s="3" t="s">
        <v>21</v>
      </c>
      <c r="U59" s="3">
        <v>62.21</v>
      </c>
      <c r="V59" s="15">
        <f t="shared" si="14"/>
        <v>669.62843999999996</v>
      </c>
      <c r="W59" s="3">
        <v>2.36</v>
      </c>
      <c r="X59" s="15">
        <f t="shared" si="4"/>
        <v>25.403039999999997</v>
      </c>
      <c r="Y59" s="3">
        <v>1.54</v>
      </c>
      <c r="Z59" s="15">
        <f t="shared" si="5"/>
        <v>16.576560000000001</v>
      </c>
      <c r="AB59" s="3">
        <v>2003</v>
      </c>
      <c r="AC59" s="3" t="s">
        <v>21</v>
      </c>
      <c r="AD59" s="3">
        <v>59.73</v>
      </c>
      <c r="AE59" s="15">
        <f t="shared" si="15"/>
        <v>642.93371999999988</v>
      </c>
      <c r="AF59" s="3">
        <v>2.25</v>
      </c>
      <c r="AG59" s="15">
        <f t="shared" si="6"/>
        <v>24.218999999999998</v>
      </c>
      <c r="AH59" s="3">
        <v>0.9</v>
      </c>
      <c r="AI59" s="15">
        <f t="shared" si="7"/>
        <v>9.6875999999999998</v>
      </c>
      <c r="AK59">
        <v>1602</v>
      </c>
      <c r="AL59" t="s">
        <v>21</v>
      </c>
      <c r="AM59" s="3">
        <v>62.56</v>
      </c>
      <c r="AN59" s="15">
        <f t="shared" si="16"/>
        <v>673.39584000000002</v>
      </c>
      <c r="AO59" s="3">
        <v>0</v>
      </c>
      <c r="AP59" s="15">
        <f t="shared" si="8"/>
        <v>0</v>
      </c>
      <c r="AQ59" s="10">
        <v>0.94</v>
      </c>
      <c r="AR59" s="15">
        <f t="shared" si="8"/>
        <v>10.11816</v>
      </c>
      <c r="AS59" s="15"/>
      <c r="AT59" s="3">
        <v>2002</v>
      </c>
      <c r="AU59" t="s">
        <v>22</v>
      </c>
      <c r="AV59" s="3">
        <v>93.34</v>
      </c>
      <c r="AW59" s="15">
        <f t="shared" si="17"/>
        <v>1004.71176</v>
      </c>
      <c r="AX59" s="3">
        <v>1.57</v>
      </c>
      <c r="AY59" s="15">
        <f t="shared" si="9"/>
        <v>16.899480000000001</v>
      </c>
      <c r="BA59" s="3">
        <v>1601</v>
      </c>
      <c r="BB59" t="s">
        <v>21</v>
      </c>
      <c r="BC59">
        <v>58.9</v>
      </c>
      <c r="BD59" s="15">
        <f t="shared" si="18"/>
        <v>633.99959999999999</v>
      </c>
      <c r="BE59">
        <v>0</v>
      </c>
      <c r="BF59" s="15">
        <f t="shared" si="10"/>
        <v>0</v>
      </c>
      <c r="BG59">
        <v>0.93</v>
      </c>
      <c r="BH59" s="15">
        <f t="shared" si="11"/>
        <v>10.01052</v>
      </c>
    </row>
    <row r="60" spans="1:60" x14ac:dyDescent="0.25">
      <c r="A60">
        <v>2003</v>
      </c>
      <c r="B60" s="3" t="s">
        <v>21</v>
      </c>
      <c r="C60" s="3">
        <v>62.69</v>
      </c>
      <c r="D60" s="15">
        <f t="shared" si="12"/>
        <v>674.7951599999999</v>
      </c>
      <c r="E60" s="3">
        <v>3.2</v>
      </c>
      <c r="F60" s="15">
        <f t="shared" si="0"/>
        <v>34.444800000000001</v>
      </c>
      <c r="G60" s="3">
        <v>0.9</v>
      </c>
      <c r="H60" s="15">
        <f t="shared" si="19"/>
        <v>9.6875999999999998</v>
      </c>
      <c r="J60">
        <v>2003</v>
      </c>
      <c r="K60" t="s">
        <v>21</v>
      </c>
      <c r="L60">
        <v>57.04</v>
      </c>
      <c r="M60" s="15">
        <f t="shared" si="13"/>
        <v>613.9785599999999</v>
      </c>
      <c r="N60">
        <v>0</v>
      </c>
      <c r="O60" s="15">
        <f t="shared" si="2"/>
        <v>0</v>
      </c>
      <c r="P60">
        <v>1.54</v>
      </c>
      <c r="Q60" s="15">
        <f t="shared" si="3"/>
        <v>16.576560000000001</v>
      </c>
      <c r="S60">
        <v>1602</v>
      </c>
      <c r="T60" s="3" t="s">
        <v>21</v>
      </c>
      <c r="U60" s="3">
        <v>62.32</v>
      </c>
      <c r="V60" s="15">
        <f t="shared" si="14"/>
        <v>670.81247999999994</v>
      </c>
      <c r="W60" s="3">
        <v>2.74</v>
      </c>
      <c r="X60" s="15">
        <f t="shared" si="4"/>
        <v>29.493359999999999</v>
      </c>
      <c r="Y60" s="3">
        <v>1.43</v>
      </c>
      <c r="Z60" s="15">
        <f t="shared" si="5"/>
        <v>15.392519999999998</v>
      </c>
      <c r="AB60" s="3">
        <v>2101</v>
      </c>
      <c r="AC60" t="s">
        <v>21</v>
      </c>
      <c r="AD60" s="3">
        <v>57.02</v>
      </c>
      <c r="AE60" s="15">
        <f t="shared" si="15"/>
        <v>613.76328000000001</v>
      </c>
      <c r="AF60" s="3">
        <v>0</v>
      </c>
      <c r="AG60" s="15">
        <f t="shared" si="6"/>
        <v>0</v>
      </c>
      <c r="AH60" s="3">
        <v>0.94</v>
      </c>
      <c r="AI60" s="15">
        <f t="shared" si="7"/>
        <v>10.11816</v>
      </c>
      <c r="AK60">
        <v>1603</v>
      </c>
      <c r="AL60" t="s">
        <v>21</v>
      </c>
      <c r="AM60" s="3">
        <v>62.57</v>
      </c>
      <c r="AN60" s="15">
        <f t="shared" si="16"/>
        <v>673.50347999999997</v>
      </c>
      <c r="AO60" s="3">
        <v>0</v>
      </c>
      <c r="AP60" s="15">
        <f t="shared" si="8"/>
        <v>0</v>
      </c>
      <c r="AQ60" s="10">
        <v>0.94</v>
      </c>
      <c r="AR60" s="15">
        <f t="shared" si="8"/>
        <v>10.11816</v>
      </c>
      <c r="AS60" s="15"/>
      <c r="AT60" s="3">
        <v>2003</v>
      </c>
      <c r="AU60" t="s">
        <v>22</v>
      </c>
      <c r="AV60" s="3">
        <v>92.46</v>
      </c>
      <c r="AW60" s="15">
        <f t="shared" si="17"/>
        <v>995.23943999999983</v>
      </c>
      <c r="AX60" s="3">
        <v>2.16</v>
      </c>
      <c r="AY60" s="15">
        <f t="shared" si="9"/>
        <v>23.250240000000002</v>
      </c>
      <c r="BA60" s="3">
        <v>1602</v>
      </c>
      <c r="BB60" t="s">
        <v>21</v>
      </c>
      <c r="BC60">
        <v>62.85</v>
      </c>
      <c r="BD60" s="15">
        <f t="shared" si="18"/>
        <v>676.51739999999995</v>
      </c>
      <c r="BE60">
        <v>2.5099999999999998</v>
      </c>
      <c r="BF60" s="15">
        <f t="shared" si="10"/>
        <v>27.017639999999997</v>
      </c>
      <c r="BG60">
        <v>1.54</v>
      </c>
      <c r="BH60" s="15">
        <f t="shared" si="11"/>
        <v>16.576560000000001</v>
      </c>
    </row>
    <row r="61" spans="1:60" x14ac:dyDescent="0.25">
      <c r="A61">
        <v>2101</v>
      </c>
      <c r="B61" s="3" t="s">
        <v>21</v>
      </c>
      <c r="C61" s="3">
        <v>61.96</v>
      </c>
      <c r="D61" s="15">
        <f t="shared" si="12"/>
        <v>666.93743999999992</v>
      </c>
      <c r="E61" s="3">
        <v>2.36</v>
      </c>
      <c r="F61" s="15">
        <f t="shared" si="0"/>
        <v>25.403039999999997</v>
      </c>
      <c r="G61" s="3">
        <v>1.5</v>
      </c>
      <c r="H61" s="15">
        <f t="shared" si="19"/>
        <v>16.146000000000001</v>
      </c>
      <c r="J61">
        <v>2101</v>
      </c>
      <c r="K61" t="s">
        <v>22</v>
      </c>
      <c r="L61">
        <v>100.74</v>
      </c>
      <c r="M61" s="15">
        <f t="shared" si="13"/>
        <v>1084.3653599999998</v>
      </c>
      <c r="N61">
        <v>3.68</v>
      </c>
      <c r="O61" s="15">
        <f t="shared" si="2"/>
        <v>39.611519999999999</v>
      </c>
      <c r="P61">
        <v>1.41</v>
      </c>
      <c r="Q61" s="15">
        <f t="shared" si="3"/>
        <v>15.177239999999998</v>
      </c>
      <c r="S61">
        <v>1603</v>
      </c>
      <c r="T61" s="3" t="s">
        <v>22</v>
      </c>
      <c r="U61" s="3">
        <v>86.6</v>
      </c>
      <c r="V61" s="15">
        <f t="shared" si="14"/>
        <v>932.16239999999993</v>
      </c>
      <c r="W61" s="3">
        <v>2.74</v>
      </c>
      <c r="X61" s="15">
        <f t="shared" si="4"/>
        <v>29.493359999999999</v>
      </c>
      <c r="Y61" s="3">
        <v>0.94</v>
      </c>
      <c r="Z61" s="15">
        <f t="shared" si="5"/>
        <v>10.11816</v>
      </c>
      <c r="AB61" s="3">
        <v>2102</v>
      </c>
      <c r="AC61" t="s">
        <v>22</v>
      </c>
      <c r="AD61" s="3">
        <v>77.459999999999994</v>
      </c>
      <c r="AE61" s="15">
        <f t="shared" si="15"/>
        <v>833.77943999999991</v>
      </c>
      <c r="AF61" s="3">
        <v>2.2799999999999998</v>
      </c>
      <c r="AG61" s="15">
        <f t="shared" si="6"/>
        <v>24.541919999999998</v>
      </c>
      <c r="AH61" s="3">
        <v>0.94</v>
      </c>
      <c r="AI61" s="15">
        <f t="shared" si="7"/>
        <v>10.11816</v>
      </c>
      <c r="AK61">
        <v>1604</v>
      </c>
      <c r="AL61" t="s">
        <v>21</v>
      </c>
      <c r="AM61" s="3">
        <v>62.27</v>
      </c>
      <c r="AN61" s="15">
        <f t="shared" si="16"/>
        <v>670.27427999999998</v>
      </c>
      <c r="AO61" s="3">
        <v>2.3199999999999998</v>
      </c>
      <c r="AP61" s="15">
        <f t="shared" si="8"/>
        <v>24.972479999999997</v>
      </c>
      <c r="AQ61" s="10">
        <v>0.94</v>
      </c>
      <c r="AR61" s="15">
        <f t="shared" si="8"/>
        <v>10.11816</v>
      </c>
      <c r="AS61" s="15"/>
      <c r="AT61" s="3">
        <v>2101</v>
      </c>
      <c r="AU61" t="s">
        <v>21</v>
      </c>
      <c r="AV61" s="3">
        <v>60.09</v>
      </c>
      <c r="AW61" s="15">
        <f t="shared" si="17"/>
        <v>646.80876000000001</v>
      </c>
      <c r="AX61" s="3">
        <v>1.54</v>
      </c>
      <c r="AY61" s="15">
        <f t="shared" si="9"/>
        <v>16.576560000000001</v>
      </c>
      <c r="BA61" s="3">
        <v>1603</v>
      </c>
      <c r="BB61" s="3" t="s">
        <v>22</v>
      </c>
      <c r="BC61">
        <v>92.13</v>
      </c>
      <c r="BD61" s="15">
        <f t="shared" si="18"/>
        <v>991.68731999999989</v>
      </c>
      <c r="BE61">
        <v>0</v>
      </c>
      <c r="BF61" s="15">
        <f t="shared" si="10"/>
        <v>0</v>
      </c>
      <c r="BG61">
        <v>2.2000000000000002</v>
      </c>
      <c r="BH61" s="15">
        <f t="shared" si="11"/>
        <v>23.680800000000001</v>
      </c>
    </row>
    <row r="62" spans="1:60" x14ac:dyDescent="0.25">
      <c r="A62">
        <v>2102</v>
      </c>
      <c r="B62" s="3" t="s">
        <v>22</v>
      </c>
      <c r="C62" s="3">
        <v>87.42</v>
      </c>
      <c r="D62" s="15">
        <f t="shared" si="12"/>
        <v>940.98887999999999</v>
      </c>
      <c r="E62" s="3">
        <v>3.3</v>
      </c>
      <c r="F62" s="15">
        <f t="shared" si="0"/>
        <v>35.521199999999993</v>
      </c>
      <c r="G62" s="3">
        <v>1.46</v>
      </c>
      <c r="H62" s="15">
        <f t="shared" si="19"/>
        <v>15.715439999999999</v>
      </c>
      <c r="J62">
        <v>2102</v>
      </c>
      <c r="K62" t="s">
        <v>22</v>
      </c>
      <c r="L62">
        <v>86.47</v>
      </c>
      <c r="M62" s="15">
        <f t="shared" si="13"/>
        <v>930.76307999999995</v>
      </c>
      <c r="N62">
        <v>5.64</v>
      </c>
      <c r="O62" s="15">
        <f t="shared" si="2"/>
        <v>60.70895999999999</v>
      </c>
      <c r="P62">
        <v>1.5</v>
      </c>
      <c r="Q62" s="15">
        <f t="shared" si="3"/>
        <v>16.146000000000001</v>
      </c>
      <c r="S62">
        <v>1604</v>
      </c>
      <c r="T62" s="3" t="s">
        <v>21</v>
      </c>
      <c r="U62" s="3">
        <v>63.82</v>
      </c>
      <c r="V62" s="15">
        <f t="shared" si="14"/>
        <v>686.95848000000001</v>
      </c>
      <c r="W62" s="3">
        <v>0</v>
      </c>
      <c r="X62" s="15">
        <f t="shared" si="4"/>
        <v>0</v>
      </c>
      <c r="Y62" s="3">
        <v>0.94</v>
      </c>
      <c r="Z62" s="15">
        <f t="shared" si="5"/>
        <v>10.11816</v>
      </c>
      <c r="AB62" s="3">
        <v>2103</v>
      </c>
      <c r="AC62" s="3" t="s">
        <v>21</v>
      </c>
      <c r="AD62" s="3">
        <v>59.73</v>
      </c>
      <c r="AE62" s="15">
        <f t="shared" si="15"/>
        <v>642.93371999999988</v>
      </c>
      <c r="AF62" s="3">
        <v>2.25</v>
      </c>
      <c r="AG62" s="15">
        <f t="shared" si="6"/>
        <v>24.218999999999998</v>
      </c>
      <c r="AH62" s="3">
        <v>0.9</v>
      </c>
      <c r="AI62" s="15">
        <f t="shared" si="7"/>
        <v>9.6875999999999998</v>
      </c>
      <c r="AK62">
        <v>1701</v>
      </c>
      <c r="AL62" t="s">
        <v>21</v>
      </c>
      <c r="AM62" s="3">
        <v>62.29</v>
      </c>
      <c r="AN62" s="15">
        <f t="shared" si="16"/>
        <v>670.48955999999998</v>
      </c>
      <c r="AO62" s="3">
        <v>2.3199999999999998</v>
      </c>
      <c r="AP62" s="15">
        <f t="shared" si="8"/>
        <v>24.972479999999997</v>
      </c>
      <c r="AQ62" s="10">
        <v>0.94</v>
      </c>
      <c r="AR62" s="15">
        <f t="shared" si="8"/>
        <v>10.11816</v>
      </c>
      <c r="AS62" s="15"/>
      <c r="AT62" s="3">
        <v>2102</v>
      </c>
      <c r="AU62" t="s">
        <v>22</v>
      </c>
      <c r="AV62" s="3">
        <v>93.34</v>
      </c>
      <c r="AW62" s="15">
        <f t="shared" si="17"/>
        <v>1004.71176</v>
      </c>
      <c r="AX62" s="3">
        <v>1.57</v>
      </c>
      <c r="AY62" s="15">
        <f t="shared" si="9"/>
        <v>16.899480000000001</v>
      </c>
      <c r="BA62" s="3">
        <v>1604</v>
      </c>
      <c r="BB62" s="3" t="s">
        <v>22</v>
      </c>
      <c r="BC62">
        <v>98.52</v>
      </c>
      <c r="BD62" s="15">
        <f t="shared" si="18"/>
        <v>1060.4692799999998</v>
      </c>
      <c r="BE62">
        <v>3.06</v>
      </c>
      <c r="BF62" s="15">
        <f t="shared" si="10"/>
        <v>32.937840000000001</v>
      </c>
      <c r="BG62">
        <v>1.47</v>
      </c>
      <c r="BH62" s="15">
        <f t="shared" si="11"/>
        <v>15.823079999999999</v>
      </c>
    </row>
    <row r="63" spans="1:60" x14ac:dyDescent="0.25">
      <c r="A63">
        <v>2103</v>
      </c>
      <c r="B63" s="3" t="s">
        <v>21</v>
      </c>
      <c r="C63" s="3">
        <v>62.69</v>
      </c>
      <c r="D63" s="15">
        <f t="shared" si="12"/>
        <v>674.7951599999999</v>
      </c>
      <c r="E63" s="3">
        <v>3.2</v>
      </c>
      <c r="F63" s="15">
        <f t="shared" si="0"/>
        <v>34.444800000000001</v>
      </c>
      <c r="G63" s="3">
        <v>0.9</v>
      </c>
      <c r="H63" s="15">
        <f t="shared" si="19"/>
        <v>9.6875999999999998</v>
      </c>
      <c r="J63">
        <v>2103</v>
      </c>
      <c r="K63" t="s">
        <v>21</v>
      </c>
      <c r="L63">
        <v>57.04</v>
      </c>
      <c r="M63" s="15">
        <f t="shared" si="13"/>
        <v>613.9785599999999</v>
      </c>
      <c r="N63">
        <v>0</v>
      </c>
      <c r="O63" s="15">
        <f t="shared" si="2"/>
        <v>0</v>
      </c>
      <c r="P63">
        <v>1.54</v>
      </c>
      <c r="Q63" s="15">
        <f t="shared" si="3"/>
        <v>16.576560000000001</v>
      </c>
      <c r="S63">
        <v>1701</v>
      </c>
      <c r="T63" s="3" t="s">
        <v>21</v>
      </c>
      <c r="U63" s="3">
        <v>62.21</v>
      </c>
      <c r="V63" s="15">
        <f t="shared" si="14"/>
        <v>669.62843999999996</v>
      </c>
      <c r="W63" s="3">
        <v>2.36</v>
      </c>
      <c r="X63" s="15">
        <f t="shared" si="4"/>
        <v>25.403039999999997</v>
      </c>
      <c r="Y63" s="3">
        <v>1.54</v>
      </c>
      <c r="Z63" s="15">
        <f t="shared" si="5"/>
        <v>16.576560000000001</v>
      </c>
      <c r="AB63" s="3">
        <v>2201</v>
      </c>
      <c r="AC63" t="s">
        <v>21</v>
      </c>
      <c r="AD63" s="3">
        <v>57.02</v>
      </c>
      <c r="AE63" s="15">
        <f t="shared" si="15"/>
        <v>613.76328000000001</v>
      </c>
      <c r="AF63" s="3">
        <v>0</v>
      </c>
      <c r="AG63" s="15">
        <f t="shared" si="6"/>
        <v>0</v>
      </c>
      <c r="AH63" s="3">
        <v>0.94</v>
      </c>
      <c r="AI63" s="15">
        <f t="shared" si="7"/>
        <v>10.11816</v>
      </c>
      <c r="AK63">
        <v>1702</v>
      </c>
      <c r="AL63" t="s">
        <v>21</v>
      </c>
      <c r="AM63" s="3">
        <v>62.56</v>
      </c>
      <c r="AN63" s="15">
        <f t="shared" si="16"/>
        <v>673.39584000000002</v>
      </c>
      <c r="AO63" s="3">
        <v>0</v>
      </c>
      <c r="AP63" s="15">
        <f t="shared" si="8"/>
        <v>0</v>
      </c>
      <c r="AQ63" s="10">
        <v>0.94</v>
      </c>
      <c r="AR63" s="15">
        <f t="shared" si="8"/>
        <v>10.11816</v>
      </c>
      <c r="AS63" s="15"/>
      <c r="AT63" s="3">
        <v>2103</v>
      </c>
      <c r="AU63" t="s">
        <v>22</v>
      </c>
      <c r="AV63" s="3">
        <v>92.46</v>
      </c>
      <c r="AW63" s="15">
        <f t="shared" si="17"/>
        <v>995.23943999999983</v>
      </c>
      <c r="AX63" s="3">
        <v>2.16</v>
      </c>
      <c r="AY63" s="15">
        <f t="shared" si="9"/>
        <v>23.250240000000002</v>
      </c>
      <c r="BA63" s="3">
        <v>1701</v>
      </c>
      <c r="BB63" t="s">
        <v>21</v>
      </c>
      <c r="BC63" s="3">
        <v>58.9</v>
      </c>
      <c r="BD63" s="15">
        <f t="shared" si="18"/>
        <v>633.99959999999999</v>
      </c>
      <c r="BE63" s="3">
        <v>0</v>
      </c>
      <c r="BF63" s="15">
        <f t="shared" si="10"/>
        <v>0</v>
      </c>
      <c r="BG63" s="3">
        <v>0.93</v>
      </c>
      <c r="BH63" s="15">
        <f t="shared" si="11"/>
        <v>10.01052</v>
      </c>
    </row>
    <row r="64" spans="1:60" x14ac:dyDescent="0.25">
      <c r="A64">
        <v>2201</v>
      </c>
      <c r="B64" s="3" t="s">
        <v>21</v>
      </c>
      <c r="C64" s="3">
        <v>61.96</v>
      </c>
      <c r="D64" s="15">
        <f t="shared" si="12"/>
        <v>666.93743999999992</v>
      </c>
      <c r="E64" s="3">
        <v>2.36</v>
      </c>
      <c r="F64" s="15">
        <f t="shared" si="0"/>
        <v>25.403039999999997</v>
      </c>
      <c r="G64" s="3">
        <v>1.5</v>
      </c>
      <c r="H64" s="15">
        <f t="shared" si="19"/>
        <v>16.146000000000001</v>
      </c>
      <c r="J64">
        <v>2201</v>
      </c>
      <c r="K64" t="s">
        <v>22</v>
      </c>
      <c r="L64">
        <v>100.74</v>
      </c>
      <c r="M64" s="15">
        <f t="shared" si="13"/>
        <v>1084.3653599999998</v>
      </c>
      <c r="N64">
        <v>3.68</v>
      </c>
      <c r="O64" s="15">
        <f t="shared" si="2"/>
        <v>39.611519999999999</v>
      </c>
      <c r="P64">
        <v>1.41</v>
      </c>
      <c r="Q64" s="15">
        <f t="shared" si="3"/>
        <v>15.177239999999998</v>
      </c>
      <c r="S64">
        <v>1702</v>
      </c>
      <c r="T64" s="3" t="s">
        <v>21</v>
      </c>
      <c r="U64" s="3">
        <v>62.32</v>
      </c>
      <c r="V64" s="15">
        <f t="shared" si="14"/>
        <v>670.81247999999994</v>
      </c>
      <c r="W64" s="3">
        <v>2.74</v>
      </c>
      <c r="X64" s="15">
        <f t="shared" si="4"/>
        <v>29.493359999999999</v>
      </c>
      <c r="Y64" s="3">
        <v>1.43</v>
      </c>
      <c r="Z64" s="15">
        <f t="shared" si="5"/>
        <v>15.392519999999998</v>
      </c>
      <c r="AB64" s="3">
        <v>2202</v>
      </c>
      <c r="AC64" t="s">
        <v>22</v>
      </c>
      <c r="AD64" s="3">
        <v>77.459999999999994</v>
      </c>
      <c r="AE64" s="15">
        <f t="shared" si="15"/>
        <v>833.77943999999991</v>
      </c>
      <c r="AF64" s="3">
        <v>2.2799999999999998</v>
      </c>
      <c r="AG64" s="15">
        <f t="shared" si="6"/>
        <v>24.541919999999998</v>
      </c>
      <c r="AH64" s="3">
        <v>0.94</v>
      </c>
      <c r="AI64" s="15">
        <f t="shared" si="7"/>
        <v>10.11816</v>
      </c>
      <c r="AK64">
        <v>1703</v>
      </c>
      <c r="AL64" t="s">
        <v>21</v>
      </c>
      <c r="AM64" s="3">
        <v>62.57</v>
      </c>
      <c r="AN64" s="15">
        <f t="shared" si="16"/>
        <v>673.50347999999997</v>
      </c>
      <c r="AO64" s="3">
        <v>0</v>
      </c>
      <c r="AP64" s="15">
        <f t="shared" si="8"/>
        <v>0</v>
      </c>
      <c r="AQ64" s="10">
        <v>0.94</v>
      </c>
      <c r="AR64" s="15">
        <f t="shared" si="8"/>
        <v>10.11816</v>
      </c>
      <c r="AS64" s="15"/>
      <c r="AT64" s="3">
        <v>2201</v>
      </c>
      <c r="AU64" t="s">
        <v>21</v>
      </c>
      <c r="AV64" s="3">
        <v>60.09</v>
      </c>
      <c r="AW64" s="15">
        <f t="shared" si="17"/>
        <v>646.80876000000001</v>
      </c>
      <c r="AX64" s="3">
        <v>1.54</v>
      </c>
      <c r="AY64" s="15">
        <f t="shared" si="9"/>
        <v>16.576560000000001</v>
      </c>
      <c r="BA64" s="3">
        <v>1702</v>
      </c>
      <c r="BB64" t="s">
        <v>21</v>
      </c>
      <c r="BC64" s="3">
        <v>62.85</v>
      </c>
      <c r="BD64" s="15">
        <f t="shared" si="18"/>
        <v>676.51739999999995</v>
      </c>
      <c r="BE64" s="3">
        <v>2.5099999999999998</v>
      </c>
      <c r="BF64" s="15">
        <f t="shared" si="10"/>
        <v>27.017639999999997</v>
      </c>
      <c r="BG64" s="3">
        <v>1.54</v>
      </c>
      <c r="BH64" s="15">
        <f t="shared" si="11"/>
        <v>16.576560000000001</v>
      </c>
    </row>
    <row r="65" spans="1:60" x14ac:dyDescent="0.25">
      <c r="A65">
        <v>2202</v>
      </c>
      <c r="B65" s="3" t="s">
        <v>22</v>
      </c>
      <c r="C65" s="3">
        <v>87.42</v>
      </c>
      <c r="D65" s="15">
        <f t="shared" si="12"/>
        <v>940.98887999999999</v>
      </c>
      <c r="E65" s="3">
        <v>3.3</v>
      </c>
      <c r="F65" s="15">
        <f t="shared" si="0"/>
        <v>35.521199999999993</v>
      </c>
      <c r="G65" s="3">
        <v>1.46</v>
      </c>
      <c r="H65" s="15">
        <f t="shared" si="19"/>
        <v>15.715439999999999</v>
      </c>
      <c r="J65">
        <v>2202</v>
      </c>
      <c r="K65" t="s">
        <v>22</v>
      </c>
      <c r="L65">
        <v>86.47</v>
      </c>
      <c r="M65" s="15">
        <f t="shared" si="13"/>
        <v>930.76307999999995</v>
      </c>
      <c r="N65">
        <v>5.64</v>
      </c>
      <c r="O65" s="15">
        <f t="shared" si="2"/>
        <v>60.70895999999999</v>
      </c>
      <c r="P65">
        <v>1.5</v>
      </c>
      <c r="Q65" s="15">
        <f t="shared" si="3"/>
        <v>16.146000000000001</v>
      </c>
      <c r="S65">
        <v>1703</v>
      </c>
      <c r="T65" s="3" t="s">
        <v>22</v>
      </c>
      <c r="U65" s="3">
        <v>86.6</v>
      </c>
      <c r="V65" s="15">
        <f t="shared" si="14"/>
        <v>932.16239999999993</v>
      </c>
      <c r="W65" s="3">
        <v>2.74</v>
      </c>
      <c r="X65" s="15">
        <f t="shared" si="4"/>
        <v>29.493359999999999</v>
      </c>
      <c r="Y65" s="3">
        <v>0.94</v>
      </c>
      <c r="Z65" s="15">
        <f t="shared" si="5"/>
        <v>10.11816</v>
      </c>
      <c r="AB65" s="3">
        <v>2203</v>
      </c>
      <c r="AC65" s="3" t="s">
        <v>21</v>
      </c>
      <c r="AD65" s="3">
        <v>59.73</v>
      </c>
      <c r="AE65" s="15">
        <f t="shared" si="15"/>
        <v>642.93371999999988</v>
      </c>
      <c r="AF65" s="3">
        <v>2.25</v>
      </c>
      <c r="AG65" s="15">
        <f t="shared" si="6"/>
        <v>24.218999999999998</v>
      </c>
      <c r="AH65" s="3">
        <v>0.9</v>
      </c>
      <c r="AI65" s="15">
        <f t="shared" si="7"/>
        <v>9.6875999999999998</v>
      </c>
      <c r="AK65">
        <v>1704</v>
      </c>
      <c r="AL65" t="s">
        <v>21</v>
      </c>
      <c r="AM65" s="3">
        <v>62.27</v>
      </c>
      <c r="AN65" s="15">
        <f t="shared" si="16"/>
        <v>670.27427999999998</v>
      </c>
      <c r="AO65" s="3">
        <v>2.3199999999999998</v>
      </c>
      <c r="AP65" s="15">
        <f t="shared" si="8"/>
        <v>24.972479999999997</v>
      </c>
      <c r="AQ65" s="10">
        <v>0.94</v>
      </c>
      <c r="AR65" s="15">
        <f t="shared" si="8"/>
        <v>10.11816</v>
      </c>
      <c r="AS65" s="15"/>
      <c r="AT65" s="3">
        <v>2202</v>
      </c>
      <c r="AU65" t="s">
        <v>22</v>
      </c>
      <c r="AV65" s="3">
        <v>93.34</v>
      </c>
      <c r="AW65" s="15">
        <f t="shared" si="17"/>
        <v>1004.71176</v>
      </c>
      <c r="AX65" s="3">
        <v>1.57</v>
      </c>
      <c r="AY65" s="15">
        <f t="shared" si="9"/>
        <v>16.899480000000001</v>
      </c>
      <c r="BA65" s="3">
        <v>1703</v>
      </c>
      <c r="BB65" s="3" t="s">
        <v>22</v>
      </c>
      <c r="BC65" s="3">
        <v>92.13</v>
      </c>
      <c r="BD65" s="15">
        <f t="shared" si="18"/>
        <v>991.68731999999989</v>
      </c>
      <c r="BE65" s="3">
        <v>0</v>
      </c>
      <c r="BF65" s="15">
        <f t="shared" si="10"/>
        <v>0</v>
      </c>
      <c r="BG65" s="3">
        <v>2.2000000000000002</v>
      </c>
      <c r="BH65" s="15">
        <f t="shared" si="11"/>
        <v>23.680800000000001</v>
      </c>
    </row>
    <row r="66" spans="1:60" x14ac:dyDescent="0.25">
      <c r="A66">
        <v>2203</v>
      </c>
      <c r="B66" s="3" t="s">
        <v>21</v>
      </c>
      <c r="C66" s="3">
        <v>62.69</v>
      </c>
      <c r="D66" s="15">
        <f t="shared" si="12"/>
        <v>674.7951599999999</v>
      </c>
      <c r="E66" s="3">
        <v>3.2</v>
      </c>
      <c r="F66" s="15">
        <f t="shared" si="0"/>
        <v>34.444800000000001</v>
      </c>
      <c r="G66" s="3">
        <v>0.9</v>
      </c>
      <c r="H66" s="15">
        <f t="shared" si="19"/>
        <v>9.6875999999999998</v>
      </c>
      <c r="J66">
        <v>2203</v>
      </c>
      <c r="K66" t="s">
        <v>21</v>
      </c>
      <c r="L66">
        <v>57.04</v>
      </c>
      <c r="M66" s="15">
        <f t="shared" si="13"/>
        <v>613.9785599999999</v>
      </c>
      <c r="N66">
        <v>0</v>
      </c>
      <c r="O66" s="15">
        <f t="shared" si="2"/>
        <v>0</v>
      </c>
      <c r="P66">
        <v>1.54</v>
      </c>
      <c r="Q66" s="15">
        <f t="shared" si="3"/>
        <v>16.576560000000001</v>
      </c>
      <c r="S66">
        <v>1704</v>
      </c>
      <c r="T66" s="3" t="s">
        <v>21</v>
      </c>
      <c r="U66" s="3">
        <v>63.82</v>
      </c>
      <c r="V66" s="15">
        <f t="shared" si="14"/>
        <v>686.95848000000001</v>
      </c>
      <c r="W66" s="3">
        <v>0</v>
      </c>
      <c r="X66" s="15">
        <f t="shared" si="4"/>
        <v>0</v>
      </c>
      <c r="Y66" s="3">
        <v>0.94</v>
      </c>
      <c r="Z66" s="15">
        <f t="shared" si="5"/>
        <v>10.11816</v>
      </c>
      <c r="AB66" s="3">
        <v>2301</v>
      </c>
      <c r="AC66" t="s">
        <v>21</v>
      </c>
      <c r="AD66" s="3">
        <v>57.02</v>
      </c>
      <c r="AE66" s="15">
        <f t="shared" si="15"/>
        <v>613.76328000000001</v>
      </c>
      <c r="AF66" s="3">
        <v>0</v>
      </c>
      <c r="AG66" s="15">
        <f t="shared" si="6"/>
        <v>0</v>
      </c>
      <c r="AH66" s="3">
        <v>0.94</v>
      </c>
      <c r="AI66" s="15">
        <f t="shared" si="7"/>
        <v>10.11816</v>
      </c>
      <c r="AK66">
        <v>1801</v>
      </c>
      <c r="AL66" t="s">
        <v>21</v>
      </c>
      <c r="AM66" s="3">
        <v>62.29</v>
      </c>
      <c r="AN66" s="15">
        <f t="shared" si="16"/>
        <v>670.48955999999998</v>
      </c>
      <c r="AO66" s="3">
        <v>2.3199999999999998</v>
      </c>
      <c r="AP66" s="15">
        <f t="shared" si="8"/>
        <v>24.972479999999997</v>
      </c>
      <c r="AQ66" s="10">
        <v>0.94</v>
      </c>
      <c r="AR66" s="15">
        <f t="shared" si="8"/>
        <v>10.11816</v>
      </c>
      <c r="AS66" s="15"/>
      <c r="AT66" s="3">
        <v>2203</v>
      </c>
      <c r="AU66" t="s">
        <v>22</v>
      </c>
      <c r="AV66" s="3">
        <v>92.46</v>
      </c>
      <c r="AW66" s="15">
        <f t="shared" si="17"/>
        <v>995.23943999999983</v>
      </c>
      <c r="AX66" s="3">
        <v>2.16</v>
      </c>
      <c r="AY66" s="15">
        <f t="shared" si="9"/>
        <v>23.250240000000002</v>
      </c>
      <c r="BA66" s="3">
        <v>1704</v>
      </c>
      <c r="BB66" s="3" t="s">
        <v>22</v>
      </c>
      <c r="BC66" s="3">
        <v>98.52</v>
      </c>
      <c r="BD66" s="15">
        <f t="shared" si="18"/>
        <v>1060.4692799999998</v>
      </c>
      <c r="BE66" s="3">
        <v>3.06</v>
      </c>
      <c r="BF66" s="15">
        <f t="shared" si="10"/>
        <v>32.937840000000001</v>
      </c>
      <c r="BG66" s="3">
        <v>1.47</v>
      </c>
      <c r="BH66" s="15">
        <f t="shared" si="11"/>
        <v>15.823079999999999</v>
      </c>
    </row>
    <row r="67" spans="1:60" x14ac:dyDescent="0.25">
      <c r="A67">
        <v>2301</v>
      </c>
      <c r="B67" s="3" t="s">
        <v>21</v>
      </c>
      <c r="C67" s="3">
        <v>61.96</v>
      </c>
      <c r="D67" s="15">
        <f t="shared" si="12"/>
        <v>666.93743999999992</v>
      </c>
      <c r="E67" s="3">
        <v>2.36</v>
      </c>
      <c r="F67" s="15">
        <f>E67*10.764</f>
        <v>25.403039999999997</v>
      </c>
      <c r="G67" s="3">
        <v>1.5</v>
      </c>
      <c r="H67" s="15">
        <f t="shared" ref="H67:H69" si="20">G67*10.764</f>
        <v>16.146000000000001</v>
      </c>
      <c r="J67">
        <v>2301</v>
      </c>
      <c r="K67" t="s">
        <v>22</v>
      </c>
      <c r="L67">
        <v>100.74</v>
      </c>
      <c r="M67" s="15">
        <f t="shared" si="13"/>
        <v>1084.3653599999998</v>
      </c>
      <c r="N67">
        <v>3.68</v>
      </c>
      <c r="O67" s="15">
        <f>N67*10.764</f>
        <v>39.611519999999999</v>
      </c>
      <c r="P67">
        <v>1.41</v>
      </c>
      <c r="Q67" s="15">
        <f>P67*10.764</f>
        <v>15.177239999999998</v>
      </c>
      <c r="S67">
        <v>1801</v>
      </c>
      <c r="T67" s="3" t="s">
        <v>21</v>
      </c>
      <c r="U67" s="3">
        <v>62.21</v>
      </c>
      <c r="V67" s="15">
        <f t="shared" si="14"/>
        <v>669.62843999999996</v>
      </c>
      <c r="W67" s="3">
        <v>2.36</v>
      </c>
      <c r="X67" s="15">
        <f t="shared" ref="X67:X88" si="21">W67*10.764</f>
        <v>25.403039999999997</v>
      </c>
      <c r="Y67" s="3">
        <v>1.54</v>
      </c>
      <c r="Z67" s="15">
        <f t="shared" ref="Z67:Z88" si="22">Y67*10.764</f>
        <v>16.576560000000001</v>
      </c>
      <c r="AB67" s="3">
        <v>2302</v>
      </c>
      <c r="AC67" t="s">
        <v>22</v>
      </c>
      <c r="AD67" s="3">
        <v>77.459999999999994</v>
      </c>
      <c r="AE67" s="15">
        <f t="shared" si="15"/>
        <v>833.77943999999991</v>
      </c>
      <c r="AF67" s="3">
        <v>2.2799999999999998</v>
      </c>
      <c r="AG67" s="15">
        <f>AF67*10.764</f>
        <v>24.541919999999998</v>
      </c>
      <c r="AH67" s="3">
        <v>0.94</v>
      </c>
      <c r="AI67" s="15">
        <f>AH67*10.764</f>
        <v>10.11816</v>
      </c>
      <c r="AK67">
        <v>1802</v>
      </c>
      <c r="AL67" t="s">
        <v>21</v>
      </c>
      <c r="AM67" s="3">
        <v>62.56</v>
      </c>
      <c r="AN67" s="15">
        <f t="shared" si="16"/>
        <v>673.39584000000002</v>
      </c>
      <c r="AO67" s="3">
        <v>0</v>
      </c>
      <c r="AP67" s="15">
        <f t="shared" ref="AP67:AP89" si="23">AO67*10.764</f>
        <v>0</v>
      </c>
      <c r="AQ67" s="10">
        <v>0.94</v>
      </c>
      <c r="AR67" s="15">
        <f t="shared" ref="AR67:AR89" si="24">AQ67*10.764</f>
        <v>10.11816</v>
      </c>
      <c r="AS67" s="15"/>
      <c r="AT67" s="3">
        <v>2301</v>
      </c>
      <c r="AU67" t="s">
        <v>21</v>
      </c>
      <c r="AV67" s="3">
        <v>60.09</v>
      </c>
      <c r="AW67" s="15">
        <f t="shared" si="17"/>
        <v>646.80876000000001</v>
      </c>
      <c r="AX67" s="3">
        <v>1.54</v>
      </c>
      <c r="AY67" s="15">
        <f>AX67*10.764</f>
        <v>16.576560000000001</v>
      </c>
      <c r="BA67" s="3">
        <v>1801</v>
      </c>
      <c r="BB67" t="s">
        <v>21</v>
      </c>
      <c r="BC67" s="3">
        <v>58.9</v>
      </c>
      <c r="BD67" s="15">
        <f t="shared" si="18"/>
        <v>633.99959999999999</v>
      </c>
      <c r="BE67" s="3">
        <v>0</v>
      </c>
      <c r="BF67" s="15">
        <f t="shared" ref="BF67:BF90" si="25">BE67*10.764</f>
        <v>0</v>
      </c>
      <c r="BG67" s="3">
        <v>0.93</v>
      </c>
      <c r="BH67" s="15">
        <f t="shared" ref="BH67:BH90" si="26">BG67*10.764</f>
        <v>10.01052</v>
      </c>
    </row>
    <row r="68" spans="1:60" x14ac:dyDescent="0.25">
      <c r="A68">
        <v>2302</v>
      </c>
      <c r="B68" s="3" t="s">
        <v>22</v>
      </c>
      <c r="C68" s="3">
        <v>87.42</v>
      </c>
      <c r="D68" s="15">
        <f>C68*10.764</f>
        <v>940.98887999999999</v>
      </c>
      <c r="E68" s="3">
        <v>3.3</v>
      </c>
      <c r="F68" s="15">
        <f>E68*10.764</f>
        <v>35.521199999999993</v>
      </c>
      <c r="G68" s="3">
        <v>1.46</v>
      </c>
      <c r="H68" s="15">
        <f t="shared" si="20"/>
        <v>15.715439999999999</v>
      </c>
      <c r="J68">
        <v>2302</v>
      </c>
      <c r="K68" t="s">
        <v>22</v>
      </c>
      <c r="L68">
        <v>86.47</v>
      </c>
      <c r="M68" s="15">
        <f>L68*10.764</f>
        <v>930.76307999999995</v>
      </c>
      <c r="N68">
        <v>5.64</v>
      </c>
      <c r="O68" s="15">
        <f>N68*10.764</f>
        <v>60.70895999999999</v>
      </c>
      <c r="P68">
        <v>1.5</v>
      </c>
      <c r="Q68" s="15">
        <f>P68*10.764</f>
        <v>16.146000000000001</v>
      </c>
      <c r="S68">
        <v>1802</v>
      </c>
      <c r="T68" s="3" t="s">
        <v>21</v>
      </c>
      <c r="U68" s="3">
        <v>62.32</v>
      </c>
      <c r="V68" s="15">
        <f t="shared" ref="V68:V88" si="27">U68*10.764</f>
        <v>670.81247999999994</v>
      </c>
      <c r="W68" s="3">
        <v>2.74</v>
      </c>
      <c r="X68" s="15">
        <f t="shared" si="21"/>
        <v>29.493359999999999</v>
      </c>
      <c r="Y68" s="3">
        <v>1.43</v>
      </c>
      <c r="Z68" s="15">
        <f t="shared" si="22"/>
        <v>15.392519999999998</v>
      </c>
      <c r="AB68" s="3">
        <v>2303</v>
      </c>
      <c r="AC68" s="3" t="s">
        <v>21</v>
      </c>
      <c r="AD68" s="3">
        <v>59.73</v>
      </c>
      <c r="AE68" s="15">
        <f>AD68*10.764</f>
        <v>642.93371999999988</v>
      </c>
      <c r="AF68" s="3">
        <v>2.25</v>
      </c>
      <c r="AG68" s="15">
        <f>AF68*10.764</f>
        <v>24.218999999999998</v>
      </c>
      <c r="AH68" s="3">
        <v>0.9</v>
      </c>
      <c r="AI68" s="15">
        <f>AH68*10.764</f>
        <v>9.6875999999999998</v>
      </c>
      <c r="AK68">
        <v>1803</v>
      </c>
      <c r="AL68" t="s">
        <v>21</v>
      </c>
      <c r="AM68" s="3">
        <v>62.57</v>
      </c>
      <c r="AN68" s="15">
        <f t="shared" ref="AN68:AN89" si="28">AM68*10.764</f>
        <v>673.50347999999997</v>
      </c>
      <c r="AO68" s="3">
        <v>0</v>
      </c>
      <c r="AP68" s="15">
        <f t="shared" si="23"/>
        <v>0</v>
      </c>
      <c r="AQ68" s="10">
        <v>0.94</v>
      </c>
      <c r="AR68" s="15">
        <f t="shared" si="24"/>
        <v>10.11816</v>
      </c>
      <c r="AS68" s="15"/>
      <c r="AT68" s="3">
        <v>2302</v>
      </c>
      <c r="AU68" t="s">
        <v>22</v>
      </c>
      <c r="AV68" s="3">
        <v>93.34</v>
      </c>
      <c r="AW68" s="15">
        <f>AV68*10.764</f>
        <v>1004.71176</v>
      </c>
      <c r="AX68" s="3">
        <v>1.57</v>
      </c>
      <c r="AY68" s="15">
        <f>AX68*10.764</f>
        <v>16.899480000000001</v>
      </c>
      <c r="BA68" s="3">
        <v>1802</v>
      </c>
      <c r="BB68" t="s">
        <v>21</v>
      </c>
      <c r="BC68" s="3">
        <v>62.85</v>
      </c>
      <c r="BD68" s="15">
        <f t="shared" ref="BD68:BD90" si="29">BC68*10.764</f>
        <v>676.51739999999995</v>
      </c>
      <c r="BE68" s="3">
        <v>2.5099999999999998</v>
      </c>
      <c r="BF68" s="15">
        <f t="shared" si="25"/>
        <v>27.017639999999997</v>
      </c>
      <c r="BG68" s="3">
        <v>1.54</v>
      </c>
      <c r="BH68" s="15">
        <f t="shared" si="26"/>
        <v>16.576560000000001</v>
      </c>
    </row>
    <row r="69" spans="1:60" x14ac:dyDescent="0.25">
      <c r="A69">
        <v>2303</v>
      </c>
      <c r="B69" s="3" t="s">
        <v>21</v>
      </c>
      <c r="C69" s="3">
        <v>62.69</v>
      </c>
      <c r="D69" s="15">
        <f>C69*10.764</f>
        <v>674.7951599999999</v>
      </c>
      <c r="E69" s="3">
        <v>3.2</v>
      </c>
      <c r="F69" s="15">
        <f>E69*10.764</f>
        <v>34.444800000000001</v>
      </c>
      <c r="G69" s="3">
        <v>0.9</v>
      </c>
      <c r="H69" s="15">
        <f t="shared" si="20"/>
        <v>9.6875999999999998</v>
      </c>
      <c r="J69">
        <v>2303</v>
      </c>
      <c r="K69" t="s">
        <v>21</v>
      </c>
      <c r="L69">
        <v>57.04</v>
      </c>
      <c r="M69" s="15">
        <f>L69*10.764</f>
        <v>613.9785599999999</v>
      </c>
      <c r="N69">
        <v>0</v>
      </c>
      <c r="O69" s="15">
        <f>N69*10.764</f>
        <v>0</v>
      </c>
      <c r="P69">
        <v>1.54</v>
      </c>
      <c r="Q69" s="15">
        <f>P69*10.764</f>
        <v>16.576560000000001</v>
      </c>
      <c r="S69">
        <v>1803</v>
      </c>
      <c r="T69" s="3" t="s">
        <v>22</v>
      </c>
      <c r="U69" s="3">
        <v>86.6</v>
      </c>
      <c r="V69" s="15">
        <f t="shared" si="27"/>
        <v>932.16239999999993</v>
      </c>
      <c r="W69" s="3">
        <v>2.74</v>
      </c>
      <c r="X69" s="15">
        <f t="shared" si="21"/>
        <v>29.493359999999999</v>
      </c>
      <c r="Y69" s="3">
        <v>0.94</v>
      </c>
      <c r="Z69" s="15">
        <f t="shared" si="22"/>
        <v>10.11816</v>
      </c>
      <c r="AK69">
        <v>1804</v>
      </c>
      <c r="AL69" t="s">
        <v>21</v>
      </c>
      <c r="AM69" s="3">
        <v>62.27</v>
      </c>
      <c r="AN69" s="15">
        <f t="shared" si="28"/>
        <v>670.27427999999998</v>
      </c>
      <c r="AO69" s="3">
        <v>2.3199999999999998</v>
      </c>
      <c r="AP69" s="15">
        <f t="shared" si="23"/>
        <v>24.972479999999997</v>
      </c>
      <c r="AQ69" s="10">
        <v>0.94</v>
      </c>
      <c r="AR69" s="15">
        <f t="shared" si="24"/>
        <v>10.11816</v>
      </c>
      <c r="AS69" s="15"/>
      <c r="AT69" s="3">
        <v>2303</v>
      </c>
      <c r="AU69" t="s">
        <v>22</v>
      </c>
      <c r="AV69" s="3">
        <v>92.46</v>
      </c>
      <c r="AW69" s="15">
        <f>AV69*10.764</f>
        <v>995.23943999999983</v>
      </c>
      <c r="AX69" s="3">
        <v>2.16</v>
      </c>
      <c r="AY69" s="15">
        <f>AX69*10.764</f>
        <v>23.250240000000002</v>
      </c>
      <c r="BA69" s="3">
        <v>1803</v>
      </c>
      <c r="BB69" s="3" t="s">
        <v>22</v>
      </c>
      <c r="BC69" s="3">
        <v>92.13</v>
      </c>
      <c r="BD69" s="15">
        <f t="shared" si="29"/>
        <v>991.68731999999989</v>
      </c>
      <c r="BE69" s="3">
        <v>0</v>
      </c>
      <c r="BF69" s="15">
        <f t="shared" si="25"/>
        <v>0</v>
      </c>
      <c r="BG69" s="3">
        <v>2.2000000000000002</v>
      </c>
      <c r="BH69" s="15">
        <f t="shared" si="26"/>
        <v>23.680800000000001</v>
      </c>
    </row>
    <row r="70" spans="1:60" x14ac:dyDescent="0.25">
      <c r="S70">
        <v>1804</v>
      </c>
      <c r="T70" s="3" t="s">
        <v>21</v>
      </c>
      <c r="U70" s="3">
        <v>63.82</v>
      </c>
      <c r="V70" s="15">
        <f t="shared" si="27"/>
        <v>686.95848000000001</v>
      </c>
      <c r="W70" s="3">
        <v>0</v>
      </c>
      <c r="X70" s="15">
        <f t="shared" si="21"/>
        <v>0</v>
      </c>
      <c r="Y70" s="3">
        <v>0.94</v>
      </c>
      <c r="Z70" s="15">
        <f t="shared" si="22"/>
        <v>10.11816</v>
      </c>
      <c r="AK70">
        <v>1901</v>
      </c>
      <c r="AL70" t="s">
        <v>21</v>
      </c>
      <c r="AM70" s="3">
        <v>62.29</v>
      </c>
      <c r="AN70" s="15">
        <f t="shared" si="28"/>
        <v>670.48955999999998</v>
      </c>
      <c r="AO70" s="3">
        <v>2.3199999999999998</v>
      </c>
      <c r="AP70" s="15">
        <f t="shared" si="23"/>
        <v>24.972479999999997</v>
      </c>
      <c r="AQ70" s="10">
        <v>0.94</v>
      </c>
      <c r="AR70" s="15">
        <f t="shared" si="24"/>
        <v>10.11816</v>
      </c>
      <c r="AS70" s="15"/>
      <c r="BA70" s="3">
        <v>1804</v>
      </c>
      <c r="BB70" s="3" t="s">
        <v>22</v>
      </c>
      <c r="BC70" s="3">
        <v>98.52</v>
      </c>
      <c r="BD70" s="15">
        <f t="shared" si="29"/>
        <v>1060.4692799999998</v>
      </c>
      <c r="BE70" s="3">
        <v>3.06</v>
      </c>
      <c r="BF70" s="15">
        <f t="shared" si="25"/>
        <v>32.937840000000001</v>
      </c>
      <c r="BG70" s="3">
        <v>1.47</v>
      </c>
      <c r="BH70" s="15">
        <f t="shared" si="26"/>
        <v>15.823079999999999</v>
      </c>
    </row>
    <row r="71" spans="1:60" x14ac:dyDescent="0.25">
      <c r="S71">
        <v>1901</v>
      </c>
      <c r="T71" s="3" t="s">
        <v>21</v>
      </c>
      <c r="U71" s="3">
        <v>62.21</v>
      </c>
      <c r="V71" s="15">
        <f t="shared" si="27"/>
        <v>669.62843999999996</v>
      </c>
      <c r="W71" s="3">
        <v>2.36</v>
      </c>
      <c r="X71" s="15">
        <f t="shared" si="21"/>
        <v>25.403039999999997</v>
      </c>
      <c r="Y71" s="3">
        <v>1.54</v>
      </c>
      <c r="Z71" s="15">
        <f t="shared" si="22"/>
        <v>16.576560000000001</v>
      </c>
      <c r="AK71">
        <v>1902</v>
      </c>
      <c r="AL71" t="s">
        <v>21</v>
      </c>
      <c r="AM71" s="3">
        <v>62.56</v>
      </c>
      <c r="AN71" s="15">
        <f t="shared" si="28"/>
        <v>673.39584000000002</v>
      </c>
      <c r="AO71" s="3">
        <v>0</v>
      </c>
      <c r="AP71" s="15">
        <f t="shared" si="23"/>
        <v>0</v>
      </c>
      <c r="AQ71" s="10">
        <v>0.94</v>
      </c>
      <c r="AR71" s="15">
        <f t="shared" si="24"/>
        <v>10.11816</v>
      </c>
      <c r="AS71" s="15"/>
      <c r="BA71" s="3">
        <v>1901</v>
      </c>
      <c r="BB71" t="s">
        <v>21</v>
      </c>
      <c r="BC71" s="3">
        <v>58.9</v>
      </c>
      <c r="BD71" s="15">
        <f t="shared" si="29"/>
        <v>633.99959999999999</v>
      </c>
      <c r="BE71" s="3">
        <v>0</v>
      </c>
      <c r="BF71" s="15">
        <f t="shared" si="25"/>
        <v>0</v>
      </c>
      <c r="BG71" s="3">
        <v>0.93</v>
      </c>
      <c r="BH71" s="15">
        <f t="shared" si="26"/>
        <v>10.01052</v>
      </c>
    </row>
    <row r="72" spans="1:60" x14ac:dyDescent="0.25">
      <c r="S72">
        <v>1902</v>
      </c>
      <c r="T72" s="3" t="s">
        <v>21</v>
      </c>
      <c r="U72" s="3">
        <v>62.32</v>
      </c>
      <c r="V72" s="15">
        <f t="shared" si="27"/>
        <v>670.81247999999994</v>
      </c>
      <c r="W72" s="3">
        <v>2.74</v>
      </c>
      <c r="X72" s="15">
        <f t="shared" si="21"/>
        <v>29.493359999999999</v>
      </c>
      <c r="Y72" s="3">
        <v>1.43</v>
      </c>
      <c r="Z72" s="15">
        <f t="shared" si="22"/>
        <v>15.392519999999998</v>
      </c>
      <c r="AK72">
        <v>1903</v>
      </c>
      <c r="AL72" t="s">
        <v>21</v>
      </c>
      <c r="AM72" s="3">
        <v>62.57</v>
      </c>
      <c r="AN72" s="15">
        <f t="shared" si="28"/>
        <v>673.50347999999997</v>
      </c>
      <c r="AO72" s="3">
        <v>0</v>
      </c>
      <c r="AP72" s="15">
        <f t="shared" si="23"/>
        <v>0</v>
      </c>
      <c r="AQ72" s="10">
        <v>0.94</v>
      </c>
      <c r="AR72" s="15">
        <f t="shared" si="24"/>
        <v>10.11816</v>
      </c>
      <c r="AS72" s="15"/>
      <c r="BA72" s="3">
        <v>1902</v>
      </c>
      <c r="BB72" t="s">
        <v>21</v>
      </c>
      <c r="BC72" s="3">
        <v>62.85</v>
      </c>
      <c r="BD72" s="15">
        <f t="shared" si="29"/>
        <v>676.51739999999995</v>
      </c>
      <c r="BE72" s="3">
        <v>2.5099999999999998</v>
      </c>
      <c r="BF72" s="15">
        <f t="shared" si="25"/>
        <v>27.017639999999997</v>
      </c>
      <c r="BG72" s="3">
        <v>1.54</v>
      </c>
      <c r="BH72" s="15">
        <f t="shared" si="26"/>
        <v>16.576560000000001</v>
      </c>
    </row>
    <row r="73" spans="1:60" x14ac:dyDescent="0.25">
      <c r="S73">
        <v>1903</v>
      </c>
      <c r="T73" s="3" t="s">
        <v>22</v>
      </c>
      <c r="U73" s="3">
        <v>86.6</v>
      </c>
      <c r="V73" s="15">
        <f t="shared" si="27"/>
        <v>932.16239999999993</v>
      </c>
      <c r="W73" s="3">
        <v>2.74</v>
      </c>
      <c r="X73" s="15">
        <f t="shared" si="21"/>
        <v>29.493359999999999</v>
      </c>
      <c r="Y73" s="3">
        <v>0.94</v>
      </c>
      <c r="Z73" s="15">
        <f t="shared" si="22"/>
        <v>10.11816</v>
      </c>
      <c r="AK73">
        <v>1904</v>
      </c>
      <c r="AL73" t="s">
        <v>21</v>
      </c>
      <c r="AM73" s="3">
        <v>62.27</v>
      </c>
      <c r="AN73" s="15">
        <f t="shared" si="28"/>
        <v>670.27427999999998</v>
      </c>
      <c r="AO73" s="3">
        <v>2.3199999999999998</v>
      </c>
      <c r="AP73" s="15">
        <f t="shared" si="23"/>
        <v>24.972479999999997</v>
      </c>
      <c r="AQ73" s="10">
        <v>0.94</v>
      </c>
      <c r="AR73" s="15">
        <f t="shared" si="24"/>
        <v>10.11816</v>
      </c>
      <c r="AS73" s="15"/>
      <c r="BA73" s="3">
        <v>1903</v>
      </c>
      <c r="BB73" s="3" t="s">
        <v>22</v>
      </c>
      <c r="BC73" s="3">
        <v>92.13</v>
      </c>
      <c r="BD73" s="15">
        <f t="shared" si="29"/>
        <v>991.68731999999989</v>
      </c>
      <c r="BE73" s="3">
        <v>0</v>
      </c>
      <c r="BF73" s="15">
        <f t="shared" si="25"/>
        <v>0</v>
      </c>
      <c r="BG73" s="3">
        <v>2.2000000000000002</v>
      </c>
      <c r="BH73" s="15">
        <f t="shared" si="26"/>
        <v>23.680800000000001</v>
      </c>
    </row>
    <row r="74" spans="1:60" x14ac:dyDescent="0.25">
      <c r="S74">
        <v>1904</v>
      </c>
      <c r="T74" s="3" t="s">
        <v>21</v>
      </c>
      <c r="U74" s="3">
        <v>63.82</v>
      </c>
      <c r="V74" s="15">
        <f t="shared" si="27"/>
        <v>686.95848000000001</v>
      </c>
      <c r="W74" s="3">
        <v>0</v>
      </c>
      <c r="X74" s="15">
        <f t="shared" si="21"/>
        <v>0</v>
      </c>
      <c r="Y74" s="3">
        <v>0.94</v>
      </c>
      <c r="Z74" s="15">
        <f t="shared" si="22"/>
        <v>10.11816</v>
      </c>
      <c r="AK74">
        <v>2001</v>
      </c>
      <c r="AL74" t="s">
        <v>21</v>
      </c>
      <c r="AM74" s="3">
        <v>62.29</v>
      </c>
      <c r="AN74" s="15">
        <f t="shared" si="28"/>
        <v>670.48955999999998</v>
      </c>
      <c r="AO74" s="3">
        <v>2.3199999999999998</v>
      </c>
      <c r="AP74" s="15">
        <f t="shared" si="23"/>
        <v>24.972479999999997</v>
      </c>
      <c r="AQ74" s="10">
        <v>0.94</v>
      </c>
      <c r="AR74" s="15">
        <f t="shared" si="24"/>
        <v>10.11816</v>
      </c>
      <c r="AS74" s="15"/>
      <c r="BA74" s="3">
        <v>1904</v>
      </c>
      <c r="BB74" s="3" t="s">
        <v>22</v>
      </c>
      <c r="BC74" s="3">
        <v>98.52</v>
      </c>
      <c r="BD74" s="15">
        <f t="shared" si="29"/>
        <v>1060.4692799999998</v>
      </c>
      <c r="BE74" s="3">
        <v>3.06</v>
      </c>
      <c r="BF74" s="15">
        <f t="shared" si="25"/>
        <v>32.937840000000001</v>
      </c>
      <c r="BG74" s="3">
        <v>1.47</v>
      </c>
      <c r="BH74" s="15">
        <f t="shared" si="26"/>
        <v>15.823079999999999</v>
      </c>
    </row>
    <row r="75" spans="1:60" x14ac:dyDescent="0.25">
      <c r="S75">
        <v>2001</v>
      </c>
      <c r="T75" s="3" t="s">
        <v>21</v>
      </c>
      <c r="U75" s="3">
        <v>62.21</v>
      </c>
      <c r="V75" s="15">
        <f t="shared" si="27"/>
        <v>669.62843999999996</v>
      </c>
      <c r="W75" s="3">
        <v>2.36</v>
      </c>
      <c r="X75" s="15">
        <f t="shared" si="21"/>
        <v>25.403039999999997</v>
      </c>
      <c r="Y75" s="3">
        <v>1.54</v>
      </c>
      <c r="Z75" s="15">
        <f t="shared" si="22"/>
        <v>16.576560000000001</v>
      </c>
      <c r="AK75">
        <v>2002</v>
      </c>
      <c r="AL75" t="s">
        <v>21</v>
      </c>
      <c r="AM75" s="3">
        <v>62.56</v>
      </c>
      <c r="AN75" s="15">
        <f t="shared" si="28"/>
        <v>673.39584000000002</v>
      </c>
      <c r="AO75" s="3">
        <v>0</v>
      </c>
      <c r="AP75" s="15">
        <f t="shared" si="23"/>
        <v>0</v>
      </c>
      <c r="AQ75" s="10">
        <v>0.94</v>
      </c>
      <c r="AR75" s="15">
        <f t="shared" si="24"/>
        <v>10.11816</v>
      </c>
      <c r="AS75" s="15"/>
      <c r="BA75" s="3">
        <v>2001</v>
      </c>
      <c r="BB75" t="s">
        <v>21</v>
      </c>
      <c r="BC75" s="3">
        <v>58.9</v>
      </c>
      <c r="BD75" s="15">
        <f t="shared" si="29"/>
        <v>633.99959999999999</v>
      </c>
      <c r="BE75" s="3">
        <v>0</v>
      </c>
      <c r="BF75" s="15">
        <f t="shared" si="25"/>
        <v>0</v>
      </c>
      <c r="BG75" s="3">
        <v>0.93</v>
      </c>
      <c r="BH75" s="15">
        <f t="shared" si="26"/>
        <v>10.01052</v>
      </c>
    </row>
    <row r="76" spans="1:60" x14ac:dyDescent="0.25">
      <c r="S76">
        <v>2002</v>
      </c>
      <c r="T76" s="3" t="s">
        <v>21</v>
      </c>
      <c r="U76" s="3">
        <v>62.32</v>
      </c>
      <c r="V76" s="15">
        <f t="shared" si="27"/>
        <v>670.81247999999994</v>
      </c>
      <c r="W76" s="3">
        <v>2.74</v>
      </c>
      <c r="X76" s="15">
        <f t="shared" si="21"/>
        <v>29.493359999999999</v>
      </c>
      <c r="Y76" s="3">
        <v>1.43</v>
      </c>
      <c r="Z76" s="15">
        <f t="shared" si="22"/>
        <v>15.392519999999998</v>
      </c>
      <c r="AK76">
        <v>2003</v>
      </c>
      <c r="AL76" t="s">
        <v>21</v>
      </c>
      <c r="AM76" s="3">
        <v>62.57</v>
      </c>
      <c r="AN76" s="15">
        <f t="shared" si="28"/>
        <v>673.50347999999997</v>
      </c>
      <c r="AO76" s="3">
        <v>0</v>
      </c>
      <c r="AP76" s="15">
        <f t="shared" si="23"/>
        <v>0</v>
      </c>
      <c r="AQ76" s="10">
        <v>0.94</v>
      </c>
      <c r="AR76" s="15">
        <f t="shared" si="24"/>
        <v>10.11816</v>
      </c>
      <c r="AS76" s="15"/>
      <c r="BA76" s="3">
        <v>2002</v>
      </c>
      <c r="BB76" t="s">
        <v>21</v>
      </c>
      <c r="BC76" s="3">
        <v>62.85</v>
      </c>
      <c r="BD76" s="15">
        <f t="shared" si="29"/>
        <v>676.51739999999995</v>
      </c>
      <c r="BE76" s="3">
        <v>2.5099999999999998</v>
      </c>
      <c r="BF76" s="15">
        <f t="shared" si="25"/>
        <v>27.017639999999997</v>
      </c>
      <c r="BG76" s="3">
        <v>1.54</v>
      </c>
      <c r="BH76" s="15">
        <f t="shared" si="26"/>
        <v>16.576560000000001</v>
      </c>
    </row>
    <row r="77" spans="1:60" x14ac:dyDescent="0.25">
      <c r="S77">
        <v>2003</v>
      </c>
      <c r="T77" s="3" t="s">
        <v>22</v>
      </c>
      <c r="U77" s="3">
        <v>86.6</v>
      </c>
      <c r="V77" s="15">
        <f t="shared" si="27"/>
        <v>932.16239999999993</v>
      </c>
      <c r="W77" s="3">
        <v>2.74</v>
      </c>
      <c r="X77" s="15">
        <f t="shared" si="21"/>
        <v>29.493359999999999</v>
      </c>
      <c r="Y77" s="3">
        <v>0.94</v>
      </c>
      <c r="Z77" s="15">
        <f t="shared" si="22"/>
        <v>10.11816</v>
      </c>
      <c r="AK77">
        <v>2004</v>
      </c>
      <c r="AL77" t="s">
        <v>21</v>
      </c>
      <c r="AM77" s="3">
        <v>62.27</v>
      </c>
      <c r="AN77" s="15">
        <f t="shared" si="28"/>
        <v>670.27427999999998</v>
      </c>
      <c r="AO77" s="3">
        <v>2.3199999999999998</v>
      </c>
      <c r="AP77" s="15">
        <f t="shared" si="23"/>
        <v>24.972479999999997</v>
      </c>
      <c r="AQ77" s="10">
        <v>0.94</v>
      </c>
      <c r="AR77" s="15">
        <f t="shared" si="24"/>
        <v>10.11816</v>
      </c>
      <c r="AS77" s="15"/>
      <c r="BA77" s="3">
        <v>2003</v>
      </c>
      <c r="BB77" s="3" t="s">
        <v>22</v>
      </c>
      <c r="BC77" s="3">
        <v>92.13</v>
      </c>
      <c r="BD77" s="15">
        <f t="shared" si="29"/>
        <v>991.68731999999989</v>
      </c>
      <c r="BE77" s="3">
        <v>0</v>
      </c>
      <c r="BF77" s="15">
        <f t="shared" si="25"/>
        <v>0</v>
      </c>
      <c r="BG77" s="3">
        <v>2.2000000000000002</v>
      </c>
      <c r="BH77" s="15">
        <f t="shared" si="26"/>
        <v>23.680800000000001</v>
      </c>
    </row>
    <row r="78" spans="1:60" x14ac:dyDescent="0.25">
      <c r="S78">
        <v>2004</v>
      </c>
      <c r="T78" s="3" t="s">
        <v>21</v>
      </c>
      <c r="U78" s="3">
        <v>63.82</v>
      </c>
      <c r="V78" s="15">
        <f t="shared" si="27"/>
        <v>686.95848000000001</v>
      </c>
      <c r="W78" s="3">
        <v>0</v>
      </c>
      <c r="X78" s="15">
        <f t="shared" si="21"/>
        <v>0</v>
      </c>
      <c r="Y78" s="3">
        <v>0.94</v>
      </c>
      <c r="Z78" s="15">
        <f t="shared" si="22"/>
        <v>10.11816</v>
      </c>
      <c r="AK78">
        <v>2101</v>
      </c>
      <c r="AL78" t="s">
        <v>21</v>
      </c>
      <c r="AM78" s="3">
        <v>62.29</v>
      </c>
      <c r="AN78" s="15">
        <f t="shared" si="28"/>
        <v>670.48955999999998</v>
      </c>
      <c r="AO78" s="3">
        <v>2.3199999999999998</v>
      </c>
      <c r="AP78" s="15">
        <f t="shared" si="23"/>
        <v>24.972479999999997</v>
      </c>
      <c r="AQ78" s="10">
        <v>0.94</v>
      </c>
      <c r="AR78" s="15">
        <f t="shared" si="24"/>
        <v>10.11816</v>
      </c>
      <c r="AS78" s="15"/>
      <c r="BA78" s="3">
        <v>2004</v>
      </c>
      <c r="BB78" s="3" t="s">
        <v>22</v>
      </c>
      <c r="BC78" s="3">
        <v>98.52</v>
      </c>
      <c r="BD78" s="15">
        <f t="shared" si="29"/>
        <v>1060.4692799999998</v>
      </c>
      <c r="BE78" s="3">
        <v>3.06</v>
      </c>
      <c r="BF78" s="15">
        <f t="shared" si="25"/>
        <v>32.937840000000001</v>
      </c>
      <c r="BG78" s="3">
        <v>1.47</v>
      </c>
      <c r="BH78" s="15">
        <f t="shared" si="26"/>
        <v>15.823079999999999</v>
      </c>
    </row>
    <row r="79" spans="1:60" x14ac:dyDescent="0.25">
      <c r="S79">
        <v>2101</v>
      </c>
      <c r="T79" s="3" t="s">
        <v>21</v>
      </c>
      <c r="U79" s="3">
        <v>62.21</v>
      </c>
      <c r="V79" s="15">
        <f t="shared" si="27"/>
        <v>669.62843999999996</v>
      </c>
      <c r="W79" s="3">
        <v>2.36</v>
      </c>
      <c r="X79" s="15">
        <f t="shared" si="21"/>
        <v>25.403039999999997</v>
      </c>
      <c r="Y79" s="3">
        <v>1.54</v>
      </c>
      <c r="Z79" s="15">
        <f t="shared" si="22"/>
        <v>16.576560000000001</v>
      </c>
      <c r="AK79">
        <v>2102</v>
      </c>
      <c r="AL79" t="s">
        <v>21</v>
      </c>
      <c r="AM79" s="3">
        <v>62.56</v>
      </c>
      <c r="AN79" s="15">
        <f t="shared" si="28"/>
        <v>673.39584000000002</v>
      </c>
      <c r="AO79" s="3">
        <v>0</v>
      </c>
      <c r="AP79" s="15">
        <f t="shared" si="23"/>
        <v>0</v>
      </c>
      <c r="AQ79" s="10">
        <v>0.94</v>
      </c>
      <c r="AR79" s="15">
        <f t="shared" si="24"/>
        <v>10.11816</v>
      </c>
      <c r="AS79" s="15"/>
      <c r="BA79" s="3">
        <v>2101</v>
      </c>
      <c r="BB79" t="s">
        <v>21</v>
      </c>
      <c r="BC79" s="3">
        <v>58.9</v>
      </c>
      <c r="BD79" s="15">
        <f t="shared" si="29"/>
        <v>633.99959999999999</v>
      </c>
      <c r="BE79" s="3">
        <v>0</v>
      </c>
      <c r="BF79" s="15">
        <f t="shared" si="25"/>
        <v>0</v>
      </c>
      <c r="BG79" s="3">
        <v>0.93</v>
      </c>
      <c r="BH79" s="15">
        <f t="shared" si="26"/>
        <v>10.01052</v>
      </c>
    </row>
    <row r="80" spans="1:60" x14ac:dyDescent="0.25">
      <c r="S80">
        <v>2102</v>
      </c>
      <c r="T80" s="3" t="s">
        <v>21</v>
      </c>
      <c r="U80" s="3">
        <v>62.32</v>
      </c>
      <c r="V80" s="15">
        <f t="shared" si="27"/>
        <v>670.81247999999994</v>
      </c>
      <c r="W80" s="3">
        <v>2.74</v>
      </c>
      <c r="X80" s="15">
        <f t="shared" si="21"/>
        <v>29.493359999999999</v>
      </c>
      <c r="Y80" s="3">
        <v>1.43</v>
      </c>
      <c r="Z80" s="15">
        <f t="shared" si="22"/>
        <v>15.392519999999998</v>
      </c>
      <c r="AK80">
        <v>2103</v>
      </c>
      <c r="AL80" t="s">
        <v>21</v>
      </c>
      <c r="AM80" s="3">
        <v>62.57</v>
      </c>
      <c r="AN80" s="15">
        <f t="shared" si="28"/>
        <v>673.50347999999997</v>
      </c>
      <c r="AO80" s="3">
        <v>0</v>
      </c>
      <c r="AP80" s="15">
        <f t="shared" si="23"/>
        <v>0</v>
      </c>
      <c r="AQ80" s="10">
        <v>0.94</v>
      </c>
      <c r="AR80" s="15">
        <f t="shared" si="24"/>
        <v>10.11816</v>
      </c>
      <c r="AS80" s="15"/>
      <c r="BA80" s="3">
        <v>2102</v>
      </c>
      <c r="BB80" t="s">
        <v>21</v>
      </c>
      <c r="BC80" s="3">
        <v>62.85</v>
      </c>
      <c r="BD80" s="15">
        <f t="shared" si="29"/>
        <v>676.51739999999995</v>
      </c>
      <c r="BE80" s="3">
        <v>2.5099999999999998</v>
      </c>
      <c r="BF80" s="15">
        <f t="shared" si="25"/>
        <v>27.017639999999997</v>
      </c>
      <c r="BG80" s="3">
        <v>1.54</v>
      </c>
      <c r="BH80" s="15">
        <f t="shared" si="26"/>
        <v>16.576560000000001</v>
      </c>
    </row>
    <row r="81" spans="19:60" x14ac:dyDescent="0.25">
      <c r="S81">
        <v>2103</v>
      </c>
      <c r="T81" s="3" t="s">
        <v>22</v>
      </c>
      <c r="U81" s="3">
        <v>86.6</v>
      </c>
      <c r="V81" s="15">
        <f t="shared" si="27"/>
        <v>932.16239999999993</v>
      </c>
      <c r="W81" s="3">
        <v>2.74</v>
      </c>
      <c r="X81" s="15">
        <f t="shared" si="21"/>
        <v>29.493359999999999</v>
      </c>
      <c r="Y81" s="3">
        <v>0.94</v>
      </c>
      <c r="Z81" s="15">
        <f t="shared" si="22"/>
        <v>10.11816</v>
      </c>
      <c r="AK81">
        <v>2104</v>
      </c>
      <c r="AL81" t="s">
        <v>21</v>
      </c>
      <c r="AM81" s="3">
        <v>62.27</v>
      </c>
      <c r="AN81" s="15">
        <f t="shared" si="28"/>
        <v>670.27427999999998</v>
      </c>
      <c r="AO81" s="3">
        <v>2.3199999999999998</v>
      </c>
      <c r="AP81" s="15">
        <f t="shared" si="23"/>
        <v>24.972479999999997</v>
      </c>
      <c r="AQ81" s="10">
        <v>0.94</v>
      </c>
      <c r="AR81" s="15">
        <f t="shared" si="24"/>
        <v>10.11816</v>
      </c>
      <c r="AS81" s="15"/>
      <c r="BA81" s="3">
        <v>2103</v>
      </c>
      <c r="BB81" s="3" t="s">
        <v>22</v>
      </c>
      <c r="BC81" s="3">
        <v>92.13</v>
      </c>
      <c r="BD81" s="15">
        <f t="shared" si="29"/>
        <v>991.68731999999989</v>
      </c>
      <c r="BE81" s="3">
        <v>0</v>
      </c>
      <c r="BF81" s="15">
        <f t="shared" si="25"/>
        <v>0</v>
      </c>
      <c r="BG81" s="3">
        <v>2.2000000000000002</v>
      </c>
      <c r="BH81" s="15">
        <f t="shared" si="26"/>
        <v>23.680800000000001</v>
      </c>
    </row>
    <row r="82" spans="19:60" x14ac:dyDescent="0.25">
      <c r="S82">
        <v>2104</v>
      </c>
      <c r="T82" s="3" t="s">
        <v>21</v>
      </c>
      <c r="U82" s="3">
        <v>63.82</v>
      </c>
      <c r="V82" s="15">
        <f t="shared" si="27"/>
        <v>686.95848000000001</v>
      </c>
      <c r="W82" s="3">
        <v>0</v>
      </c>
      <c r="X82" s="15">
        <f t="shared" si="21"/>
        <v>0</v>
      </c>
      <c r="Y82" s="3">
        <v>0.94</v>
      </c>
      <c r="Z82" s="15">
        <f t="shared" si="22"/>
        <v>10.11816</v>
      </c>
      <c r="AK82">
        <v>2201</v>
      </c>
      <c r="AL82" t="s">
        <v>21</v>
      </c>
      <c r="AM82" s="3">
        <v>62.29</v>
      </c>
      <c r="AN82" s="15">
        <f t="shared" si="28"/>
        <v>670.48955999999998</v>
      </c>
      <c r="AO82" s="3">
        <v>2.3199999999999998</v>
      </c>
      <c r="AP82" s="15">
        <f t="shared" si="23"/>
        <v>24.972479999999997</v>
      </c>
      <c r="AQ82" s="10">
        <v>0.94</v>
      </c>
      <c r="AR82" s="15">
        <f t="shared" si="24"/>
        <v>10.11816</v>
      </c>
      <c r="AS82" s="15"/>
      <c r="BA82" s="3">
        <v>2104</v>
      </c>
      <c r="BB82" s="3" t="s">
        <v>22</v>
      </c>
      <c r="BC82" s="3">
        <v>98.52</v>
      </c>
      <c r="BD82" s="15">
        <f t="shared" si="29"/>
        <v>1060.4692799999998</v>
      </c>
      <c r="BE82" s="3">
        <v>3.06</v>
      </c>
      <c r="BF82" s="15">
        <f t="shared" si="25"/>
        <v>32.937840000000001</v>
      </c>
      <c r="BG82" s="3">
        <v>1.47</v>
      </c>
      <c r="BH82" s="15">
        <f t="shared" si="26"/>
        <v>15.823079999999999</v>
      </c>
    </row>
    <row r="83" spans="19:60" x14ac:dyDescent="0.25">
      <c r="S83">
        <v>2201</v>
      </c>
      <c r="T83" s="3" t="s">
        <v>21</v>
      </c>
      <c r="U83" s="3">
        <v>62.21</v>
      </c>
      <c r="V83" s="15">
        <f t="shared" si="27"/>
        <v>669.62843999999996</v>
      </c>
      <c r="W83" s="3">
        <v>2.36</v>
      </c>
      <c r="X83" s="15">
        <f t="shared" si="21"/>
        <v>25.403039999999997</v>
      </c>
      <c r="Y83" s="3">
        <v>1.54</v>
      </c>
      <c r="Z83" s="15">
        <f t="shared" si="22"/>
        <v>16.576560000000001</v>
      </c>
      <c r="AK83">
        <v>2202</v>
      </c>
      <c r="AL83" t="s">
        <v>21</v>
      </c>
      <c r="AM83" s="3">
        <v>62.56</v>
      </c>
      <c r="AN83" s="15">
        <f t="shared" si="28"/>
        <v>673.39584000000002</v>
      </c>
      <c r="AO83" s="3">
        <v>0</v>
      </c>
      <c r="AP83" s="15">
        <f t="shared" si="23"/>
        <v>0</v>
      </c>
      <c r="AQ83" s="10">
        <v>0.94</v>
      </c>
      <c r="AR83" s="15">
        <f t="shared" si="24"/>
        <v>10.11816</v>
      </c>
      <c r="AS83" s="15"/>
      <c r="BA83" s="3">
        <v>2201</v>
      </c>
      <c r="BB83" t="s">
        <v>21</v>
      </c>
      <c r="BC83" s="3">
        <v>58.9</v>
      </c>
      <c r="BD83" s="15">
        <f t="shared" si="29"/>
        <v>633.99959999999999</v>
      </c>
      <c r="BE83" s="3">
        <v>0</v>
      </c>
      <c r="BF83" s="15">
        <f t="shared" si="25"/>
        <v>0</v>
      </c>
      <c r="BG83" s="3">
        <v>0.93</v>
      </c>
      <c r="BH83" s="15">
        <f t="shared" si="26"/>
        <v>10.01052</v>
      </c>
    </row>
    <row r="84" spans="19:60" x14ac:dyDescent="0.25">
      <c r="S84">
        <v>2202</v>
      </c>
      <c r="T84" s="3" t="s">
        <v>21</v>
      </c>
      <c r="U84" s="3">
        <v>62.32</v>
      </c>
      <c r="V84" s="15">
        <f t="shared" si="27"/>
        <v>670.81247999999994</v>
      </c>
      <c r="W84" s="3">
        <v>2.74</v>
      </c>
      <c r="X84" s="15">
        <f t="shared" si="21"/>
        <v>29.493359999999999</v>
      </c>
      <c r="Y84" s="3">
        <v>1.43</v>
      </c>
      <c r="Z84" s="15">
        <f t="shared" si="22"/>
        <v>15.392519999999998</v>
      </c>
      <c r="AK84">
        <v>2203</v>
      </c>
      <c r="AL84" t="s">
        <v>21</v>
      </c>
      <c r="AM84" s="3">
        <v>62.57</v>
      </c>
      <c r="AN84" s="15">
        <f t="shared" si="28"/>
        <v>673.50347999999997</v>
      </c>
      <c r="AO84" s="3">
        <v>0</v>
      </c>
      <c r="AP84" s="15">
        <f t="shared" si="23"/>
        <v>0</v>
      </c>
      <c r="AQ84" s="10">
        <v>0.94</v>
      </c>
      <c r="AR84" s="15">
        <f t="shared" si="24"/>
        <v>10.11816</v>
      </c>
      <c r="AS84" s="15"/>
      <c r="BA84" s="3">
        <v>2202</v>
      </c>
      <c r="BB84" t="s">
        <v>21</v>
      </c>
      <c r="BC84" s="3">
        <v>62.85</v>
      </c>
      <c r="BD84" s="15">
        <f t="shared" si="29"/>
        <v>676.51739999999995</v>
      </c>
      <c r="BE84" s="3">
        <v>2.5099999999999998</v>
      </c>
      <c r="BF84" s="15">
        <f t="shared" si="25"/>
        <v>27.017639999999997</v>
      </c>
      <c r="BG84" s="3">
        <v>1.54</v>
      </c>
      <c r="BH84" s="15">
        <f t="shared" si="26"/>
        <v>16.576560000000001</v>
      </c>
    </row>
    <row r="85" spans="19:60" x14ac:dyDescent="0.25">
      <c r="S85">
        <v>2203</v>
      </c>
      <c r="T85" s="3" t="s">
        <v>22</v>
      </c>
      <c r="U85" s="3">
        <v>86.6</v>
      </c>
      <c r="V85" s="15">
        <f t="shared" si="27"/>
        <v>932.16239999999993</v>
      </c>
      <c r="W85" s="3">
        <v>2.74</v>
      </c>
      <c r="X85" s="15">
        <f t="shared" si="21"/>
        <v>29.493359999999999</v>
      </c>
      <c r="Y85" s="3">
        <v>0.94</v>
      </c>
      <c r="Z85" s="15">
        <f t="shared" si="22"/>
        <v>10.11816</v>
      </c>
      <c r="AK85">
        <v>2204</v>
      </c>
      <c r="AL85" t="s">
        <v>21</v>
      </c>
      <c r="AM85" s="3">
        <v>62.27</v>
      </c>
      <c r="AN85" s="15">
        <f t="shared" si="28"/>
        <v>670.27427999999998</v>
      </c>
      <c r="AO85" s="3">
        <v>2.3199999999999998</v>
      </c>
      <c r="AP85" s="15">
        <f t="shared" si="23"/>
        <v>24.972479999999997</v>
      </c>
      <c r="AQ85" s="10">
        <v>0.94</v>
      </c>
      <c r="AR85" s="15">
        <f t="shared" si="24"/>
        <v>10.11816</v>
      </c>
      <c r="AS85" s="15"/>
      <c r="BA85" s="3">
        <v>2203</v>
      </c>
      <c r="BB85" s="3" t="s">
        <v>22</v>
      </c>
      <c r="BC85" s="3">
        <v>92.13</v>
      </c>
      <c r="BD85" s="15">
        <f t="shared" si="29"/>
        <v>991.68731999999989</v>
      </c>
      <c r="BE85" s="3">
        <v>0</v>
      </c>
      <c r="BF85" s="15">
        <f t="shared" si="25"/>
        <v>0</v>
      </c>
      <c r="BG85" s="3">
        <v>2.2000000000000002</v>
      </c>
      <c r="BH85" s="15">
        <f t="shared" si="26"/>
        <v>23.680800000000001</v>
      </c>
    </row>
    <row r="86" spans="19:60" x14ac:dyDescent="0.25">
      <c r="S86">
        <v>2204</v>
      </c>
      <c r="T86" s="3" t="s">
        <v>21</v>
      </c>
      <c r="U86" s="3">
        <v>63.82</v>
      </c>
      <c r="V86" s="15">
        <f t="shared" si="27"/>
        <v>686.95848000000001</v>
      </c>
      <c r="W86" s="3">
        <v>0</v>
      </c>
      <c r="X86" s="15">
        <f t="shared" si="21"/>
        <v>0</v>
      </c>
      <c r="Y86" s="3">
        <v>0.94</v>
      </c>
      <c r="Z86" s="15">
        <f t="shared" si="22"/>
        <v>10.11816</v>
      </c>
      <c r="AK86">
        <v>2301</v>
      </c>
      <c r="AL86" t="s">
        <v>21</v>
      </c>
      <c r="AM86" s="3">
        <v>62.29</v>
      </c>
      <c r="AN86" s="15">
        <f t="shared" si="28"/>
        <v>670.48955999999998</v>
      </c>
      <c r="AO86" s="3">
        <v>2.3199999999999998</v>
      </c>
      <c r="AP86" s="15">
        <f t="shared" si="23"/>
        <v>24.972479999999997</v>
      </c>
      <c r="AQ86" s="10">
        <v>0.94</v>
      </c>
      <c r="AR86" s="15">
        <f t="shared" si="24"/>
        <v>10.11816</v>
      </c>
      <c r="AS86" s="15"/>
      <c r="BA86" s="3">
        <v>2204</v>
      </c>
      <c r="BB86" s="3" t="s">
        <v>22</v>
      </c>
      <c r="BC86" s="3">
        <v>98.52</v>
      </c>
      <c r="BD86" s="15">
        <f t="shared" si="29"/>
        <v>1060.4692799999998</v>
      </c>
      <c r="BE86" s="3">
        <v>3.06</v>
      </c>
      <c r="BF86" s="15">
        <f t="shared" si="25"/>
        <v>32.937840000000001</v>
      </c>
      <c r="BG86" s="3">
        <v>1.47</v>
      </c>
      <c r="BH86" s="15">
        <f t="shared" si="26"/>
        <v>15.823079999999999</v>
      </c>
    </row>
    <row r="87" spans="19:60" x14ac:dyDescent="0.25">
      <c r="S87" s="33">
        <v>2301</v>
      </c>
      <c r="T87" s="28" t="s">
        <v>22</v>
      </c>
      <c r="U87" s="28">
        <v>125.68</v>
      </c>
      <c r="V87" s="17">
        <f t="shared" si="27"/>
        <v>1352.81952</v>
      </c>
      <c r="W87" s="28">
        <v>5.1100000000000003</v>
      </c>
      <c r="X87" s="17">
        <f t="shared" si="21"/>
        <v>55.004040000000003</v>
      </c>
      <c r="Y87" s="28">
        <v>2.96</v>
      </c>
      <c r="Z87" s="17">
        <f t="shared" si="22"/>
        <v>31.861439999999998</v>
      </c>
      <c r="AA87" s="33"/>
      <c r="AK87">
        <v>2302</v>
      </c>
      <c r="AL87" t="s">
        <v>21</v>
      </c>
      <c r="AM87" s="3">
        <v>62.56</v>
      </c>
      <c r="AN87" s="15">
        <f t="shared" si="28"/>
        <v>673.39584000000002</v>
      </c>
      <c r="AO87" s="3">
        <v>0</v>
      </c>
      <c r="AP87" s="15">
        <f t="shared" si="23"/>
        <v>0</v>
      </c>
      <c r="AQ87" s="10">
        <v>0.94</v>
      </c>
      <c r="AR87" s="15">
        <f t="shared" si="24"/>
        <v>10.11816</v>
      </c>
      <c r="AS87" s="15"/>
      <c r="BA87" s="3">
        <v>2301</v>
      </c>
      <c r="BB87" t="s">
        <v>21</v>
      </c>
      <c r="BC87" s="3">
        <v>58.9</v>
      </c>
      <c r="BD87" s="15">
        <f t="shared" si="29"/>
        <v>633.99959999999999</v>
      </c>
      <c r="BE87" s="3">
        <v>0</v>
      </c>
      <c r="BF87" s="15">
        <f t="shared" si="25"/>
        <v>0</v>
      </c>
      <c r="BG87" s="3">
        <v>0.93</v>
      </c>
      <c r="BH87" s="15">
        <f t="shared" si="26"/>
        <v>10.01052</v>
      </c>
    </row>
    <row r="88" spans="19:60" x14ac:dyDescent="0.25">
      <c r="S88">
        <v>2303</v>
      </c>
      <c r="T88" s="3" t="s">
        <v>31</v>
      </c>
      <c r="U88" s="3">
        <v>151.77000000000001</v>
      </c>
      <c r="V88" s="15">
        <f t="shared" si="27"/>
        <v>1633.65228</v>
      </c>
      <c r="W88" s="3">
        <v>2.74</v>
      </c>
      <c r="X88" s="15">
        <f t="shared" si="21"/>
        <v>29.493359999999999</v>
      </c>
      <c r="Y88" s="3">
        <v>1.87</v>
      </c>
      <c r="Z88" s="15">
        <f t="shared" si="22"/>
        <v>20.128679999999999</v>
      </c>
      <c r="AK88">
        <v>2303</v>
      </c>
      <c r="AL88" t="s">
        <v>21</v>
      </c>
      <c r="AM88" s="3">
        <v>62.57</v>
      </c>
      <c r="AN88" s="15">
        <f t="shared" si="28"/>
        <v>673.50347999999997</v>
      </c>
      <c r="AO88" s="3">
        <v>0</v>
      </c>
      <c r="AP88" s="15">
        <f t="shared" si="23"/>
        <v>0</v>
      </c>
      <c r="AQ88" s="10">
        <v>0.94</v>
      </c>
      <c r="AR88" s="15">
        <f t="shared" si="24"/>
        <v>10.11816</v>
      </c>
      <c r="AS88" s="15"/>
      <c r="BA88" s="3">
        <v>2302</v>
      </c>
      <c r="BB88" t="s">
        <v>21</v>
      </c>
      <c r="BC88" s="3">
        <v>62.85</v>
      </c>
      <c r="BD88" s="15">
        <f t="shared" si="29"/>
        <v>676.51739999999995</v>
      </c>
      <c r="BE88" s="3">
        <v>2.5099999999999998</v>
      </c>
      <c r="BF88" s="15">
        <f t="shared" si="25"/>
        <v>27.017639999999997</v>
      </c>
      <c r="BG88" s="3">
        <v>1.54</v>
      </c>
      <c r="BH88" s="15">
        <f t="shared" si="26"/>
        <v>16.576560000000001</v>
      </c>
    </row>
    <row r="89" spans="19:60" x14ac:dyDescent="0.25">
      <c r="AK89">
        <v>2304</v>
      </c>
      <c r="AL89" t="s">
        <v>21</v>
      </c>
      <c r="AM89" s="3">
        <v>62.27</v>
      </c>
      <c r="AN89" s="15">
        <f t="shared" si="28"/>
        <v>670.27427999999998</v>
      </c>
      <c r="AO89" s="3">
        <v>2.3199999999999998</v>
      </c>
      <c r="AP89" s="15">
        <f t="shared" si="23"/>
        <v>24.972479999999997</v>
      </c>
      <c r="AQ89" s="10">
        <v>0.94</v>
      </c>
      <c r="AR89" s="15">
        <f t="shared" si="24"/>
        <v>10.11816</v>
      </c>
      <c r="BA89" s="3">
        <v>2303</v>
      </c>
      <c r="BB89" s="3" t="s">
        <v>22</v>
      </c>
      <c r="BC89" s="3">
        <v>92.13</v>
      </c>
      <c r="BD89" s="15">
        <f t="shared" si="29"/>
        <v>991.68731999999989</v>
      </c>
      <c r="BE89" s="3">
        <v>0</v>
      </c>
      <c r="BF89" s="15">
        <f t="shared" si="25"/>
        <v>0</v>
      </c>
      <c r="BG89" s="3">
        <v>2.2000000000000002</v>
      </c>
      <c r="BH89" s="15">
        <f t="shared" si="26"/>
        <v>23.680800000000001</v>
      </c>
    </row>
    <row r="90" spans="19:60" x14ac:dyDescent="0.25">
      <c r="BA90" s="3">
        <v>2304</v>
      </c>
      <c r="BB90" s="3" t="s">
        <v>22</v>
      </c>
      <c r="BC90" s="3">
        <v>98.52</v>
      </c>
      <c r="BD90" s="15">
        <f t="shared" si="29"/>
        <v>1060.4692799999998</v>
      </c>
      <c r="BE90" s="3">
        <v>3.06</v>
      </c>
      <c r="BF90" s="15">
        <f t="shared" si="25"/>
        <v>32.937840000000001</v>
      </c>
      <c r="BG90" s="3">
        <v>1.47</v>
      </c>
      <c r="BH90" s="15">
        <f t="shared" si="26"/>
        <v>15.823079999999999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 - Wing</vt:lpstr>
      <vt:lpstr>A - Wing (Sale)</vt:lpstr>
      <vt:lpstr>A - Wing (Rehab)</vt:lpstr>
      <vt:lpstr>B - Wing </vt:lpstr>
      <vt:lpstr>B - Wing  (Sale)</vt:lpstr>
      <vt:lpstr>B - Wing  (Rehab)</vt:lpstr>
      <vt:lpstr>C - Wing</vt:lpstr>
      <vt:lpstr>C - Wing (Sale)</vt:lpstr>
      <vt:lpstr>C - Wing (Rehab)</vt:lpstr>
      <vt:lpstr>D - Wing</vt:lpstr>
      <vt:lpstr>D - Wing (Sale)</vt:lpstr>
      <vt:lpstr>D - Wing (Rehab)</vt:lpstr>
      <vt:lpstr>E - Wing </vt:lpstr>
      <vt:lpstr>E - Wing  (Sale)</vt:lpstr>
      <vt:lpstr>E - Wing  (Rehab)</vt:lpstr>
      <vt:lpstr>F - Wing</vt:lpstr>
      <vt:lpstr>F - Wing (Sale)</vt:lpstr>
      <vt:lpstr>F - Wing (Rehab)</vt:lpstr>
      <vt:lpstr>G - Wing</vt:lpstr>
      <vt:lpstr>G - Wing (Sale)</vt:lpstr>
      <vt:lpstr>G - Wing (Rehab)</vt:lpstr>
      <vt:lpstr>Total</vt:lpstr>
      <vt:lpstr>RERA</vt:lpstr>
      <vt:lpstr>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2024-06-21T05:58:22Z</dcterms:modified>
</cp:coreProperties>
</file>