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E86FCAD-67C9-43B0-A97A-09FCD0EFF4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" i="1" l="1"/>
  <c r="I36" i="1"/>
  <c r="A36" i="1"/>
  <c r="B19" i="1"/>
  <c r="B18" i="1"/>
  <c r="A34" i="1"/>
  <c r="A33" i="1"/>
  <c r="B27" i="1"/>
  <c r="F5" i="1"/>
  <c r="E5" i="1"/>
  <c r="C38" i="1"/>
  <c r="C37" i="1"/>
  <c r="C36" i="1"/>
  <c r="B10" i="1" l="1"/>
  <c r="B11" i="1" s="1"/>
  <c r="B8" i="1"/>
  <c r="B6" i="1"/>
  <c r="B5" i="1"/>
  <c r="B14" i="1" s="1"/>
  <c r="B12" i="1" l="1"/>
  <c r="B13" i="1" s="1"/>
  <c r="B15" i="1"/>
  <c r="B17" i="1" l="1"/>
  <c r="C35" i="1"/>
  <c r="I35" i="1" s="1"/>
  <c r="C34" i="1"/>
  <c r="C33" i="1"/>
  <c r="I4" i="1" l="1"/>
  <c r="I5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<sst xmlns="http://schemas.openxmlformats.org/spreadsheetml/2006/main" count="28" uniqueCount="27">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</sst>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391686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C0F36-4C28-4FC6-AAEA-C53B07BC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486949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FF719-8849-4ADC-9BC9-54A498093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11749" cy="7868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410738</xdr:colOff>
      <xdr:row>41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A0AEC5-A677-4509-9827-B5DC33BBD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193"/>
        <a:stretch/>
      </xdr:blipFill>
      <xdr:spPr>
        <a:xfrm>
          <a:off x="0" y="0"/>
          <a:ext cx="8335538" cy="7953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448844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D7A1F-BCC7-4735-B657-FDC25019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73644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219616</xdr:colOff>
      <xdr:row>23</xdr:row>
      <xdr:rowOff>153033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C1003-E736-4011-BDB3-F050DAD6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77216" cy="453453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23</xdr:col>
      <xdr:colOff>391856</xdr:colOff>
      <xdr:row>42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7D40A5-DFDC-4E72-A995-AC50FD7B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381000"/>
          <a:ext cx="9535856" cy="7640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topLeftCell="A7" zoomScaleNormal="100" workbookViewId="0">
      <selection activeCell="D21" sqref="D21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45000</v>
      </c>
      <c r="C3" s="25"/>
      <c r="D3" s="4"/>
      <c r="E3" s="26">
        <v>0</v>
      </c>
      <c r="F3" s="27">
        <v>2024</v>
      </c>
      <c r="G3" s="28">
        <f>F3-E3</f>
        <v>2024</v>
      </c>
      <c r="I3">
        <v>26250</v>
      </c>
      <c r="L3" s="1"/>
      <c r="M3" s="2"/>
    </row>
    <row r="4" spans="1:13" ht="33" x14ac:dyDescent="0.3">
      <c r="A4" s="29" t="s">
        <v>1</v>
      </c>
      <c r="B4" s="10">
        <v>3000</v>
      </c>
      <c r="C4" s="25"/>
      <c r="D4" s="4"/>
      <c r="E4" t="s">
        <v>23</v>
      </c>
      <c r="F4" s="27" t="s">
        <v>25</v>
      </c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42000</v>
      </c>
      <c r="C5" s="25"/>
      <c r="D5" s="4"/>
      <c r="E5">
        <f>31.52*10.764</f>
        <v>339.28127999999998</v>
      </c>
      <c r="F5">
        <f>E5*1.1</f>
        <v>373.209408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3000</v>
      </c>
      <c r="C6" s="25"/>
      <c r="D6" s="4"/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0</v>
      </c>
      <c r="C7" s="31"/>
      <c r="D7" s="32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60</v>
      </c>
      <c r="C8" s="31"/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0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</v>
      </c>
      <c r="C11" s="37"/>
      <c r="D11" s="38"/>
      <c r="E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0</v>
      </c>
      <c r="C12" s="39"/>
      <c r="D12" s="40"/>
      <c r="E12">
        <v>315</v>
      </c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3000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42000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45000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22</v>
      </c>
      <c r="B16" s="41">
        <v>339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21</v>
      </c>
      <c r="B17" s="43">
        <f>B16*B15</f>
        <v>15255000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12</v>
      </c>
      <c r="B18" s="43">
        <f>373*B4</f>
        <v>1119000</v>
      </c>
      <c r="C18" s="44"/>
      <c r="D18" s="4"/>
      <c r="E18" s="4"/>
      <c r="F18" s="3"/>
    </row>
    <row r="19" spans="1:14" ht="16.5" x14ac:dyDescent="0.3">
      <c r="A19" s="41" t="s">
        <v>16</v>
      </c>
      <c r="B19" s="43">
        <f>B17*0.035/12</f>
        <v>44493.75</v>
      </c>
      <c r="C19" s="43"/>
      <c r="D19" s="4"/>
      <c r="E19" s="4"/>
      <c r="F19" s="3"/>
    </row>
    <row r="20" spans="1:14" x14ac:dyDescent="0.25">
      <c r="B20" s="46"/>
    </row>
    <row r="21" spans="1:14" x14ac:dyDescent="0.25">
      <c r="B21" s="46"/>
    </row>
    <row r="23" spans="1:14" x14ac:dyDescent="0.25">
      <c r="C23" t="s">
        <v>14</v>
      </c>
    </row>
    <row r="24" spans="1:14" x14ac:dyDescent="0.25">
      <c r="B24" s="47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7">
        <v>420</v>
      </c>
      <c r="C25" s="5"/>
      <c r="D25" s="5"/>
      <c r="E25" s="5">
        <v>20000000</v>
      </c>
      <c r="F25" s="6">
        <f t="shared" ref="F25:F31" si="0">E25/B25</f>
        <v>47619.047619047618</v>
      </c>
      <c r="G25" s="6" t="e">
        <f>E25/C25</f>
        <v>#DIV/0!</v>
      </c>
      <c r="H25" s="6" t="e">
        <f>E25/#REF!</f>
        <v>#REF!</v>
      </c>
      <c r="I25" s="5">
        <f>C25/B25</f>
        <v>0</v>
      </c>
      <c r="J25" s="8"/>
    </row>
    <row r="26" spans="1:14" ht="17.25" x14ac:dyDescent="0.3">
      <c r="B26" s="47">
        <v>420</v>
      </c>
      <c r="C26" s="5">
        <v>550</v>
      </c>
      <c r="D26" s="5"/>
      <c r="E26" s="5">
        <v>22000000</v>
      </c>
      <c r="F26" s="6">
        <f t="shared" si="0"/>
        <v>52380.952380952382</v>
      </c>
      <c r="G26" s="6">
        <f>E26/C26</f>
        <v>40000</v>
      </c>
      <c r="H26" s="6" t="e">
        <f>E26/#REF!</f>
        <v>#REF!</v>
      </c>
      <c r="I26" s="5">
        <f>C26/B26</f>
        <v>1.3095238095238095</v>
      </c>
      <c r="J26" s="8"/>
    </row>
    <row r="27" spans="1:14" x14ac:dyDescent="0.25">
      <c r="B27" s="47">
        <f>C27/1.1</f>
        <v>499.99999999999994</v>
      </c>
      <c r="C27" s="5">
        <v>550</v>
      </c>
      <c r="D27" s="5"/>
      <c r="E27" s="6">
        <v>20000000</v>
      </c>
      <c r="F27" s="6">
        <f t="shared" si="0"/>
        <v>40000.000000000007</v>
      </c>
      <c r="G27" s="6">
        <f t="shared" ref="G27:G31" si="1">E27/C27</f>
        <v>36363.63636363636</v>
      </c>
      <c r="H27" s="6" t="e">
        <f>E27/#REF!</f>
        <v>#REF!</v>
      </c>
      <c r="I27" s="5"/>
    </row>
    <row r="28" spans="1:14" x14ac:dyDescent="0.25">
      <c r="B28" s="47">
        <v>365</v>
      </c>
      <c r="C28" s="5"/>
      <c r="D28" s="5"/>
      <c r="E28" s="6">
        <v>16100000</v>
      </c>
      <c r="F28" s="6">
        <f t="shared" si="0"/>
        <v>44109.589041095889</v>
      </c>
      <c r="G28" s="6" t="e">
        <f t="shared" si="1"/>
        <v>#DIV/0!</v>
      </c>
      <c r="H28" s="6" t="e">
        <f>E28/#REF!</f>
        <v>#REF!</v>
      </c>
      <c r="I28" s="5" t="e">
        <f>#REF!/B28</f>
        <v>#REF!</v>
      </c>
    </row>
    <row r="29" spans="1:14" x14ac:dyDescent="0.25">
      <c r="B29" s="47"/>
      <c r="C29" s="48"/>
      <c r="E29" s="9"/>
      <c r="F29" s="9" t="e">
        <f t="shared" si="0"/>
        <v>#DIV/0!</v>
      </c>
      <c r="G29" s="6" t="e">
        <f t="shared" si="1"/>
        <v>#DIV/0!</v>
      </c>
      <c r="H29" s="9" t="e">
        <f>E29/#REF!</f>
        <v>#REF!</v>
      </c>
      <c r="I29" s="5" t="e">
        <f>C29/B29</f>
        <v>#DIV/0!</v>
      </c>
    </row>
    <row r="30" spans="1:14" x14ac:dyDescent="0.25">
      <c r="E30" s="9"/>
      <c r="F30" s="9" t="e">
        <f t="shared" si="0"/>
        <v>#DIV/0!</v>
      </c>
      <c r="G30" s="9" t="e">
        <f t="shared" si="1"/>
        <v>#DIV/0!</v>
      </c>
      <c r="H30" s="9" t="e">
        <f>E30/#REF!</f>
        <v>#REF!</v>
      </c>
      <c r="I30" t="e">
        <f>#REF!/B30</f>
        <v>#REF!</v>
      </c>
    </row>
    <row r="31" spans="1:14" x14ac:dyDescent="0.25">
      <c r="E31" s="48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</row>
    <row r="33" spans="1:10" x14ac:dyDescent="0.25">
      <c r="A33">
        <f>39*10.764</f>
        <v>419.79599999999999</v>
      </c>
      <c r="B33" s="24">
        <v>13900000</v>
      </c>
      <c r="C33">
        <f t="shared" ref="C33:C38" si="2">B33/A33</f>
        <v>33111.320736738795</v>
      </c>
      <c r="D33">
        <v>26500</v>
      </c>
      <c r="E33">
        <v>30000</v>
      </c>
      <c r="F33">
        <f>E33+D33+B33</f>
        <v>13956500</v>
      </c>
      <c r="G33" t="e">
        <f>F33/#REF!</f>
        <v>#REF!</v>
      </c>
      <c r="H33" s="4" t="e">
        <f>F33/#REF!</f>
        <v>#REF!</v>
      </c>
    </row>
    <row r="34" spans="1:10" x14ac:dyDescent="0.25">
      <c r="A34">
        <f>39*10.764</f>
        <v>419.79599999999999</v>
      </c>
      <c r="B34" s="24">
        <v>14300000</v>
      </c>
      <c r="C34">
        <f t="shared" si="2"/>
        <v>34064.16449894711</v>
      </c>
      <c r="D34">
        <v>100</v>
      </c>
      <c r="E34">
        <v>100</v>
      </c>
      <c r="F34">
        <f>E34+D34+B34</f>
        <v>14300200</v>
      </c>
      <c r="G34" t="e">
        <f>F34/#REF!</f>
        <v>#REF!</v>
      </c>
      <c r="H34" s="4" t="e">
        <f>F34/#REF!</f>
        <v>#REF!</v>
      </c>
    </row>
    <row r="35" spans="1:10" x14ac:dyDescent="0.25">
      <c r="A35">
        <v>225</v>
      </c>
      <c r="B35" s="24">
        <v>12800000</v>
      </c>
      <c r="C35">
        <f t="shared" si="2"/>
        <v>56888.888888888891</v>
      </c>
      <c r="G35" t="e">
        <f>F35/#REF!</f>
        <v>#REF!</v>
      </c>
      <c r="I35" s="4">
        <f>B15/C35</f>
        <v>0.791015625</v>
      </c>
    </row>
    <row r="36" spans="1:10" ht="15.75" x14ac:dyDescent="0.25">
      <c r="A36" s="11">
        <f>29*10.764</f>
        <v>312.15600000000001</v>
      </c>
      <c r="B36" s="24">
        <v>11500000</v>
      </c>
      <c r="C36">
        <f t="shared" si="2"/>
        <v>36840.554081933391</v>
      </c>
      <c r="I36">
        <f>A36/1.2</f>
        <v>260.13</v>
      </c>
      <c r="J36">
        <f>B36/I36</f>
        <v>44208.664898320072</v>
      </c>
    </row>
    <row r="37" spans="1:10" ht="15.75" x14ac:dyDescent="0.25">
      <c r="A37" s="11"/>
      <c r="C37" t="e">
        <f t="shared" si="2"/>
        <v>#DIV/0!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62" spans="3:5" x14ac:dyDescent="0.25">
      <c r="C62" s="4"/>
      <c r="D62" s="4"/>
      <c r="E62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>
      <selection activeCell="Q41" sqref="Q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>
      <selection activeCell="I3" sqref="I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2024-06-13T05:54:58Z</dcterms:modified>
</cp:coreProperties>
</file>