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0BC63CE-DC21-4A6E-9812-76B2D9C367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D18" i="5" l="1"/>
  <c r="D11" i="5"/>
  <c r="D8" i="5"/>
  <c r="D7" i="5"/>
  <c r="D6" i="5"/>
  <c r="C18" i="5"/>
  <c r="C11" i="5"/>
  <c r="C8" i="5"/>
  <c r="C6" i="5"/>
  <c r="C7" i="5" s="1"/>
  <c r="Q9" i="5"/>
  <c r="P9" i="5"/>
  <c r="O9" i="5"/>
  <c r="B8" i="5"/>
  <c r="R8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D12" i="5" l="1"/>
  <c r="D13" i="5" s="1"/>
  <c r="C12" i="5"/>
  <c r="C13" i="5" s="1"/>
  <c r="D15" i="5"/>
  <c r="D20" i="5" s="1"/>
  <c r="E20" i="5" s="1"/>
  <c r="C15" i="5"/>
  <c r="C20" i="5" s="1"/>
  <c r="B12" i="5"/>
  <c r="B13" i="5" s="1"/>
  <c r="B15" i="5" s="1"/>
  <c r="B20" i="5" s="1"/>
  <c r="B23" i="5" s="1"/>
  <c r="H6" i="1"/>
  <c r="H7" i="1" s="1"/>
  <c r="D23" i="5" l="1"/>
  <c r="D21" i="5"/>
  <c r="D22" i="5"/>
  <c r="C21" i="5"/>
  <c r="C23" i="5"/>
  <c r="C22" i="5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<sst xmlns="http://schemas.openxmlformats.org/spreadsheetml/2006/main" count="70" uniqueCount="50">
  <si>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</si>
  <si>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</si>
  <si>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</si>
  <si>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</si>
  <si>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</si>
  <si>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</si>
  <si>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</si>
  <si>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</si>
  <si>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</si>
  <si>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</si>
  <si>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</si>
  <si>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</si>
  <si>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</si>
  <si>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</si>
  <si>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</si>
  <si>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</si>
  <si>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</si>
  <si>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</si>
  <si>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</si>
  <si>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</si>
  <si>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</si>
  <si>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</si>
  <si>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</si>
  <si>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</si>
  <si>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</si>
  <si>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</si>
  <si>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</si>
  <si>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</si>
  <si>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</si>
  <si>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</si>
  <si>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</si>
  <si>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</si>
  <si>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</si>
  <si>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</si>
  <si>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</si>
  <si>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</si>
  <si>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</si>
  <si>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</si>
  <si>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</si>
  <si>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</si>
  <si>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</si>
  <si>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</si>
  <si>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</si>
  <si>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</si>
  <si>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</si>
  <si>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</si>
  <si>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</si>
  <si>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Fair Market Value</t>
  </si>
  <si>
    <t>FLAT NO. 3</t>
  </si>
  <si>
    <t>FLAT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</si>
</sst>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H16" sqref="H16"/>
    </sheetView>
  </sheetViews>
  <sheetFormatPr defaultRowHeight="15" x14ac:dyDescent="0.25"/>
  <cols>
    <col min="1" max="1" width="28.42578125" bestFit="1" customWidth="1"/>
    <col min="2" max="4" width="14.28515625" bestFit="1" customWidth="1"/>
    <col min="5" max="5" width="10" bestFit="1" customWidth="1"/>
    <col min="15" max="17" width="14.28515625" bestFit="1" customWidth="1"/>
  </cols>
  <sheetData>
    <row r="2" spans="1:18" x14ac:dyDescent="0.25">
      <c r="A2" s="17"/>
      <c r="B2" s="17" t="s">
        <v>48</v>
      </c>
      <c r="C2" s="17" t="s">
        <v>49</v>
      </c>
      <c r="D2" s="17" t="s">
        <v>48</v>
      </c>
    </row>
    <row r="3" spans="1:18" x14ac:dyDescent="0.25">
      <c r="A3" s="17" t="s">
        <v>34</v>
      </c>
      <c r="B3" s="17"/>
      <c r="C3" s="17"/>
      <c r="D3" s="17"/>
    </row>
    <row r="4" spans="1:18" x14ac:dyDescent="0.25">
      <c r="A4" s="17" t="s">
        <v>20</v>
      </c>
      <c r="B4" s="17">
        <v>2024</v>
      </c>
      <c r="C4" s="17">
        <v>2024</v>
      </c>
      <c r="D4" s="17">
        <v>2024</v>
      </c>
    </row>
    <row r="5" spans="1:18" x14ac:dyDescent="0.25">
      <c r="A5" s="17" t="s">
        <v>21</v>
      </c>
      <c r="B5" s="17">
        <v>1995</v>
      </c>
      <c r="C5" s="17">
        <v>1995</v>
      </c>
      <c r="D5" s="17">
        <v>1995</v>
      </c>
    </row>
    <row r="6" spans="1:18" x14ac:dyDescent="0.25">
      <c r="A6" s="17" t="s">
        <v>22</v>
      </c>
      <c r="B6" s="17">
        <f>B4-B5</f>
        <v>29</v>
      </c>
      <c r="C6" s="17">
        <f>C4-C5</f>
        <v>29</v>
      </c>
      <c r="D6" s="17">
        <f>D4-D5</f>
        <v>29</v>
      </c>
      <c r="O6" s="1"/>
      <c r="P6" s="1"/>
      <c r="Q6" s="1"/>
    </row>
    <row r="7" spans="1:18" x14ac:dyDescent="0.25">
      <c r="A7" s="17"/>
      <c r="B7" s="17">
        <f>60-B6</f>
        <v>31</v>
      </c>
      <c r="C7" s="17">
        <f>60-C6</f>
        <v>31</v>
      </c>
      <c r="D7" s="17">
        <f>60-D6</f>
        <v>31</v>
      </c>
      <c r="O7" s="1">
        <v>647</v>
      </c>
      <c r="P7" s="1">
        <v>647</v>
      </c>
      <c r="Q7" s="1">
        <v>450</v>
      </c>
    </row>
    <row r="8" spans="1:18" x14ac:dyDescent="0.25">
      <c r="A8" s="17" t="s">
        <v>23</v>
      </c>
      <c r="B8" s="46">
        <f>674*2800</f>
        <v>1887200</v>
      </c>
      <c r="C8" s="46">
        <f>674*2800</f>
        <v>1887200</v>
      </c>
      <c r="D8" s="46">
        <f>674*2800</f>
        <v>1887200</v>
      </c>
      <c r="O8" s="1">
        <v>35000</v>
      </c>
      <c r="P8" s="1">
        <v>35000</v>
      </c>
      <c r="Q8" s="1">
        <v>35000</v>
      </c>
      <c r="R8">
        <f>Q8*P8</f>
        <v>1225000000</v>
      </c>
    </row>
    <row r="9" spans="1:18" x14ac:dyDescent="0.25">
      <c r="A9" s="17" t="s">
        <v>24</v>
      </c>
      <c r="B9" s="17"/>
      <c r="C9" s="17"/>
      <c r="D9" s="17"/>
      <c r="O9" s="1">
        <f>O7*O8</f>
        <v>22645000</v>
      </c>
      <c r="P9" s="1">
        <f>P7*P8</f>
        <v>22645000</v>
      </c>
      <c r="Q9" s="1">
        <f>Q7*Q8</f>
        <v>15750000</v>
      </c>
    </row>
    <row r="10" spans="1:18" x14ac:dyDescent="0.25">
      <c r="A10" s="17"/>
      <c r="B10" s="17"/>
      <c r="C10" s="17"/>
      <c r="D10" s="17"/>
      <c r="O10" s="1"/>
      <c r="P10" s="1"/>
      <c r="Q10" s="1"/>
    </row>
    <row r="11" spans="1:18" x14ac:dyDescent="0.25">
      <c r="A11" s="17" t="s">
        <v>25</v>
      </c>
      <c r="B11" s="17">
        <f>100-10</f>
        <v>90</v>
      </c>
      <c r="C11" s="17">
        <f>100-10</f>
        <v>90</v>
      </c>
      <c r="D11" s="17">
        <f>100-10</f>
        <v>90</v>
      </c>
    </row>
    <row r="12" spans="1:18" x14ac:dyDescent="0.25">
      <c r="A12" s="17" t="s">
        <v>26</v>
      </c>
      <c r="B12" s="17">
        <f>B11*B6/60</f>
        <v>43.5</v>
      </c>
      <c r="C12" s="17">
        <f>C11*C6/60</f>
        <v>43.5</v>
      </c>
      <c r="D12" s="17">
        <f>D11*D6/60</f>
        <v>43.5</v>
      </c>
    </row>
    <row r="13" spans="1:18" x14ac:dyDescent="0.25">
      <c r="A13" s="17"/>
      <c r="B13" s="47">
        <f>B12%</f>
        <v>0.435</v>
      </c>
      <c r="C13" s="47">
        <f>C12%</f>
        <v>0.435</v>
      </c>
      <c r="D13" s="47">
        <f>D12%</f>
        <v>0.435</v>
      </c>
    </row>
    <row r="14" spans="1:18" x14ac:dyDescent="0.25">
      <c r="A14" s="17"/>
      <c r="B14" s="17"/>
      <c r="C14" s="17"/>
      <c r="D14" s="17"/>
    </row>
    <row r="15" spans="1:18" x14ac:dyDescent="0.25">
      <c r="A15" s="17" t="s">
        <v>27</v>
      </c>
      <c r="B15" s="46">
        <f>ROUND((B8*B13),0)</f>
        <v>820932</v>
      </c>
      <c r="C15" s="46">
        <f>ROUND((C8*C13),0)</f>
        <v>820932</v>
      </c>
      <c r="D15" s="46">
        <f>ROUND((D8*D13),0)</f>
        <v>820932</v>
      </c>
    </row>
    <row r="16" spans="1:18" x14ac:dyDescent="0.25">
      <c r="A16" s="17" t="s">
        <v>15</v>
      </c>
      <c r="B16" s="46">
        <v>674</v>
      </c>
      <c r="C16" s="46">
        <v>674</v>
      </c>
      <c r="D16" s="46">
        <v>450</v>
      </c>
    </row>
    <row r="17" spans="1:9" x14ac:dyDescent="0.25">
      <c r="A17" s="17" t="s">
        <v>42</v>
      </c>
      <c r="B17" s="49">
        <v>36000</v>
      </c>
      <c r="C17" s="49">
        <v>36000</v>
      </c>
      <c r="D17" s="49">
        <v>36000</v>
      </c>
    </row>
    <row r="18" spans="1:9" x14ac:dyDescent="0.25">
      <c r="A18" s="17" t="s">
        <v>28</v>
      </c>
      <c r="B18" s="46">
        <f>B17*B16</f>
        <v>24264000</v>
      </c>
      <c r="C18" s="46">
        <f>C17*C16</f>
        <v>24264000</v>
      </c>
      <c r="D18" s="46">
        <f>D17*D16</f>
        <v>16200000</v>
      </c>
    </row>
    <row r="19" spans="1:9" x14ac:dyDescent="0.25">
      <c r="A19" s="17" t="s">
        <v>29</v>
      </c>
      <c r="B19" s="17"/>
      <c r="C19" s="17"/>
      <c r="D19" s="17"/>
    </row>
    <row r="20" spans="1:9" x14ac:dyDescent="0.25">
      <c r="A20" s="43" t="s">
        <v>47</v>
      </c>
      <c r="B20" s="48">
        <f>B18-B15</f>
        <v>23443068</v>
      </c>
      <c r="C20" s="46">
        <f>C18-C15</f>
        <v>23443068</v>
      </c>
      <c r="D20" s="46">
        <f>D18-D15</f>
        <v>15379068</v>
      </c>
      <c r="E20" s="5">
        <f>D20/450</f>
        <v>34175.706666666665</v>
      </c>
    </row>
    <row r="21" spans="1:9" x14ac:dyDescent="0.25">
      <c r="A21" s="43" t="s">
        <v>31</v>
      </c>
      <c r="B21" s="48">
        <f>ROUND((B20*90%),0)</f>
        <v>21098761</v>
      </c>
      <c r="C21" s="46">
        <f>ROUND((C20*90%),0)</f>
        <v>21098761</v>
      </c>
      <c r="D21" s="46">
        <f>ROUND((D20*90%),0)</f>
        <v>13841161</v>
      </c>
    </row>
    <row r="22" spans="1:9" x14ac:dyDescent="0.25">
      <c r="A22" s="43" t="s">
        <v>32</v>
      </c>
      <c r="B22" s="48">
        <f>ROUND((B20*80%),0)</f>
        <v>18754454</v>
      </c>
      <c r="C22" s="46">
        <f>ROUND((C20*80%),0)</f>
        <v>18754454</v>
      </c>
      <c r="D22" s="46">
        <f>ROUND((D20*80%),0)</f>
        <v>12303254</v>
      </c>
    </row>
    <row r="23" spans="1:9" x14ac:dyDescent="0.25">
      <c r="A23" s="43" t="s">
        <v>33</v>
      </c>
      <c r="B23" s="48">
        <f>MROUND((B20*0.025/12),500)</f>
        <v>49000</v>
      </c>
      <c r="C23" s="46">
        <f>MROUND((C20*0.025/12),500)</f>
        <v>49000</v>
      </c>
      <c r="D23" s="46">
        <f>MROUND((D20*0.025/12),500)</f>
        <v>32000</v>
      </c>
    </row>
    <row r="25" spans="1:9" x14ac:dyDescent="0.25">
      <c r="B25" s="5"/>
      <c r="C25" s="5"/>
      <c r="D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2024-07-01T09:19:11Z</dcterms:modified>
</cp:coreProperties>
</file>