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Diamond Branch (BKC)\Vallabhbhai dhanjibhai\"/>
    </mc:Choice>
  </mc:AlternateContent>
  <xr:revisionPtr revIDLastSave="0" documentId="8_{2963684F-E86B-4A77-8F08-4A76010833F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N13" i="2" l="1"/>
  <c r="F12" i="2"/>
  <c r="N12" i="2"/>
  <c r="N4" i="2"/>
  <c r="N5" i="2"/>
  <c r="N6" i="2"/>
  <c r="N7" i="2"/>
  <c r="N8" i="2"/>
  <c r="N9" i="2"/>
  <c r="N10" i="2"/>
  <c r="N11" i="2"/>
  <c r="N14" i="2"/>
  <c r="N15" i="2"/>
  <c r="N16" i="2"/>
  <c r="N3" i="2"/>
  <c r="L12" i="2"/>
  <c r="F13" i="2"/>
  <c r="L16" i="2" l="1"/>
  <c r="F16" i="2"/>
  <c r="L14" i="2"/>
  <c r="F14" i="2"/>
  <c r="L11" i="2" l="1"/>
  <c r="L10" i="2"/>
  <c r="L7" i="2"/>
  <c r="L5" i="2"/>
  <c r="L3" i="2"/>
  <c r="E11" i="2"/>
  <c r="F10" i="2"/>
  <c r="F7" i="2"/>
  <c r="F5" i="2"/>
  <c r="F3" i="2"/>
</calcChain>
</file>

<file path=xl/sharedStrings.xml><?xml version="1.0" encoding="utf-8"?>
<sst xmlns="http://schemas.openxmlformats.org/spreadsheetml/2006/main" count="25" uniqueCount="19">
  <si>
    <t>Sr. No.</t>
  </si>
  <si>
    <t>Address</t>
  </si>
  <si>
    <t>Vastukala - 2017</t>
  </si>
  <si>
    <t>Area</t>
  </si>
  <si>
    <t>Rate</t>
  </si>
  <si>
    <t>Value</t>
  </si>
  <si>
    <t>Land</t>
  </si>
  <si>
    <t>Vastukala - 2023</t>
  </si>
  <si>
    <t xml:space="preserve">Year of valuation </t>
  </si>
  <si>
    <t>Bungalow</t>
  </si>
  <si>
    <r>
      <t xml:space="preserve">Commercial Oﬃce Nos. 8, 9 and 10, 4th Floor, </t>
    </r>
    <r>
      <rPr>
        <b/>
        <sz val="11"/>
        <color theme="1"/>
        <rFont val="Calibri"/>
        <family val="2"/>
        <scheme val="minor"/>
      </rPr>
      <t xml:space="preserve">"Kamla Estate", </t>
    </r>
    <r>
      <rPr>
        <sz val="11"/>
        <color theme="1"/>
        <rFont val="Calibri"/>
        <family val="2"/>
        <scheme val="minor"/>
      </rPr>
      <t>R.S. No. 369 paiki, T.P.S No. 4, F. P. No. 52/B paiki, S.P. No. 52/B-1, City Survey Nos. 1623 to 1652 Paiki, Kohinoor Road, Mouje Katargam, Taluka and District - Surat, Pin Code – 395 006, State – Gujarat, Country - India</t>
    </r>
  </si>
  <si>
    <r>
      <t xml:space="preserve">Commercial Oﬃce Nos. 5, 6 and 7, 4th Floor, </t>
    </r>
    <r>
      <rPr>
        <b/>
        <sz val="11"/>
        <color theme="1"/>
        <rFont val="Calibri"/>
        <family val="2"/>
        <scheme val="minor"/>
      </rPr>
      <t>"Kamla Estate"</t>
    </r>
    <r>
      <rPr>
        <sz val="11"/>
        <color theme="1"/>
        <rFont val="Calibri"/>
        <family val="2"/>
        <scheme val="minor"/>
      </rPr>
      <t>, R.S. No. 369 paiki, T.P.S No. 4, F. P. No. 52/B paiki, S.P. No. 52/B-1, City Survey Nos. 1623 to 1652 Paiki, Kohinoor Road, Mouje Katargam, Taluka and District - Surat, Pin Code – 395 006, State – Gujarat, Country - India</t>
    </r>
  </si>
  <si>
    <r>
      <t xml:space="preserve">Amalgamated Offices No. 806 to 810, 8th floor, </t>
    </r>
    <r>
      <rPr>
        <b/>
        <sz val="11"/>
        <color theme="1"/>
        <rFont val="Calibri"/>
        <family val="2"/>
        <scheme val="minor"/>
      </rPr>
      <t>“Princess Plaza”</t>
    </r>
    <r>
      <rPr>
        <sz val="11"/>
        <color theme="1"/>
        <rFont val="Calibri"/>
        <family val="2"/>
        <scheme val="minor"/>
      </rPr>
      <t>, Sardar Chowk, Mini Hira Bazar, Varachha Road, Mouje: Katargam – Surat, Taluka &amp; District Surat, Gujarat</t>
    </r>
  </si>
  <si>
    <r>
      <t xml:space="preserve">Residential Bungalow situated at Plot No. A – 29, </t>
    </r>
    <r>
      <rPr>
        <b/>
        <sz val="11"/>
        <color theme="1"/>
        <rFont val="Calibri"/>
        <family val="2"/>
        <scheme val="minor"/>
      </rPr>
      <t>“Trikamnagar” Co-Op. Hsg. Soc. Ltd.</t>
    </r>
    <r>
      <rPr>
        <sz val="11"/>
        <color theme="1"/>
        <rFont val="Calibri"/>
        <family val="2"/>
        <scheme val="minor"/>
      </rPr>
      <t>, Lambe Hanuman Road, Navagam, Taluka City – 3, Dist. Surat, State – Gujarat, Country - India</t>
    </r>
  </si>
  <si>
    <t>Office Premises No. G-1, Basement Floor, “Prasad Chambers” Co. Op. Soc. Ltd., Tata Road, Swadeshi Mill Compound, Opera House, Mumbai - 400 004</t>
  </si>
  <si>
    <t>Office Premises No. G-1A, Basement Floor, “Prasad Chambers” Co. Op. Soc. Ltd., Tata Road, Swadeshi Mill Compound, Opera House, Mumbai - 400 004</t>
  </si>
  <si>
    <t xml:space="preserve">Vastukala </t>
  </si>
  <si>
    <t>Fur. &amp; Fix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</si>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</sst>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0" fontId="0" fillId="2" borderId="0" xfId="0" applyFill="1" applyAlignment="1"/>
    <xf numFmtId="43" fontId="3" fillId="2" borderId="1" xfId="1" applyFont="1" applyFill="1" applyBorder="1" applyAlignment="1">
      <alignment horizontal="left"/>
    </xf>
    <xf numFmtId="0" fontId="0" fillId="2" borderId="1" xfId="0" applyFill="1" applyBorder="1" applyAlignment="1"/>
    <xf numFmtId="43" fontId="0" fillId="2" borderId="1" xfId="1" applyFont="1" applyFill="1" applyBorder="1" applyAlignment="1"/>
    <xf numFmtId="43" fontId="2" fillId="2" borderId="2" xfId="1" applyFont="1" applyFill="1" applyBorder="1" applyAlignment="1"/>
    <xf numFmtId="43" fontId="5" fillId="2" borderId="1" xfId="1" applyFont="1" applyFill="1" applyBorder="1" applyAlignment="1">
      <alignment horizontal="left"/>
    </xf>
    <xf numFmtId="43" fontId="5" fillId="2" borderId="2" xfId="1" applyFont="1" applyFill="1" applyBorder="1" applyAlignment="1">
      <alignment horizontal="left"/>
    </xf>
    <xf numFmtId="43" fontId="3" fillId="2" borderId="1" xfId="1" applyFont="1" applyFill="1" applyBorder="1" applyAlignment="1"/>
    <xf numFmtId="43" fontId="0" fillId="2" borderId="2" xfId="1" applyFont="1" applyFill="1" applyBorder="1" applyAlignment="1"/>
    <xf numFmtId="0" fontId="3" fillId="2" borderId="1" xfId="0" applyFont="1" applyFill="1" applyBorder="1" applyAlignment="1">
      <alignment horizontal="center"/>
    </xf>
    <xf numFmtId="43" fontId="5" fillId="2" borderId="2" xfId="0" applyNumberFormat="1" applyFont="1" applyFill="1" applyBorder="1" applyAlignment="1"/>
    <xf numFmtId="43" fontId="5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43" fontId="2" fillId="2" borderId="1" xfId="1" applyFont="1" applyFill="1" applyBorder="1" applyAlignment="1"/>
    <xf numFmtId="43" fontId="5" fillId="2" borderId="1" xfId="1" applyFont="1" applyFill="1" applyBorder="1" applyAlignment="1"/>
    <xf numFmtId="0" fontId="0" fillId="2" borderId="1" xfId="0" applyFill="1" applyBorder="1" applyAlignment="1">
      <alignment wrapText="1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/>
    <xf numFmtId="43" fontId="0" fillId="3" borderId="1" xfId="1" applyFont="1" applyFill="1" applyBorder="1" applyAlignment="1"/>
    <xf numFmtId="43" fontId="2" fillId="3" borderId="1" xfId="1" applyFont="1" applyFill="1" applyBorder="1" applyAlignment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/>
    <xf numFmtId="43" fontId="3" fillId="3" borderId="1" xfId="1" applyFont="1" applyFill="1" applyBorder="1" applyAlignment="1">
      <alignment horizontal="left"/>
    </xf>
    <xf numFmtId="4" fontId="4" fillId="3" borderId="1" xfId="0" applyNumberFormat="1" applyFont="1" applyFill="1" applyBorder="1" applyAlignment="1"/>
    <xf numFmtId="0" fontId="3" fillId="3" borderId="1" xfId="0" applyFont="1" applyFill="1" applyBorder="1" applyAlignment="1"/>
    <xf numFmtId="4" fontId="3" fillId="3" borderId="1" xfId="0" applyNumberFormat="1" applyFont="1" applyFill="1" applyBorder="1" applyAlignment="1"/>
    <xf numFmtId="43" fontId="3" fillId="3" borderId="1" xfId="1" applyFont="1" applyFill="1" applyBorder="1" applyAlignment="1"/>
    <xf numFmtId="43" fontId="3" fillId="4" borderId="1" xfId="1" applyFont="1" applyFill="1" applyBorder="1" applyAlignment="1">
      <alignment horizontal="left"/>
    </xf>
    <xf numFmtId="43" fontId="0" fillId="4" borderId="1" xfId="0" applyNumberFormat="1" applyFill="1" applyBorder="1" applyAlignment="1"/>
    <xf numFmtId="0" fontId="0" fillId="4" borderId="1" xfId="0" applyFill="1" applyBorder="1" applyAlignment="1"/>
    <xf numFmtId="43" fontId="0" fillId="4" borderId="1" xfId="1" applyFont="1" applyFill="1" applyBorder="1" applyAlignment="1">
      <alignment horizontal="right"/>
    </xf>
    <xf numFmtId="43" fontId="3" fillId="4" borderId="2" xfId="1" applyFont="1" applyFill="1" applyBorder="1" applyAlignment="1">
      <alignment horizontal="left"/>
    </xf>
    <xf numFmtId="43" fontId="0" fillId="4" borderId="1" xfId="1" applyFont="1" applyFill="1" applyBorder="1" applyAlignment="1"/>
    <xf numFmtId="43" fontId="0" fillId="4" borderId="2" xfId="1" applyFont="1" applyFill="1" applyBorder="1" applyAlignment="1"/>
    <xf numFmtId="0" fontId="3" fillId="4" borderId="1" xfId="0" applyFont="1" applyFill="1" applyBorder="1" applyAlignment="1"/>
    <xf numFmtId="43" fontId="2" fillId="4" borderId="1" xfId="0" applyNumberFormat="1" applyFont="1" applyFill="1" applyBorder="1" applyAlignment="1"/>
    <xf numFmtId="43" fontId="5" fillId="3" borderId="1" xfId="1" applyFont="1" applyFill="1" applyBorder="1" applyAlignment="1">
      <alignment horizontal="left"/>
    </xf>
    <xf numFmtId="0" fontId="2" fillId="3" borderId="1" xfId="0" applyFont="1" applyFill="1" applyBorder="1" applyAlignment="1"/>
    <xf numFmtId="43" fontId="5" fillId="4" borderId="1" xfId="1" applyFont="1" applyFill="1" applyBorder="1" applyAlignment="1">
      <alignment horizontal="left"/>
    </xf>
    <xf numFmtId="0" fontId="2" fillId="4" borderId="1" xfId="0" applyFont="1" applyFill="1" applyBorder="1" applyAlignment="1"/>
    <xf numFmtId="0" fontId="2" fillId="2" borderId="2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4" fontId="4" fillId="3" borderId="1" xfId="0" applyNumberFormat="1" applyFont="1" applyFill="1" applyBorder="1"/>
    <xf numFmtId="3" fontId="0" fillId="4" borderId="1" xfId="0" applyNumberFormat="1" applyFill="1" applyBorder="1" applyAlignment="1"/>
    <xf numFmtId="4" fontId="0" fillId="4" borderId="1" xfId="0" applyNumberFormat="1" applyFill="1" applyBorder="1" applyAlignment="1"/>
    <xf numFmtId="43" fontId="0" fillId="2" borderId="1" xfId="0" applyNumberFormat="1" applyFill="1" applyBorder="1" applyAlignment="1"/>
    <xf numFmtId="43" fontId="2" fillId="4" borderId="1" xfId="1" applyFont="1" applyFill="1" applyBorder="1" applyAlignment="1"/>
    <xf numFmtId="43" fontId="2" fillId="4" borderId="2" xfId="1" applyFont="1" applyFill="1" applyBorder="1" applyAlignment="1">
      <alignment horizontal="center"/>
    </xf>
    <xf numFmtId="43" fontId="2" fillId="4" borderId="5" xfId="1" applyFont="1" applyFill="1" applyBorder="1" applyAlignment="1">
      <alignment horizontal="center"/>
    </xf>
    <xf numFmtId="43" fontId="2" fillId="4" borderId="6" xfId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4"/>
  <sheetViews>
    <sheetView tabSelected="1" zoomScaleNormal="100" workbookViewId="0">
      <selection activeCell="R14" sqref="R14"/>
    </sheetView>
  </sheetViews>
  <sheetFormatPr defaultRowHeight="15" x14ac:dyDescent="0.25"/>
  <cols>
    <col min="1" max="1" width="6.85546875" style="9" bestFit="1" customWidth="1"/>
    <col min="2" max="2" width="49.5703125" style="4" customWidth="1"/>
    <col min="3" max="3" width="13.85546875" style="58" customWidth="1"/>
    <col min="4" max="4" width="13.28515625" style="9" hidden="1" customWidth="1"/>
    <col min="5" max="5" width="12.85546875" style="9" hidden="1" customWidth="1"/>
    <col min="6" max="6" width="15.7109375" style="9" customWidth="1"/>
    <col min="7" max="7" width="13.28515625" style="9" hidden="1" customWidth="1"/>
    <col min="8" max="9" width="14.28515625" style="9" hidden="1" customWidth="1"/>
    <col min="10" max="10" width="15.28515625" style="9" hidden="1" customWidth="1"/>
    <col min="11" max="11" width="10" style="9" bestFit="1" customWidth="1"/>
    <col min="12" max="12" width="14.85546875" style="9" bestFit="1" customWidth="1"/>
    <col min="13" max="13" width="11.5703125" style="9" bestFit="1" customWidth="1"/>
    <col min="14" max="14" width="15.28515625" style="9" bestFit="1" customWidth="1"/>
    <col min="15" max="15" width="10" style="9" bestFit="1" customWidth="1"/>
    <col min="16" max="16" width="12.5703125" style="9" bestFit="1" customWidth="1"/>
    <col min="17" max="17" width="9.140625" style="9"/>
    <col min="18" max="18" width="12" style="9" bestFit="1" customWidth="1"/>
    <col min="19" max="16384" width="9.140625" style="9"/>
  </cols>
  <sheetData>
    <row r="1" spans="1:21" ht="30" customHeight="1" x14ac:dyDescent="0.25">
      <c r="A1" s="5" t="s">
        <v>0</v>
      </c>
      <c r="B1" s="1" t="s">
        <v>1</v>
      </c>
      <c r="C1" s="52" t="s">
        <v>8</v>
      </c>
      <c r="D1" s="69" t="s">
        <v>16</v>
      </c>
      <c r="E1" s="70"/>
      <c r="F1" s="71"/>
      <c r="G1" s="7"/>
      <c r="H1" s="8" t="s">
        <v>2</v>
      </c>
      <c r="I1" s="6"/>
      <c r="J1" s="6"/>
      <c r="K1" s="64" t="s">
        <v>7</v>
      </c>
      <c r="L1" s="65"/>
      <c r="M1" s="65"/>
      <c r="N1" s="66"/>
      <c r="O1" s="11"/>
      <c r="P1" s="11"/>
      <c r="Q1" s="11"/>
      <c r="R1" s="11"/>
      <c r="S1" s="11"/>
      <c r="T1" s="11"/>
      <c r="U1" s="11"/>
    </row>
    <row r="2" spans="1:21" x14ac:dyDescent="0.25">
      <c r="A2" s="67">
        <v>1</v>
      </c>
      <c r="B2" s="2"/>
      <c r="C2" s="54"/>
      <c r="D2" s="48" t="s">
        <v>3</v>
      </c>
      <c r="E2" s="49" t="s">
        <v>4</v>
      </c>
      <c r="F2" s="31" t="s">
        <v>5</v>
      </c>
      <c r="G2" s="24"/>
      <c r="H2" s="13" t="s">
        <v>3</v>
      </c>
      <c r="I2" s="14" t="s">
        <v>4</v>
      </c>
      <c r="J2" s="14" t="s">
        <v>5</v>
      </c>
      <c r="K2" s="50"/>
      <c r="L2" s="47" t="s">
        <v>3</v>
      </c>
      <c r="M2" s="51" t="s">
        <v>4</v>
      </c>
      <c r="N2" s="51" t="s">
        <v>5</v>
      </c>
      <c r="O2" s="11"/>
      <c r="P2" s="11"/>
      <c r="Q2" s="11"/>
      <c r="R2" s="11"/>
      <c r="S2" s="11"/>
      <c r="T2" s="11"/>
      <c r="U2" s="11"/>
    </row>
    <row r="3" spans="1:21" ht="90" x14ac:dyDescent="0.25">
      <c r="A3" s="68"/>
      <c r="B3" s="2" t="s">
        <v>10</v>
      </c>
      <c r="C3" s="54">
        <v>2020</v>
      </c>
      <c r="D3" s="34">
        <v>10088</v>
      </c>
      <c r="E3" s="30">
        <v>7050</v>
      </c>
      <c r="F3" s="30">
        <f>E3*D3</f>
        <v>71120400</v>
      </c>
      <c r="G3" s="12"/>
      <c r="H3" s="13"/>
      <c r="I3" s="14"/>
      <c r="J3" s="10"/>
      <c r="K3" s="39"/>
      <c r="L3" s="40">
        <f>D3</f>
        <v>10088</v>
      </c>
      <c r="M3" s="44">
        <v>5000</v>
      </c>
      <c r="N3" s="63">
        <f>M3*L3</f>
        <v>50440000</v>
      </c>
      <c r="O3" s="11"/>
      <c r="P3" s="11"/>
      <c r="Q3" s="11"/>
      <c r="R3" s="11"/>
      <c r="S3" s="11"/>
      <c r="T3" s="11"/>
      <c r="U3" s="11"/>
    </row>
    <row r="4" spans="1:21" x14ac:dyDescent="0.25">
      <c r="A4" s="32"/>
      <c r="B4" s="2"/>
      <c r="C4" s="54"/>
      <c r="D4" s="36"/>
      <c r="E4" s="30"/>
      <c r="F4" s="30"/>
      <c r="G4" s="27"/>
      <c r="H4" s="19"/>
      <c r="I4" s="20"/>
      <c r="J4" s="16"/>
      <c r="K4" s="46"/>
      <c r="L4" s="40"/>
      <c r="M4" s="41"/>
      <c r="N4" s="41">
        <f t="shared" ref="N4:N16" si="0">M4*L4</f>
        <v>0</v>
      </c>
      <c r="O4" s="11"/>
      <c r="P4" s="11"/>
      <c r="Q4" s="11"/>
      <c r="R4" s="11"/>
      <c r="S4" s="11"/>
      <c r="T4" s="11"/>
      <c r="U4" s="11"/>
    </row>
    <row r="5" spans="1:21" ht="90" x14ac:dyDescent="0.3">
      <c r="A5" s="21">
        <v>2</v>
      </c>
      <c r="B5" s="53" t="s">
        <v>11</v>
      </c>
      <c r="C5" s="55">
        <v>2020</v>
      </c>
      <c r="D5" s="35">
        <v>10961</v>
      </c>
      <c r="E5" s="30">
        <v>7050</v>
      </c>
      <c r="F5" s="30">
        <f>E5*D5</f>
        <v>77275050</v>
      </c>
      <c r="G5" s="27"/>
      <c r="H5" s="15"/>
      <c r="I5" s="14"/>
      <c r="J5" s="16"/>
      <c r="K5" s="42"/>
      <c r="L5" s="43">
        <f>D5</f>
        <v>10961</v>
      </c>
      <c r="M5" s="44">
        <v>5000</v>
      </c>
      <c r="N5" s="63">
        <f t="shared" si="0"/>
        <v>54805000</v>
      </c>
      <c r="O5" s="11"/>
      <c r="P5" s="11"/>
      <c r="Q5" s="11"/>
      <c r="R5" s="11"/>
      <c r="S5" s="11"/>
      <c r="T5" s="11"/>
      <c r="U5" s="11"/>
    </row>
    <row r="6" spans="1:21" x14ac:dyDescent="0.25">
      <c r="A6" s="21"/>
      <c r="B6" s="22"/>
      <c r="C6" s="56"/>
      <c r="D6" s="38"/>
      <c r="E6" s="30"/>
      <c r="F6" s="30"/>
      <c r="G6" s="27"/>
      <c r="H6" s="17"/>
      <c r="I6" s="14"/>
      <c r="J6" s="16"/>
      <c r="K6" s="42"/>
      <c r="L6" s="45"/>
      <c r="M6" s="44"/>
      <c r="N6" s="41">
        <f t="shared" si="0"/>
        <v>0</v>
      </c>
      <c r="O6" s="11"/>
      <c r="P6" s="11"/>
      <c r="Q6" s="11"/>
      <c r="R6" s="11"/>
      <c r="S6" s="11"/>
      <c r="T6" s="11"/>
      <c r="U6" s="11"/>
    </row>
    <row r="7" spans="1:21" ht="60" x14ac:dyDescent="0.25">
      <c r="A7" s="18">
        <v>3</v>
      </c>
      <c r="B7" s="2" t="s">
        <v>12</v>
      </c>
      <c r="C7" s="54">
        <v>2015</v>
      </c>
      <c r="D7" s="37">
        <v>5100</v>
      </c>
      <c r="E7" s="30">
        <v>11500</v>
      </c>
      <c r="F7" s="30">
        <f>E7*D7</f>
        <v>58650000</v>
      </c>
      <c r="G7" s="27"/>
      <c r="H7" s="17"/>
      <c r="I7" s="10"/>
      <c r="J7" s="16"/>
      <c r="K7" s="42"/>
      <c r="L7" s="45">
        <f>D7</f>
        <v>5100</v>
      </c>
      <c r="M7" s="44">
        <v>10000</v>
      </c>
      <c r="N7" s="63">
        <f t="shared" si="0"/>
        <v>51000000</v>
      </c>
      <c r="O7" s="11"/>
      <c r="P7" s="11"/>
      <c r="Q7" s="11"/>
      <c r="R7" s="11"/>
      <c r="S7" s="11"/>
      <c r="T7" s="11"/>
      <c r="U7" s="11"/>
    </row>
    <row r="8" spans="1:21" x14ac:dyDescent="0.25">
      <c r="A8" s="11"/>
      <c r="B8" s="3"/>
      <c r="C8" s="57"/>
      <c r="D8" s="36"/>
      <c r="E8" s="30"/>
      <c r="F8" s="31"/>
      <c r="G8" s="27"/>
      <c r="H8" s="17"/>
      <c r="I8" s="10"/>
      <c r="J8" s="25"/>
      <c r="K8" s="46"/>
      <c r="L8" s="44"/>
      <c r="M8" s="41"/>
      <c r="N8" s="41">
        <f t="shared" si="0"/>
        <v>0</v>
      </c>
      <c r="O8" s="11"/>
      <c r="P8" s="11"/>
      <c r="Q8" s="11"/>
      <c r="R8" s="11"/>
      <c r="S8" s="11"/>
      <c r="T8" s="11"/>
      <c r="U8" s="11"/>
    </row>
    <row r="9" spans="1:21" ht="60" x14ac:dyDescent="0.25">
      <c r="A9" s="21">
        <v>4</v>
      </c>
      <c r="B9" s="26" t="s">
        <v>13</v>
      </c>
      <c r="C9" s="54">
        <v>2020</v>
      </c>
      <c r="D9" s="29"/>
      <c r="E9" s="29"/>
      <c r="F9" s="29"/>
      <c r="G9" s="28"/>
      <c r="H9" s="11"/>
      <c r="I9" s="11"/>
      <c r="J9" s="11"/>
      <c r="K9" s="41"/>
      <c r="L9" s="41"/>
      <c r="M9" s="41"/>
      <c r="N9" s="41">
        <f t="shared" si="0"/>
        <v>0</v>
      </c>
      <c r="O9" s="11"/>
      <c r="P9" s="11"/>
      <c r="Q9" s="11"/>
      <c r="R9" s="11"/>
      <c r="S9" s="11"/>
      <c r="T9" s="11"/>
      <c r="U9" s="11"/>
    </row>
    <row r="10" spans="1:21" x14ac:dyDescent="0.25">
      <c r="A10" s="11"/>
      <c r="B10" s="26"/>
      <c r="C10" s="54" t="s">
        <v>6</v>
      </c>
      <c r="D10" s="29">
        <v>407</v>
      </c>
      <c r="E10" s="30">
        <v>120000</v>
      </c>
      <c r="F10" s="30">
        <f>E10*D10</f>
        <v>48840000</v>
      </c>
      <c r="G10" s="28"/>
      <c r="H10" s="11"/>
      <c r="I10" s="11"/>
      <c r="J10" s="11"/>
      <c r="K10" s="41"/>
      <c r="L10" s="41">
        <f>D10</f>
        <v>407</v>
      </c>
      <c r="M10" s="44">
        <v>125000</v>
      </c>
      <c r="N10" s="44">
        <f t="shared" si="0"/>
        <v>50875000</v>
      </c>
      <c r="O10" s="11"/>
      <c r="P10" s="62"/>
      <c r="Q10" s="11"/>
      <c r="R10" s="11"/>
      <c r="S10" s="11"/>
      <c r="T10" s="11"/>
      <c r="U10" s="11"/>
    </row>
    <row r="11" spans="1:21" x14ac:dyDescent="0.25">
      <c r="A11" s="11"/>
      <c r="B11" s="23"/>
      <c r="C11" s="54" t="s">
        <v>9</v>
      </c>
      <c r="D11" s="30">
        <v>7689.12</v>
      </c>
      <c r="E11" s="30">
        <f>F11/D11</f>
        <v>1836.9999427762866</v>
      </c>
      <c r="F11" s="30">
        <v>14124913</v>
      </c>
      <c r="G11" s="27"/>
      <c r="H11" s="12"/>
      <c r="I11" s="12"/>
      <c r="J11" s="24"/>
      <c r="K11" s="42"/>
      <c r="L11" s="44">
        <f>D11</f>
        <v>7689.12</v>
      </c>
      <c r="M11" s="60">
        <v>1705</v>
      </c>
      <c r="N11" s="44">
        <f t="shared" si="0"/>
        <v>13109949.6</v>
      </c>
      <c r="O11" s="11"/>
      <c r="P11" s="62"/>
      <c r="Q11" s="11"/>
      <c r="R11" s="11"/>
      <c r="S11" s="11"/>
      <c r="T11" s="11"/>
      <c r="U11" s="11"/>
    </row>
    <row r="12" spans="1:21" ht="16.5" x14ac:dyDescent="0.3">
      <c r="A12" s="11"/>
      <c r="B12" s="26"/>
      <c r="C12" s="54" t="s">
        <v>17</v>
      </c>
      <c r="D12" s="59">
        <v>4614.8599999999997</v>
      </c>
      <c r="E12" s="30">
        <v>2000</v>
      </c>
      <c r="F12" s="30">
        <f>E12*D12</f>
        <v>9229720</v>
      </c>
      <c r="G12" s="27"/>
      <c r="H12" s="12"/>
      <c r="I12" s="12"/>
      <c r="J12" s="12"/>
      <c r="K12" s="41"/>
      <c r="L12" s="61">
        <f>D12</f>
        <v>4614.8599999999997</v>
      </c>
      <c r="M12" s="41">
        <v>2000</v>
      </c>
      <c r="N12" s="44">
        <f>M12*L12</f>
        <v>9229720</v>
      </c>
      <c r="O12" s="11"/>
      <c r="P12" s="11"/>
      <c r="Q12" s="11"/>
      <c r="R12" s="11"/>
      <c r="S12" s="11"/>
      <c r="T12" s="11"/>
      <c r="U12" s="11"/>
    </row>
    <row r="13" spans="1:21" x14ac:dyDescent="0.25">
      <c r="A13" s="11"/>
      <c r="B13" s="26"/>
      <c r="C13" s="54"/>
      <c r="D13" s="30"/>
      <c r="E13" s="31" t="s">
        <v>18</v>
      </c>
      <c r="F13" s="31">
        <f>SUM(F10:F12)</f>
        <v>72194633</v>
      </c>
      <c r="G13" s="27"/>
      <c r="H13" s="12"/>
      <c r="I13" s="12"/>
      <c r="J13" s="12"/>
      <c r="K13" s="41"/>
      <c r="L13" s="41"/>
      <c r="M13" s="40"/>
      <c r="N13" s="47">
        <f>N12+N11+N10</f>
        <v>73214669.599999994</v>
      </c>
      <c r="O13" s="11"/>
      <c r="P13" s="11"/>
      <c r="Q13" s="11"/>
      <c r="R13" s="11"/>
      <c r="S13" s="11"/>
      <c r="T13" s="11"/>
      <c r="U13" s="11"/>
    </row>
    <row r="14" spans="1:21" ht="45" x14ac:dyDescent="0.25">
      <c r="A14" s="11">
        <v>5</v>
      </c>
      <c r="B14" s="23" t="s">
        <v>14</v>
      </c>
      <c r="C14" s="54">
        <v>2020</v>
      </c>
      <c r="D14" s="30">
        <v>529</v>
      </c>
      <c r="E14" s="30">
        <v>30000</v>
      </c>
      <c r="F14" s="30">
        <f>E14*D14</f>
        <v>15870000</v>
      </c>
      <c r="G14" s="27"/>
      <c r="H14" s="12"/>
      <c r="I14" s="12"/>
      <c r="J14" s="24"/>
      <c r="K14" s="42"/>
      <c r="L14" s="44">
        <f>D14</f>
        <v>529</v>
      </c>
      <c r="M14" s="41">
        <v>30000</v>
      </c>
      <c r="N14" s="63">
        <f t="shared" si="0"/>
        <v>15870000</v>
      </c>
      <c r="O14" s="11"/>
      <c r="P14" s="11"/>
      <c r="Q14" s="11"/>
      <c r="R14" s="11"/>
      <c r="S14" s="11"/>
      <c r="T14" s="11"/>
      <c r="U14" s="11"/>
    </row>
    <row r="15" spans="1:21" x14ac:dyDescent="0.25">
      <c r="A15" s="11"/>
      <c r="B15" s="26"/>
      <c r="C15" s="54"/>
      <c r="D15" s="30"/>
      <c r="E15" s="30"/>
      <c r="F15" s="30"/>
      <c r="G15" s="27"/>
      <c r="H15" s="12"/>
      <c r="I15" s="12"/>
      <c r="J15" s="12"/>
      <c r="K15" s="41"/>
      <c r="L15" s="41"/>
      <c r="M15" s="41"/>
      <c r="N15" s="41">
        <f t="shared" si="0"/>
        <v>0</v>
      </c>
      <c r="O15" s="11"/>
      <c r="P15" s="11"/>
      <c r="Q15" s="11"/>
      <c r="R15" s="11"/>
      <c r="S15" s="11"/>
      <c r="T15" s="11"/>
      <c r="U15" s="11"/>
    </row>
    <row r="16" spans="1:21" ht="45" x14ac:dyDescent="0.25">
      <c r="A16" s="11">
        <v>6</v>
      </c>
      <c r="B16" s="26" t="s">
        <v>15</v>
      </c>
      <c r="C16" s="54">
        <v>2020</v>
      </c>
      <c r="D16" s="30">
        <v>302</v>
      </c>
      <c r="E16" s="30">
        <v>30000</v>
      </c>
      <c r="F16" s="30">
        <f>E16*D16</f>
        <v>9060000</v>
      </c>
      <c r="G16" s="27"/>
      <c r="H16" s="12"/>
      <c r="I16" s="12"/>
      <c r="J16" s="12"/>
      <c r="K16" s="41"/>
      <c r="L16" s="40">
        <f>D16</f>
        <v>302</v>
      </c>
      <c r="M16" s="41">
        <v>30000</v>
      </c>
      <c r="N16" s="63">
        <f t="shared" si="0"/>
        <v>9060000</v>
      </c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23"/>
      <c r="C17" s="54"/>
      <c r="D17" s="30"/>
      <c r="E17" s="30"/>
      <c r="F17" s="31"/>
      <c r="G17" s="27"/>
      <c r="H17" s="12"/>
      <c r="I17" s="12"/>
      <c r="J17" s="24"/>
      <c r="K17" s="42"/>
      <c r="L17" s="44"/>
      <c r="M17" s="41"/>
      <c r="N17" s="47"/>
      <c r="O17" s="11"/>
      <c r="P17" s="11"/>
      <c r="Q17" s="11"/>
      <c r="R17" s="11"/>
      <c r="S17" s="11"/>
      <c r="T17" s="11"/>
      <c r="U17" s="11"/>
    </row>
    <row r="18" spans="1:21" x14ac:dyDescent="0.25">
      <c r="A18" s="11"/>
      <c r="B18" s="26"/>
      <c r="C18" s="54"/>
      <c r="D18" s="12"/>
      <c r="E18" s="12"/>
      <c r="F18" s="12"/>
      <c r="G18" s="27"/>
      <c r="H18" s="12"/>
      <c r="I18" s="12"/>
      <c r="J18" s="12"/>
      <c r="K18" s="33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5">
      <c r="A19" s="11"/>
      <c r="B19" s="26"/>
      <c r="C19" s="54"/>
      <c r="D19" s="12"/>
      <c r="E19" s="12"/>
      <c r="F19" s="12"/>
      <c r="G19" s="27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11"/>
      <c r="B20" s="26"/>
      <c r="C20" s="54"/>
      <c r="D20" s="12"/>
      <c r="E20" s="12"/>
      <c r="F20" s="12"/>
      <c r="G20" s="27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11"/>
      <c r="B21" s="26"/>
      <c r="C21" s="54"/>
      <c r="D21" s="12"/>
      <c r="E21" s="12"/>
      <c r="F21" s="12"/>
      <c r="G21" s="27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11"/>
      <c r="B22" s="26"/>
      <c r="C22" s="54"/>
      <c r="D22" s="12"/>
      <c r="E22" s="12"/>
      <c r="F22" s="12"/>
      <c r="G22" s="27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11"/>
      <c r="B23" s="26"/>
      <c r="C23" s="54"/>
      <c r="D23" s="12"/>
      <c r="E23" s="12"/>
      <c r="F23" s="12"/>
      <c r="G23" s="27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11"/>
      <c r="B24" s="26"/>
      <c r="C24" s="54"/>
      <c r="D24" s="12"/>
      <c r="E24" s="12"/>
      <c r="F24" s="12"/>
      <c r="G24" s="27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</sheetData>
  <mergeCells count="3">
    <mergeCell ref="K1:N1"/>
    <mergeCell ref="A2:A3"/>
    <mergeCell ref="D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Vaishali</dc:creator>
  <cp:lastModifiedBy>manoj chalikwar</cp:lastModifiedBy>
  <cp:lastPrinted>2021-03-31T10:44:51Z</cp:lastPrinted>
  <dcterms:created xsi:type="dcterms:W3CDTF">2020-02-05T11:16:19Z</dcterms:created>
  <dcterms:modified xsi:type="dcterms:W3CDTF">2024-06-18T06:38:33Z</dcterms:modified>
</cp:coreProperties>
</file>