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Diamond Branch (BKC)\Vallabhbhai dhanjibhai\"/>
    </mc:Choice>
  </mc:AlternateContent>
  <xr:revisionPtr revIDLastSave="0" documentId="13_ncr:1_{1A066F81-F12E-41A6-8EF4-DA4048AA458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O19" i="4" l="1"/>
  <c r="H21" i="4" l="1"/>
  <c r="N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Q3" i="4" s="1"/>
  <c r="P2" i="4"/>
  <c r="Q2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<sst xmlns="http://schemas.openxmlformats.org/spreadsheetml/2006/main" count="27" uniqueCount="24">
  <si>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</si>
  <si>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</si>
  <si>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</si>
  <si>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</si>
  <si>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</si>
  <si>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</si>
  <si>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</si>
  <si>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</si>
  <si>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</si>
  <si>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</si>
  <si>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</si>
  <si>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</si>
  <si>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</si>
  <si>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Office No. 105, 1st floor, “Kamla Estate”, Kohinoor Road, Mouje: Katargam</t>
  </si>
  <si>
    <t>bua</t>
  </si>
  <si>
    <t>rate</t>
  </si>
  <si>
    <t>fmv</t>
  </si>
  <si>
    <t>previuos report  - 2021 - Thakakr</t>
  </si>
  <si>
    <t>previuos report  - 2015 - vastukala</t>
  </si>
  <si>
    <t>no parking</t>
  </si>
  <si>
    <t>mca</t>
  </si>
  <si>
    <t>diamond units only</t>
  </si>
  <si>
    <t>salable  - 15% loading on bua - 5000/- psf</t>
  </si>
  <si>
    <t>yoc - 1998 - repvious report - 2015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</si>
</sst>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9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23</xdr:row>
      <xdr:rowOff>177227</xdr:rowOff>
    </xdr:from>
    <xdr:to>
      <xdr:col>6</xdr:col>
      <xdr:colOff>133350</xdr:colOff>
      <xdr:row>36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7F0ABD-5DD3-4EBA-87EF-CD5DD694B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5130227"/>
          <a:ext cx="4019550" cy="2327848"/>
        </a:xfrm>
        <a:prstGeom prst="rect">
          <a:avLst/>
        </a:prstGeom>
      </xdr:spPr>
    </xdr:pic>
    <xdr:clientData/>
  </xdr:twoCellAnchor>
  <xdr:twoCellAnchor editAs="oneCell">
    <xdr:from>
      <xdr:col>6</xdr:col>
      <xdr:colOff>346354</xdr:colOff>
      <xdr:row>23</xdr:row>
      <xdr:rowOff>19050</xdr:rowOff>
    </xdr:from>
    <xdr:to>
      <xdr:col>16</xdr:col>
      <xdr:colOff>247649</xdr:colOff>
      <xdr:row>41</xdr:row>
      <xdr:rowOff>19820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7AF771-A776-4310-8CFB-CE139A9F2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4504" y="4972050"/>
          <a:ext cx="4320895" cy="34297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287066</xdr:colOff>
      <xdr:row>45</xdr:row>
      <xdr:rowOff>67817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D02C9-EE31-48A7-AAE8-3B5AACDA9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31066" cy="81831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268013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350EEB-6850-499B-B533-660963984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412013" cy="8154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296592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D8AB5A-52D0-44C1-B09C-FBE4EC253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40592" cy="8240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268013</xdr:colOff>
      <xdr:row>45</xdr:row>
      <xdr:rowOff>163071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5C7719-852A-4FFE-8067-E90553053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12013" cy="82116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24" sqref="S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659.72222222222229</v>
      </c>
      <c r="C2" s="4">
        <f>B2*1.2</f>
        <v>791.66666666666674</v>
      </c>
      <c r="D2" s="4">
        <f t="shared" ref="D2:D13" si="2">C2*1.2</f>
        <v>950</v>
      </c>
      <c r="E2" s="5">
        <f t="shared" ref="E2:E13" si="3">R2</f>
        <v>10000000</v>
      </c>
      <c r="F2" s="10">
        <f t="shared" ref="F2:F13" si="4">ROUND((E2/B2),0)</f>
        <v>15158</v>
      </c>
      <c r="G2" s="10">
        <f t="shared" ref="G2:G13" si="5">ROUND((E2/C2),0)</f>
        <v>12632</v>
      </c>
      <c r="H2" s="10">
        <f t="shared" ref="H2:H13" si="6">ROUND((E2/D2),0)</f>
        <v>10526</v>
      </c>
      <c r="I2" s="4" t="e">
        <f>#REF!</f>
        <v>#REF!</v>
      </c>
      <c r="J2" s="4">
        <f t="shared" ref="J2:J13" si="7">S2</f>
        <v>0</v>
      </c>
      <c r="O2">
        <v>950</v>
      </c>
      <c r="P2">
        <f t="shared" ref="P2:P12" si="8">O2/1.2</f>
        <v>791.66666666666674</v>
      </c>
      <c r="Q2">
        <f t="shared" ref="Q2:Q12" si="9">P2/1.2</f>
        <v>659.72222222222229</v>
      </c>
      <c r="R2" s="2">
        <v>10000000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138.88888888888891</v>
      </c>
      <c r="C3" s="4">
        <f t="shared" ref="C3:C15" si="10">B3*1.2</f>
        <v>166.66666666666669</v>
      </c>
      <c r="D3" s="4">
        <f t="shared" si="2"/>
        <v>200.00000000000003</v>
      </c>
      <c r="E3" s="5">
        <f t="shared" si="3"/>
        <v>2000000</v>
      </c>
      <c r="F3" s="10">
        <f t="shared" si="4"/>
        <v>14400</v>
      </c>
      <c r="G3" s="10">
        <f t="shared" si="5"/>
        <v>12000</v>
      </c>
      <c r="H3" s="10">
        <f t="shared" si="6"/>
        <v>10000</v>
      </c>
      <c r="I3" s="4" t="e">
        <f>#REF!</f>
        <v>#REF!</v>
      </c>
      <c r="J3" s="4">
        <f t="shared" si="7"/>
        <v>0</v>
      </c>
      <c r="O3">
        <v>200</v>
      </c>
      <c r="P3">
        <f t="shared" si="8"/>
        <v>166.66666666666669</v>
      </c>
      <c r="Q3">
        <f t="shared" si="9"/>
        <v>138.88888888888891</v>
      </c>
      <c r="R3" s="2">
        <v>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211</v>
      </c>
      <c r="C4" s="4">
        <f t="shared" si="10"/>
        <v>253.2</v>
      </c>
      <c r="D4" s="4">
        <f t="shared" si="2"/>
        <v>303.83999999999997</v>
      </c>
      <c r="E4" s="5">
        <f t="shared" si="3"/>
        <v>3950000</v>
      </c>
      <c r="F4" s="10">
        <f t="shared" si="4"/>
        <v>18720</v>
      </c>
      <c r="G4" s="10">
        <f t="shared" si="5"/>
        <v>15600</v>
      </c>
      <c r="H4" s="10">
        <f t="shared" si="6"/>
        <v>13000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211</v>
      </c>
      <c r="R4" s="2">
        <v>3950000</v>
      </c>
      <c r="S4" s="8"/>
      <c r="T4" s="8"/>
    </row>
    <row r="5" spans="1:20" x14ac:dyDescent="0.25">
      <c r="A5" s="4">
        <f t="shared" si="0"/>
        <v>0</v>
      </c>
      <c r="B5" s="4">
        <f t="shared" si="1"/>
        <v>282</v>
      </c>
      <c r="C5" s="4">
        <f t="shared" si="10"/>
        <v>338.4</v>
      </c>
      <c r="D5" s="4">
        <f t="shared" si="2"/>
        <v>406.08</v>
      </c>
      <c r="E5" s="5">
        <f t="shared" si="3"/>
        <v>4500000</v>
      </c>
      <c r="F5" s="15">
        <f t="shared" si="4"/>
        <v>15957</v>
      </c>
      <c r="G5" s="15">
        <f t="shared" si="5"/>
        <v>13298</v>
      </c>
      <c r="H5" s="10">
        <f t="shared" si="6"/>
        <v>11082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282</v>
      </c>
      <c r="R5" s="2">
        <v>4500000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650</v>
      </c>
      <c r="C6" s="4">
        <f t="shared" si="10"/>
        <v>780</v>
      </c>
      <c r="D6" s="4">
        <f t="shared" si="2"/>
        <v>936</v>
      </c>
      <c r="E6" s="5">
        <f t="shared" si="3"/>
        <v>4000000</v>
      </c>
      <c r="F6" s="15">
        <f t="shared" si="4"/>
        <v>6154</v>
      </c>
      <c r="G6" s="15">
        <f t="shared" si="5"/>
        <v>5128</v>
      </c>
      <c r="H6" s="10">
        <f t="shared" si="6"/>
        <v>4274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650</v>
      </c>
      <c r="R6" s="2">
        <v>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9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9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9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4" x14ac:dyDescent="0.25">
      <c r="G17" t="s">
        <v>13</v>
      </c>
    </row>
    <row r="19" spans="3:24" x14ac:dyDescent="0.25">
      <c r="G19" t="s">
        <v>14</v>
      </c>
      <c r="H19">
        <v>3979</v>
      </c>
      <c r="J19" t="s">
        <v>20</v>
      </c>
      <c r="N19">
        <f>49.9*60</f>
        <v>2994</v>
      </c>
      <c r="O19">
        <f>H19/N19</f>
        <v>1.3289913159652638</v>
      </c>
      <c r="R19" t="s">
        <v>19</v>
      </c>
    </row>
    <row r="20" spans="3:24" x14ac:dyDescent="0.25">
      <c r="G20" t="s">
        <v>15</v>
      </c>
      <c r="H20">
        <v>5000</v>
      </c>
      <c r="Q20" s="16"/>
      <c r="R20" t="s">
        <v>21</v>
      </c>
    </row>
    <row r="21" spans="3:24" x14ac:dyDescent="0.25">
      <c r="G21" t="s">
        <v>16</v>
      </c>
      <c r="H21">
        <f>H20*H19</f>
        <v>19895000</v>
      </c>
      <c r="R21" t="s">
        <v>22</v>
      </c>
    </row>
    <row r="22" spans="3:24" x14ac:dyDescent="0.25">
      <c r="G22" s="6"/>
      <c r="H22" s="6"/>
      <c r="J22" t="s">
        <v>23</v>
      </c>
    </row>
    <row r="23" spans="3:24" x14ac:dyDescent="0.25">
      <c r="C23" t="s">
        <v>18</v>
      </c>
      <c r="I23" t="s">
        <v>17</v>
      </c>
    </row>
    <row r="24" spans="3:24" x14ac:dyDescent="0.25">
      <c r="P24" s="11"/>
      <c r="Q24" s="11"/>
      <c r="R24" s="13"/>
      <c r="T24" s="11"/>
      <c r="U24" s="11"/>
      <c r="V24" s="11"/>
      <c r="W24" s="11"/>
      <c r="X24" s="11"/>
    </row>
    <row r="25" spans="3:24" x14ac:dyDescent="0.25">
      <c r="P25" s="11"/>
      <c r="Q25" s="14"/>
      <c r="R25" s="14"/>
      <c r="T25" s="14"/>
      <c r="U25" s="14"/>
      <c r="V25" s="11"/>
      <c r="W25" s="11"/>
      <c r="X25" s="11"/>
    </row>
    <row r="26" spans="3:24" x14ac:dyDescent="0.25">
      <c r="P26" s="11"/>
      <c r="Q26" s="11"/>
      <c r="R26" s="11"/>
      <c r="T26" s="11"/>
      <c r="U26" s="11"/>
      <c r="V26" s="11"/>
      <c r="W26" s="11"/>
      <c r="X26" s="11"/>
    </row>
    <row r="27" spans="3:24" x14ac:dyDescent="0.25">
      <c r="P27" s="11"/>
      <c r="Q27" s="11"/>
      <c r="R27" s="11"/>
      <c r="T27" s="11"/>
      <c r="U27" s="11"/>
      <c r="V27" s="11"/>
      <c r="W27" s="11"/>
      <c r="X27" s="11"/>
    </row>
    <row r="28" spans="3:24" x14ac:dyDescent="0.25">
      <c r="P28" s="11"/>
      <c r="Q28" s="11"/>
      <c r="R28" s="12"/>
      <c r="T28" s="12"/>
      <c r="U28" s="12"/>
      <c r="V28" s="11"/>
      <c r="W28" s="11"/>
      <c r="X28" s="11"/>
    </row>
    <row r="29" spans="3:24" x14ac:dyDescent="0.25">
      <c r="P29" s="11"/>
      <c r="Q29" s="11"/>
      <c r="R29" s="11"/>
      <c r="T29" s="11"/>
      <c r="U29" s="11"/>
      <c r="V29" s="11"/>
      <c r="W29" s="11"/>
      <c r="X29" s="11"/>
    </row>
    <row r="30" spans="3:24" x14ac:dyDescent="0.25">
      <c r="P30" s="11"/>
      <c r="Q30" s="11"/>
      <c r="R30" s="11"/>
      <c r="T30" s="11"/>
      <c r="U30" s="11"/>
      <c r="V30" s="11"/>
      <c r="W30" s="11"/>
      <c r="X30" s="11"/>
    </row>
    <row r="31" spans="3:24" x14ac:dyDescent="0.25">
      <c r="P31" s="11"/>
      <c r="Q31" s="11"/>
      <c r="R31" s="11"/>
      <c r="T31" s="11"/>
      <c r="U31" s="11"/>
      <c r="V31" s="11"/>
      <c r="W31" s="11"/>
      <c r="X31" s="11"/>
    </row>
    <row r="32" spans="3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2024-06-18T06:30:56Z</dcterms:modified>
</cp:coreProperties>
</file>