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HITESH KUMAR - BOI\"/>
    </mc:Choice>
  </mc:AlternateContent>
  <xr:revisionPtr revIDLastSave="0" documentId="13_ncr:1_{5D5A5641-C7A7-4B96-84D9-C6ADC40B192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51" i="4" l="1"/>
  <c r="Y45" i="4"/>
  <c r="S11" i="21"/>
  <c r="T15" i="20"/>
  <c r="X13" i="18"/>
  <c r="F34" i="4"/>
  <c r="F31" i="4"/>
  <c r="T16" i="13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S41" i="4"/>
  <c r="W47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<sst xmlns="http://schemas.openxmlformats.org/spreadsheetml/2006/main" count="49" uniqueCount="43">
  <si>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</si>
  <si>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</si>
  <si>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</si>
  <si>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</si>
  <si>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</si>
  <si>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</si>
  <si>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</si>
  <si>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</si>
  <si>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</si>
  <si>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</si>
  <si>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</si>
  <si>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</si>
  <si>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</si>
  <si>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</si>
  <si>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</si>
  <si>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</si>
  <si>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</si>
  <si>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</si>
  <si>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</si>
  <si>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</si>
  <si>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</si>
  <si>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</si>
  <si>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</si>
  <si>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</si>
  <si>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</si>
  <si>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</si>
  <si>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</si>
  <si>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</si>
  <si>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</si>
  <si>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</si>
  <si>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</si>
  <si>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</si>
  <si>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</si>
  <si>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</si>
  <si>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</si>
  <si>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</si>
  <si>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</si>
  <si>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</si>
  <si>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</si>
  <si>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</si>
  <si>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RBC Belapur )  - HITESH KUMAR</t>
  </si>
  <si>
    <t>Flat No. 1603</t>
  </si>
  <si>
    <t>Flat No. 1703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</si>
</sst>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42</xdr:row>
      <xdr:rowOff>153474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FF36F-7093-44AB-9D19-692B2CEA2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697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37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E7787-E4BB-462A-98C9-976707C8C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5992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38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081CF0-04E5-4345-BFAD-9B98DB044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7154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239264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F512F-D8FA-44F8-A956-9E7C6698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164064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42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C92B9B-02D9-4A68-A65F-19FA4DC6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6735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30</xdr:row>
      <xdr:rowOff>134166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E55513-FBE6-4A98-8F99-15ABE3FB1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58491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33</xdr:row>
      <xdr:rowOff>38956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3A908B-6FE5-4CD1-83DC-B031CEDB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1349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32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FAD99-93EE-4495-8230-55392928F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0396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33</xdr:row>
      <xdr:rowOff>162798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A89463-B0F3-417E-9DF3-503645737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258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T45" sqref="T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800</v>
      </c>
      <c r="C3" s="4">
        <f>B3*1.2</f>
        <v>960</v>
      </c>
      <c r="D3" s="4">
        <f t="shared" ref="D3:D14" si="2">C3*1.2</f>
        <v>1152</v>
      </c>
      <c r="E3" s="5">
        <f t="shared" ref="E3:E14" si="3">R3</f>
        <v>18500000</v>
      </c>
      <c r="F3" s="9">
        <f t="shared" ref="F3:F14" si="4">ROUND((E3/B3),0)</f>
        <v>23125</v>
      </c>
      <c r="G3" s="9">
        <f t="shared" ref="G3:G14" si="5">ROUND((E3/C3),0)</f>
        <v>19271</v>
      </c>
      <c r="H3" s="9">
        <f t="shared" ref="H3:H14" si="6">ROUND((E3/D3),0)</f>
        <v>16059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800</v>
      </c>
      <c r="R3" s="2">
        <v>18500000</v>
      </c>
    </row>
    <row r="4" spans="1:20" x14ac:dyDescent="0.25">
      <c r="A4" s="4">
        <f t="shared" ref="A4:A9" si="9">N4</f>
        <v>0</v>
      </c>
      <c r="B4" s="4">
        <f t="shared" ref="B4:B9" si="10">Q4</f>
        <v>805.83333333333337</v>
      </c>
      <c r="C4" s="4">
        <f t="shared" ref="C4:C9" si="11">B4*1.2</f>
        <v>967</v>
      </c>
      <c r="D4" s="4">
        <f t="shared" ref="D4:D9" si="12">C4*1.2</f>
        <v>1160.3999999999999</v>
      </c>
      <c r="E4" s="5">
        <f t="shared" ref="E4:E9" si="13">R4</f>
        <v>26915667</v>
      </c>
      <c r="F4" s="9">
        <f t="shared" ref="F4:F9" si="14">ROUND((E4/B4),0)</f>
        <v>33401</v>
      </c>
      <c r="G4" s="9">
        <f t="shared" ref="G4:G9" si="15">ROUND((E4/C4),0)</f>
        <v>27834</v>
      </c>
      <c r="H4" s="9">
        <f t="shared" ref="H4:H9" si="16">ROUND((E4/D4),0)</f>
        <v>23195</v>
      </c>
      <c r="I4" s="4" t="e">
        <f>#REF!</f>
        <v>#REF!</v>
      </c>
      <c r="J4" s="4">
        <f t="shared" ref="J4:J9" si="17">S4</f>
        <v>0</v>
      </c>
      <c r="O4">
        <v>0</v>
      </c>
      <c r="P4">
        <v>967</v>
      </c>
      <c r="Q4">
        <f t="shared" ref="Q4:Q9" si="18">P4/1.2</f>
        <v>805.83333333333337</v>
      </c>
      <c r="R4" s="2">
        <v>26915667</v>
      </c>
    </row>
    <row r="5" spans="1:20" x14ac:dyDescent="0.25">
      <c r="A5" s="4">
        <f t="shared" si="9"/>
        <v>0</v>
      </c>
      <c r="B5" s="4">
        <f t="shared" si="10"/>
        <v>627</v>
      </c>
      <c r="C5" s="4">
        <f t="shared" si="11"/>
        <v>752.4</v>
      </c>
      <c r="D5" s="4">
        <f t="shared" si="12"/>
        <v>902.88</v>
      </c>
      <c r="E5" s="5">
        <f t="shared" si="13"/>
        <v>15030000</v>
      </c>
      <c r="F5" s="9">
        <f t="shared" si="14"/>
        <v>23971</v>
      </c>
      <c r="G5" s="9">
        <f t="shared" si="15"/>
        <v>19976</v>
      </c>
      <c r="H5" s="9">
        <f t="shared" si="16"/>
        <v>16647</v>
      </c>
      <c r="I5" s="4" t="e">
        <f>#REF!</f>
        <v>#REF!</v>
      </c>
      <c r="J5" s="4">
        <f t="shared" si="17"/>
        <v>0</v>
      </c>
      <c r="O5">
        <v>0</v>
      </c>
      <c r="P5">
        <f t="shared" ref="P4:P9" si="19">O5/1.2</f>
        <v>0</v>
      </c>
      <c r="Q5">
        <v>627</v>
      </c>
      <c r="R5" s="2">
        <v>15030000</v>
      </c>
    </row>
    <row r="6" spans="1:20" x14ac:dyDescent="0.25">
      <c r="A6" s="4">
        <f t="shared" si="9"/>
        <v>0</v>
      </c>
      <c r="B6" s="4">
        <f t="shared" si="10"/>
        <v>805.83333333333337</v>
      </c>
      <c r="C6" s="4">
        <f t="shared" si="11"/>
        <v>967</v>
      </c>
      <c r="D6" s="4">
        <f t="shared" si="12"/>
        <v>1160.3999999999999</v>
      </c>
      <c r="E6" s="5">
        <f t="shared" si="13"/>
        <v>19300000</v>
      </c>
      <c r="F6" s="9">
        <f t="shared" si="14"/>
        <v>23950</v>
      </c>
      <c r="G6" s="9">
        <f t="shared" si="15"/>
        <v>19959</v>
      </c>
      <c r="H6" s="9">
        <f t="shared" si="16"/>
        <v>16632</v>
      </c>
      <c r="I6" s="4" t="e">
        <f>#REF!</f>
        <v>#REF!</v>
      </c>
      <c r="J6" s="4">
        <f t="shared" si="17"/>
        <v>0</v>
      </c>
      <c r="O6">
        <v>0</v>
      </c>
      <c r="P6">
        <v>967</v>
      </c>
      <c r="Q6">
        <f t="shared" si="18"/>
        <v>805.83333333333337</v>
      </c>
      <c r="R6" s="2">
        <v>19300000</v>
      </c>
    </row>
    <row r="7" spans="1:20" x14ac:dyDescent="0.25">
      <c r="A7" s="4">
        <f t="shared" si="9"/>
        <v>0</v>
      </c>
      <c r="B7" s="4">
        <f t="shared" si="10"/>
        <v>582.5</v>
      </c>
      <c r="C7" s="4">
        <f t="shared" si="11"/>
        <v>699</v>
      </c>
      <c r="D7" s="4">
        <f t="shared" si="12"/>
        <v>838.8</v>
      </c>
      <c r="E7" s="5">
        <f t="shared" si="13"/>
        <v>14000000</v>
      </c>
      <c r="F7" s="9">
        <f t="shared" si="14"/>
        <v>24034</v>
      </c>
      <c r="G7" s="9">
        <f t="shared" si="15"/>
        <v>20029</v>
      </c>
      <c r="H7" s="9">
        <f t="shared" si="16"/>
        <v>16691</v>
      </c>
      <c r="I7" s="4" t="e">
        <f>#REF!</f>
        <v>#REF!</v>
      </c>
      <c r="J7" s="4">
        <f t="shared" si="17"/>
        <v>0</v>
      </c>
      <c r="O7">
        <v>0</v>
      </c>
      <c r="P7">
        <v>699</v>
      </c>
      <c r="Q7">
        <f t="shared" si="18"/>
        <v>582.5</v>
      </c>
      <c r="R7" s="2">
        <v>14000000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885</v>
      </c>
      <c r="C16" s="4">
        <f>B16*1.2</f>
        <v>1062</v>
      </c>
      <c r="D16" s="4">
        <f t="shared" ref="D16:D28" si="34">C16*1.2</f>
        <v>1274.3999999999999</v>
      </c>
      <c r="E16" s="5">
        <f t="shared" ref="E16:E28" si="35">R16</f>
        <v>28500000</v>
      </c>
      <c r="F16" s="9">
        <f t="shared" ref="F16:F28" si="36">ROUND((E16/B16),0)</f>
        <v>32203</v>
      </c>
      <c r="G16" s="9">
        <f t="shared" ref="G16:G28" si="37">ROUND((E16/C16),0)</f>
        <v>26836</v>
      </c>
      <c r="H16" s="9">
        <f t="shared" ref="H16:H28" si="38">ROUND((E16/D16),0)</f>
        <v>22363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885</v>
      </c>
      <c r="R16" s="2">
        <v>28500000</v>
      </c>
    </row>
    <row r="17" spans="1:24" x14ac:dyDescent="0.25">
      <c r="A17" s="4">
        <f t="shared" si="32"/>
        <v>0</v>
      </c>
      <c r="B17" s="4">
        <f t="shared" si="33"/>
        <v>802.5</v>
      </c>
      <c r="C17" s="4">
        <f t="shared" ref="C17:C28" si="41">B17*1.2</f>
        <v>963</v>
      </c>
      <c r="D17" s="4">
        <f t="shared" si="34"/>
        <v>1155.5999999999999</v>
      </c>
      <c r="E17" s="5">
        <f t="shared" si="35"/>
        <v>26400000</v>
      </c>
      <c r="F17" s="9">
        <f t="shared" si="36"/>
        <v>32897</v>
      </c>
      <c r="G17" s="9">
        <f t="shared" si="37"/>
        <v>27414</v>
      </c>
      <c r="H17" s="9">
        <f t="shared" si="38"/>
        <v>22845</v>
      </c>
      <c r="I17" s="4" t="e">
        <f>#REF!</f>
        <v>#REF!</v>
      </c>
      <c r="J17" s="4">
        <f t="shared" si="39"/>
        <v>0</v>
      </c>
      <c r="O17">
        <v>0</v>
      </c>
      <c r="P17">
        <v>963</v>
      </c>
      <c r="Q17">
        <f t="shared" si="40"/>
        <v>802.5</v>
      </c>
      <c r="R17" s="2">
        <v>26400000</v>
      </c>
    </row>
    <row r="18" spans="1:24" x14ac:dyDescent="0.25">
      <c r="A18" s="4">
        <f t="shared" si="32"/>
        <v>0</v>
      </c>
      <c r="B18" s="4">
        <f t="shared" si="33"/>
        <v>626</v>
      </c>
      <c r="C18" s="4">
        <f t="shared" si="41"/>
        <v>751.19999999999993</v>
      </c>
      <c r="D18" s="4">
        <f t="shared" si="34"/>
        <v>901.43999999999994</v>
      </c>
      <c r="E18" s="5">
        <f t="shared" si="35"/>
        <v>30200000</v>
      </c>
      <c r="F18" s="9">
        <f t="shared" si="36"/>
        <v>48243</v>
      </c>
      <c r="G18" s="9">
        <f t="shared" si="37"/>
        <v>40202</v>
      </c>
      <c r="H18" s="9">
        <f t="shared" si="38"/>
        <v>33502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626</v>
      </c>
      <c r="R18" s="2">
        <v>30200000</v>
      </c>
    </row>
    <row r="19" spans="1:24" x14ac:dyDescent="0.25">
      <c r="A19" s="4">
        <f t="shared" si="32"/>
        <v>0</v>
      </c>
      <c r="B19" s="4">
        <f t="shared" si="33"/>
        <v>626</v>
      </c>
      <c r="C19" s="4">
        <f t="shared" si="41"/>
        <v>751.19999999999993</v>
      </c>
      <c r="D19" s="4">
        <f t="shared" si="34"/>
        <v>901.43999999999994</v>
      </c>
      <c r="E19" s="5">
        <f t="shared" si="35"/>
        <v>15600000</v>
      </c>
      <c r="F19" s="9">
        <f t="shared" si="36"/>
        <v>24920</v>
      </c>
      <c r="G19" s="9">
        <f t="shared" si="37"/>
        <v>20767</v>
      </c>
      <c r="H19" s="9">
        <f t="shared" si="38"/>
        <v>17306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626</v>
      </c>
      <c r="R19" s="2">
        <v>15600000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D31" t="s">
        <v>41</v>
      </c>
      <c r="E31">
        <v>81.66</v>
      </c>
      <c r="F31" s="7">
        <f>E31*10.764</f>
        <v>878.98823999999991</v>
      </c>
      <c r="S31" s="10"/>
      <c r="T31" s="10"/>
      <c r="U31" s="17" t="s">
        <v>15</v>
      </c>
      <c r="V31" s="18"/>
      <c r="W31" s="19">
        <f>W29-W30</f>
        <v>32500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4:25" ht="15.75" x14ac:dyDescent="0.25">
      <c r="D34" t="s">
        <v>42</v>
      </c>
      <c r="E34">
        <v>81.66</v>
      </c>
      <c r="F34" s="7">
        <f>E34*10.764</f>
        <v>878.98823999999991</v>
      </c>
      <c r="S34" s="10"/>
      <c r="T34" s="10"/>
      <c r="U34" s="17" t="s">
        <v>18</v>
      </c>
      <c r="V34" s="23"/>
      <c r="W34" s="24">
        <f>W35-W33</f>
        <v>60</v>
      </c>
      <c r="X34" s="24">
        <v>2024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4:25" ht="15.75" x14ac:dyDescent="0.25">
      <c r="U37" s="17"/>
      <c r="V37" s="26"/>
      <c r="W37" s="27">
        <f>W36%</f>
        <v>0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32500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35000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879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30765000</v>
      </c>
      <c r="X45" s="33"/>
      <c r="Y45" s="15">
        <f>W45*0.95</f>
        <v>29226750</v>
      </c>
    </row>
    <row r="46" spans="4:25" ht="15.75" x14ac:dyDescent="0.25">
      <c r="S46" s="11"/>
      <c r="T46" s="10"/>
      <c r="U46" s="17" t="s">
        <v>25</v>
      </c>
      <c r="V46" s="23"/>
      <c r="W46" s="34">
        <f>W45*0.9</f>
        <v>27688500</v>
      </c>
      <c r="X46" s="35"/>
    </row>
    <row r="47" spans="4:25" ht="15.75" x14ac:dyDescent="0.25">
      <c r="S47" s="10"/>
      <c r="T47" s="10"/>
      <c r="U47" s="17" t="s">
        <v>26</v>
      </c>
      <c r="V47" s="23"/>
      <c r="W47" s="34">
        <f>W45*0.8</f>
        <v>24612000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2197500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W45*0.03/12</f>
        <v>76912.5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R11:S11"/>
  <sheetViews>
    <sheetView zoomScaleNormal="100" workbookViewId="0">
      <selection activeCell="T23" sqref="T23"/>
    </sheetView>
  </sheetViews>
  <sheetFormatPr defaultRowHeight="15" x14ac:dyDescent="0.25"/>
  <sheetData>
    <row r="11" spans="18:19" x14ac:dyDescent="0.25">
      <c r="R11">
        <v>64.97</v>
      </c>
      <c r="S11">
        <f>R11*10.764</f>
        <v>699.3370799999999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6:T44"/>
  <sheetViews>
    <sheetView zoomScaleNormal="100" workbookViewId="0">
      <selection activeCell="U16" sqref="U16"/>
    </sheetView>
  </sheetViews>
  <sheetFormatPr defaultRowHeight="15" x14ac:dyDescent="0.25"/>
  <sheetData>
    <row r="16" spans="19:20" x14ac:dyDescent="0.25">
      <c r="S16">
        <v>82.21</v>
      </c>
      <c r="T16">
        <f>S16*10.764</f>
        <v>884.90843999999993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Q14" sqref="Q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R25" sqref="R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3:X13"/>
  <sheetViews>
    <sheetView topLeftCell="F1" zoomScaleNormal="100" workbookViewId="0">
      <selection activeCell="Y23" sqref="Y23"/>
    </sheetView>
  </sheetViews>
  <sheetFormatPr defaultRowHeight="15" x14ac:dyDescent="0.25"/>
  <sheetData>
    <row r="13" spans="23:24" x14ac:dyDescent="0.25">
      <c r="W13">
        <v>89.81</v>
      </c>
      <c r="X13">
        <f>W13*10.764</f>
        <v>966.71483999999998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U17" sqref="U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5:T15"/>
  <sheetViews>
    <sheetView zoomScaleNormal="100" workbookViewId="0">
      <selection activeCell="R25" sqref="R25"/>
    </sheetView>
  </sheetViews>
  <sheetFormatPr defaultRowHeight="15" x14ac:dyDescent="0.25"/>
  <sheetData>
    <row r="15" spans="19:20" x14ac:dyDescent="0.25">
      <c r="S15">
        <v>89.81</v>
      </c>
      <c r="T15">
        <f>S15*10.764</f>
        <v>966.71483999999998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2024-06-11T07:33:41Z</dcterms:modified>
</cp:coreProperties>
</file>