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SBI\RASMECCC Panvel\Divya Pratik Sheth\"/>
    </mc:Choice>
  </mc:AlternateContent>
  <xr:revisionPtr revIDLastSave="0" documentId="13_ncr:1_{5888337C-F4DD-44B3-95CE-41EC5205EB89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Q33" i="4" l="1"/>
  <c r="Q32" i="4"/>
  <c r="Q31" i="4"/>
  <c r="Q28" i="4"/>
  <c r="Q27" i="4"/>
  <c r="Q26" i="4"/>
  <c r="Q25" i="4"/>
  <c r="Q24" i="4"/>
  <c r="Q23" i="4"/>
  <c r="Q22" i="4"/>
  <c r="Q21" i="4"/>
  <c r="Q2" i="4" l="1"/>
  <c r="I32" i="4"/>
  <c r="I24" i="4"/>
  <c r="I31" i="4"/>
  <c r="I22" i="4"/>
  <c r="Q12" i="4" l="1"/>
  <c r="P12" i="4"/>
  <c r="P11" i="4"/>
  <c r="Q11" i="4" s="1"/>
  <c r="Q10" i="4"/>
  <c r="P10" i="4"/>
  <c r="P9" i="4"/>
  <c r="Q9" i="4" s="1"/>
  <c r="Q8" i="4"/>
  <c r="P8" i="4"/>
  <c r="P7" i="4"/>
  <c r="P6" i="4"/>
  <c r="P5" i="4"/>
  <c r="P4" i="4"/>
  <c r="P3" i="4"/>
  <c r="Q3" i="4" s="1"/>
  <c r="P2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<sst xmlns="http://schemas.openxmlformats.org/spreadsheetml/2006/main" count="160" uniqueCount="28">
  <si>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</si>
  <si>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</si>
  <si>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</si>
  <si>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</si>
  <si>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</si>
  <si>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</si>
  <si>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</si>
  <si>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</si>
  <si>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</si>
  <si>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</si>
  <si>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</si>
  <si>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</si>
  <si>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</si>
  <si>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 xml:space="preserve"> Flat No. 201, 2nd Floor, Shanti Park, Village - Panvel, Panvel, Navi Mumbai,</t>
  </si>
  <si>
    <t>ca</t>
  </si>
  <si>
    <t>bal</t>
  </si>
  <si>
    <t>fb</t>
  </si>
  <si>
    <t>cb</t>
  </si>
  <si>
    <t xml:space="preserve">agreemetn -  22.05.24 - </t>
  </si>
  <si>
    <t>av</t>
  </si>
  <si>
    <t>sd</t>
  </si>
  <si>
    <t>rd</t>
  </si>
  <si>
    <t>rate</t>
  </si>
  <si>
    <t>fmv</t>
  </si>
  <si>
    <t>oc - 2021</t>
  </si>
  <si>
    <t>loan - 25 lakhs</t>
  </si>
  <si>
    <t>mca</t>
  </si>
  <si>
    <t>terrace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</si>
</sst>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419100</xdr:colOff>
      <xdr:row>43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A1B2B36-6E08-44A4-A7AD-3A696C37FF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97500" cy="77343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16</xdr:col>
      <xdr:colOff>258487</xdr:colOff>
      <xdr:row>49</xdr:row>
      <xdr:rowOff>48775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EB34921-BAA0-4420-979F-D074C77A7F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9402487" cy="824027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17</xdr:col>
      <xdr:colOff>296763</xdr:colOff>
      <xdr:row>47</xdr:row>
      <xdr:rowOff>48855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6911A5C-88BE-4E1E-B380-A4D37D2B95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0659963" cy="881185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16</xdr:col>
      <xdr:colOff>239434</xdr:colOff>
      <xdr:row>47</xdr:row>
      <xdr:rowOff>172650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D4E3085-5E90-4EBA-935A-FA70E1D16A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383434" cy="860227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15</xdr:col>
      <xdr:colOff>144171</xdr:colOff>
      <xdr:row>52</xdr:row>
      <xdr:rowOff>29775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E739AA5-62B6-479F-8DA5-AF4B998C57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9288171" cy="860227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21</xdr:col>
      <xdr:colOff>182277</xdr:colOff>
      <xdr:row>45</xdr:row>
      <xdr:rowOff>67881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45A6F9D-14C2-4FA8-B68E-9F9774E948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9326277" cy="864038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topLeftCell="C1" zoomScaleNormal="100" workbookViewId="0">
      <selection activeCell="O23" sqref="O23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284.99842799999999</v>
      </c>
      <c r="C2" s="4">
        <f>B2*1.2</f>
        <v>341.99811359999995</v>
      </c>
      <c r="D2" s="4">
        <f t="shared" ref="D2:D13" si="2">C2*1.2</f>
        <v>410.39773631999992</v>
      </c>
      <c r="E2" s="5">
        <f t="shared" ref="E2:E13" si="3">R2</f>
        <v>3800000</v>
      </c>
      <c r="F2" s="15">
        <f t="shared" ref="F2:F13" si="4">ROUND((E2/B2),0)</f>
        <v>13333</v>
      </c>
      <c r="G2" s="10">
        <f t="shared" ref="G2:G13" si="5">ROUND((E2/C2),0)</f>
        <v>11111</v>
      </c>
      <c r="H2" s="10">
        <f t="shared" ref="H2:H13" si="6">ROUND((E2/D2),0)</f>
        <v>9259</v>
      </c>
      <c r="I2" s="4" t="e">
        <f>#REF!</f>
        <v>#REF!</v>
      </c>
      <c r="J2" s="4">
        <f t="shared" ref="J2:J13" si="7">S2</f>
        <v>0</v>
      </c>
      <c r="O2">
        <v>0</v>
      </c>
      <c r="P2">
        <f t="shared" ref="P2:P12" si="8">O2/1.2</f>
        <v>0</v>
      </c>
      <c r="Q2">
        <f>26.477*10.764</f>
        <v>284.99842799999999</v>
      </c>
      <c r="R2" s="2">
        <v>3800000</v>
      </c>
      <c r="S2" s="8"/>
      <c r="T2" s="8"/>
    </row>
    <row r="3" spans="1:20" x14ac:dyDescent="0.25">
      <c r="A3" s="4">
        <f t="shared" si="0"/>
        <v>0</v>
      </c>
      <c r="B3" s="4">
        <f t="shared" si="1"/>
        <v>518.05555555555566</v>
      </c>
      <c r="C3" s="4">
        <f t="shared" ref="C3:C15" si="9">B3*1.2</f>
        <v>621.66666666666674</v>
      </c>
      <c r="D3" s="4">
        <f t="shared" si="2"/>
        <v>746.00000000000011</v>
      </c>
      <c r="E3" s="5">
        <f t="shared" si="3"/>
        <v>4476000</v>
      </c>
      <c r="F3" s="10">
        <f t="shared" si="4"/>
        <v>8640</v>
      </c>
      <c r="G3" s="10">
        <f t="shared" si="5"/>
        <v>7200</v>
      </c>
      <c r="H3" s="10">
        <f t="shared" si="6"/>
        <v>6000</v>
      </c>
      <c r="I3" s="4" t="e">
        <f>#REF!</f>
        <v>#REF!</v>
      </c>
      <c r="J3" s="4">
        <f t="shared" si="7"/>
        <v>0</v>
      </c>
      <c r="O3">
        <v>746</v>
      </c>
      <c r="P3">
        <f t="shared" si="8"/>
        <v>621.66666666666674</v>
      </c>
      <c r="Q3">
        <f t="shared" ref="Q3:Q12" si="10">P3/1.2</f>
        <v>518.05555555555566</v>
      </c>
      <c r="R3" s="2">
        <v>4476000</v>
      </c>
      <c r="S3" s="8"/>
      <c r="T3" s="8"/>
    </row>
    <row r="4" spans="1:20" x14ac:dyDescent="0.25">
      <c r="A4" s="4">
        <f t="shared" si="0"/>
        <v>0</v>
      </c>
      <c r="B4" s="4">
        <f t="shared" si="1"/>
        <v>189</v>
      </c>
      <c r="C4" s="4">
        <f t="shared" si="9"/>
        <v>226.79999999999998</v>
      </c>
      <c r="D4" s="4">
        <f t="shared" si="2"/>
        <v>272.15999999999997</v>
      </c>
      <c r="E4" s="5">
        <f t="shared" si="3"/>
        <v>3600000</v>
      </c>
      <c r="F4" s="10">
        <f t="shared" si="4"/>
        <v>19048</v>
      </c>
      <c r="G4" s="10">
        <f t="shared" si="5"/>
        <v>15873</v>
      </c>
      <c r="H4" s="10">
        <f t="shared" si="6"/>
        <v>13228</v>
      </c>
      <c r="I4" s="4" t="e">
        <f>#REF!</f>
        <v>#REF!</v>
      </c>
      <c r="J4" s="4">
        <f t="shared" si="7"/>
        <v>0</v>
      </c>
      <c r="O4">
        <v>0</v>
      </c>
      <c r="P4">
        <f t="shared" si="8"/>
        <v>0</v>
      </c>
      <c r="Q4">
        <v>189</v>
      </c>
      <c r="R4" s="2">
        <v>3600000</v>
      </c>
      <c r="S4" s="8"/>
      <c r="T4" s="8"/>
    </row>
    <row r="5" spans="1:20" x14ac:dyDescent="0.25">
      <c r="A5" s="4">
        <f t="shared" si="0"/>
        <v>0</v>
      </c>
      <c r="B5" s="4">
        <f t="shared" si="1"/>
        <v>405</v>
      </c>
      <c r="C5" s="4">
        <f t="shared" si="9"/>
        <v>486</v>
      </c>
      <c r="D5" s="4">
        <f t="shared" si="2"/>
        <v>583.19999999999993</v>
      </c>
      <c r="E5" s="5">
        <f t="shared" si="3"/>
        <v>4900000</v>
      </c>
      <c r="F5" s="10">
        <f t="shared" si="4"/>
        <v>12099</v>
      </c>
      <c r="G5" s="10">
        <f t="shared" si="5"/>
        <v>10082</v>
      </c>
      <c r="H5" s="10">
        <f t="shared" si="6"/>
        <v>8402</v>
      </c>
      <c r="I5" s="4" t="e">
        <f>#REF!</f>
        <v>#REF!</v>
      </c>
      <c r="J5" s="4">
        <f t="shared" si="7"/>
        <v>0</v>
      </c>
      <c r="O5">
        <v>0</v>
      </c>
      <c r="P5">
        <f t="shared" si="8"/>
        <v>0</v>
      </c>
      <c r="Q5">
        <v>405</v>
      </c>
      <c r="R5" s="2">
        <v>4900000</v>
      </c>
      <c r="S5" s="8"/>
      <c r="T5" s="8"/>
    </row>
    <row r="6" spans="1:20" x14ac:dyDescent="0.25">
      <c r="A6" s="4">
        <f t="shared" si="0"/>
        <v>0</v>
      </c>
      <c r="B6" s="4">
        <f t="shared" si="1"/>
        <v>470</v>
      </c>
      <c r="C6" s="4">
        <f t="shared" si="9"/>
        <v>564</v>
      </c>
      <c r="D6" s="4">
        <f t="shared" si="2"/>
        <v>676.8</v>
      </c>
      <c r="E6" s="5">
        <f t="shared" si="3"/>
        <v>6000000</v>
      </c>
      <c r="F6" s="15">
        <f t="shared" si="4"/>
        <v>12766</v>
      </c>
      <c r="G6" s="10">
        <f t="shared" si="5"/>
        <v>10638</v>
      </c>
      <c r="H6" s="10">
        <f t="shared" si="6"/>
        <v>8865</v>
      </c>
      <c r="I6" s="4" t="e">
        <f>#REF!</f>
        <v>#REF!</v>
      </c>
      <c r="J6" s="4">
        <f t="shared" si="7"/>
        <v>0</v>
      </c>
      <c r="O6">
        <v>0</v>
      </c>
      <c r="P6">
        <f t="shared" si="8"/>
        <v>0</v>
      </c>
      <c r="Q6">
        <v>470</v>
      </c>
      <c r="R6" s="2">
        <v>6000000</v>
      </c>
      <c r="S6" s="8"/>
      <c r="T6" s="8"/>
    </row>
    <row r="7" spans="1:20" x14ac:dyDescent="0.25">
      <c r="A7" s="4">
        <f t="shared" si="0"/>
        <v>0</v>
      </c>
      <c r="B7" s="4">
        <f t="shared" si="1"/>
        <v>500</v>
      </c>
      <c r="C7" s="4">
        <f t="shared" si="9"/>
        <v>600</v>
      </c>
      <c r="D7" s="4">
        <f t="shared" si="2"/>
        <v>720</v>
      </c>
      <c r="E7" s="5">
        <f t="shared" si="3"/>
        <v>4000000</v>
      </c>
      <c r="F7" s="15">
        <f t="shared" si="4"/>
        <v>8000</v>
      </c>
      <c r="G7" s="10">
        <f t="shared" si="5"/>
        <v>6667</v>
      </c>
      <c r="H7" s="10">
        <f t="shared" si="6"/>
        <v>5556</v>
      </c>
      <c r="I7" s="4" t="e">
        <f>#REF!</f>
        <v>#REF!</v>
      </c>
      <c r="J7" s="4">
        <f t="shared" si="7"/>
        <v>0</v>
      </c>
      <c r="O7">
        <v>0</v>
      </c>
      <c r="P7">
        <f t="shared" si="8"/>
        <v>0</v>
      </c>
      <c r="Q7">
        <v>500</v>
      </c>
      <c r="R7" s="2">
        <v>4000000</v>
      </c>
      <c r="S7" s="8"/>
      <c r="T7" s="8"/>
    </row>
    <row r="8" spans="1:20" x14ac:dyDescent="0.25">
      <c r="A8" s="4">
        <f t="shared" si="0"/>
        <v>0</v>
      </c>
      <c r="B8" s="4">
        <f t="shared" si="1"/>
        <v>0</v>
      </c>
      <c r="C8" s="4">
        <f t="shared" si="9"/>
        <v>0</v>
      </c>
      <c r="D8" s="4">
        <f t="shared" si="2"/>
        <v>0</v>
      </c>
      <c r="E8" s="5">
        <f t="shared" si="3"/>
        <v>0</v>
      </c>
      <c r="F8" s="10" t="e">
        <f t="shared" si="4"/>
        <v>#DIV/0!</v>
      </c>
      <c r="G8" s="10" t="e">
        <f t="shared" si="5"/>
        <v>#DIV/0!</v>
      </c>
      <c r="H8" s="10" t="e">
        <f t="shared" si="6"/>
        <v>#DIV/0!</v>
      </c>
      <c r="I8" s="4" t="e">
        <f>#REF!</f>
        <v>#REF!</v>
      </c>
      <c r="J8" s="4">
        <f t="shared" si="7"/>
        <v>0</v>
      </c>
      <c r="O8">
        <v>0</v>
      </c>
      <c r="P8">
        <f t="shared" si="8"/>
        <v>0</v>
      </c>
      <c r="Q8">
        <f t="shared" si="10"/>
        <v>0</v>
      </c>
      <c r="R8" s="2">
        <v>0</v>
      </c>
      <c r="S8" s="8"/>
      <c r="T8" s="8"/>
    </row>
    <row r="9" spans="1:20" x14ac:dyDescent="0.25">
      <c r="A9" s="4">
        <f t="shared" si="0"/>
        <v>0</v>
      </c>
      <c r="B9" s="4">
        <f t="shared" si="1"/>
        <v>0</v>
      </c>
      <c r="C9" s="4">
        <f t="shared" si="9"/>
        <v>0</v>
      </c>
      <c r="D9" s="4">
        <f t="shared" si="2"/>
        <v>0</v>
      </c>
      <c r="E9" s="5">
        <f t="shared" si="3"/>
        <v>0</v>
      </c>
      <c r="F9" s="10" t="e">
        <f t="shared" si="4"/>
        <v>#DIV/0!</v>
      </c>
      <c r="G9" s="10" t="e">
        <f t="shared" si="5"/>
        <v>#DIV/0!</v>
      </c>
      <c r="H9" s="10" t="e">
        <f t="shared" si="6"/>
        <v>#DIV/0!</v>
      </c>
      <c r="I9" s="4" t="e">
        <f>#REF!</f>
        <v>#REF!</v>
      </c>
      <c r="J9" s="4">
        <f t="shared" si="7"/>
        <v>0</v>
      </c>
      <c r="O9">
        <v>0</v>
      </c>
      <c r="P9">
        <f t="shared" si="8"/>
        <v>0</v>
      </c>
      <c r="Q9">
        <f t="shared" si="10"/>
        <v>0</v>
      </c>
      <c r="R9" s="2">
        <v>0</v>
      </c>
      <c r="S9" s="8"/>
      <c r="T9" s="8"/>
    </row>
    <row r="10" spans="1:20" x14ac:dyDescent="0.25">
      <c r="A10" s="4">
        <f t="shared" si="0"/>
        <v>0</v>
      </c>
      <c r="B10" s="4">
        <f t="shared" si="1"/>
        <v>0</v>
      </c>
      <c r="C10" s="4">
        <f t="shared" si="9"/>
        <v>0</v>
      </c>
      <c r="D10" s="4">
        <f t="shared" si="2"/>
        <v>0</v>
      </c>
      <c r="E10" s="5">
        <f t="shared" si="3"/>
        <v>0</v>
      </c>
      <c r="F10" s="10" t="e">
        <f t="shared" si="4"/>
        <v>#DIV/0!</v>
      </c>
      <c r="G10" s="10" t="e">
        <f t="shared" si="5"/>
        <v>#DIV/0!</v>
      </c>
      <c r="H10" s="10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10"/>
        <v>0</v>
      </c>
      <c r="R10" s="2">
        <v>0</v>
      </c>
      <c r="S10" s="8"/>
      <c r="T10" s="8"/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5">
        <f t="shared" si="3"/>
        <v>0</v>
      </c>
      <c r="F11" s="10" t="e">
        <f t="shared" si="4"/>
        <v>#DIV/0!</v>
      </c>
      <c r="G11" s="10" t="e">
        <f t="shared" si="5"/>
        <v>#DIV/0!</v>
      </c>
      <c r="H11" s="10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10"/>
        <v>0</v>
      </c>
      <c r="R11" s="2">
        <v>0</v>
      </c>
      <c r="S11" s="8"/>
      <c r="T11" s="8"/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10"/>
        <v>0</v>
      </c>
      <c r="R12" s="2">
        <v>0</v>
      </c>
      <c r="S12" s="8"/>
      <c r="T12" s="8"/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f t="shared" ref="Q13" si="12">P13/1.2</f>
        <v>0</v>
      </c>
      <c r="R13" s="2">
        <v>0</v>
      </c>
      <c r="S13" s="8"/>
      <c r="T13" s="8"/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3">C14*1.2</f>
        <v>0</v>
      </c>
      <c r="E14" s="5">
        <f t="shared" ref="E14:E15" si="14">R14</f>
        <v>0</v>
      </c>
      <c r="F14" s="10" t="e">
        <f t="shared" ref="F14:F15" si="15">ROUND((E14/B14),0)</f>
        <v>#DIV/0!</v>
      </c>
      <c r="G14" s="10" t="e">
        <f t="shared" ref="G14:G15" si="16">ROUND((E14/C14),0)</f>
        <v>#DIV/0!</v>
      </c>
      <c r="H14" s="4" t="e">
        <f t="shared" ref="H14:H15" si="17">ROUND((E14/D14),0)</f>
        <v>#DIV/0!</v>
      </c>
      <c r="I14" s="4" t="e">
        <f>#REF!</f>
        <v>#REF!</v>
      </c>
      <c r="J14" s="4">
        <f t="shared" ref="J14:J15" si="18">S14</f>
        <v>0</v>
      </c>
      <c r="O14">
        <v>0</v>
      </c>
      <c r="P14">
        <f t="shared" ref="P14:P15" si="19">O14/1.2</f>
        <v>0</v>
      </c>
      <c r="Q14">
        <f t="shared" ref="Q14:Q15" si="20">P14/1.2</f>
        <v>0</v>
      </c>
      <c r="R14" s="2">
        <v>0</v>
      </c>
      <c r="S14" s="8"/>
      <c r="T14" s="8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3"/>
        <v>0</v>
      </c>
      <c r="E15" s="5">
        <f t="shared" si="14"/>
        <v>0</v>
      </c>
      <c r="F15" s="10" t="e">
        <f t="shared" si="15"/>
        <v>#DIV/0!</v>
      </c>
      <c r="G15" s="4" t="e">
        <f t="shared" si="16"/>
        <v>#DIV/0!</v>
      </c>
      <c r="H15" s="4" t="e">
        <f t="shared" si="17"/>
        <v>#DIV/0!</v>
      </c>
      <c r="I15" s="4" t="e">
        <f>#REF!</f>
        <v>#REF!</v>
      </c>
      <c r="J15" s="4">
        <f t="shared" si="18"/>
        <v>0</v>
      </c>
      <c r="O15">
        <v>0</v>
      </c>
      <c r="P15">
        <f t="shared" si="19"/>
        <v>0</v>
      </c>
      <c r="Q15">
        <f t="shared" si="20"/>
        <v>0</v>
      </c>
      <c r="R15" s="2">
        <v>0</v>
      </c>
      <c r="S15" s="8"/>
      <c r="T15" s="8"/>
    </row>
    <row r="17" spans="7:24" x14ac:dyDescent="0.25">
      <c r="H17" t="s">
        <v>13</v>
      </c>
    </row>
    <row r="18" spans="7:24" x14ac:dyDescent="0.25">
      <c r="H18" t="s">
        <v>14</v>
      </c>
      <c r="I18">
        <v>285</v>
      </c>
    </row>
    <row r="19" spans="7:24" x14ac:dyDescent="0.25">
      <c r="H19" t="s">
        <v>15</v>
      </c>
      <c r="I19">
        <v>100</v>
      </c>
    </row>
    <row r="20" spans="7:24" x14ac:dyDescent="0.25">
      <c r="H20" t="s">
        <v>16</v>
      </c>
      <c r="I20">
        <v>50</v>
      </c>
      <c r="O20" t="s">
        <v>26</v>
      </c>
    </row>
    <row r="21" spans="7:24" x14ac:dyDescent="0.25">
      <c r="H21" t="s">
        <v>17</v>
      </c>
      <c r="I21">
        <v>42</v>
      </c>
      <c r="O21">
        <v>9.16</v>
      </c>
      <c r="P21">
        <v>17.96</v>
      </c>
      <c r="Q21">
        <f>P21*O21</f>
        <v>164.5136</v>
      </c>
    </row>
    <row r="22" spans="7:24" x14ac:dyDescent="0.25">
      <c r="G22" s="6"/>
      <c r="H22" s="6"/>
      <c r="I22">
        <f>SUM(I18:I21)</f>
        <v>477</v>
      </c>
      <c r="O22">
        <v>7.36</v>
      </c>
      <c r="P22">
        <v>2.89</v>
      </c>
      <c r="Q22">
        <f t="shared" ref="Q22:Q27" si="21">P22*O22</f>
        <v>21.270400000000002</v>
      </c>
    </row>
    <row r="23" spans="7:24" x14ac:dyDescent="0.25">
      <c r="H23" t="s">
        <v>22</v>
      </c>
      <c r="I23">
        <v>8200</v>
      </c>
      <c r="O23">
        <v>2</v>
      </c>
      <c r="P23">
        <v>3.07</v>
      </c>
      <c r="Q23">
        <f t="shared" si="21"/>
        <v>6.14</v>
      </c>
    </row>
    <row r="24" spans="7:24" x14ac:dyDescent="0.25">
      <c r="H24" t="s">
        <v>23</v>
      </c>
      <c r="I24">
        <f>I23*I22</f>
        <v>3911400</v>
      </c>
      <c r="O24">
        <v>3.92</v>
      </c>
      <c r="P24" s="11">
        <v>6</v>
      </c>
      <c r="Q24">
        <f t="shared" si="21"/>
        <v>23.52</v>
      </c>
      <c r="R24" s="13"/>
      <c r="T24" s="11"/>
      <c r="U24" s="11"/>
      <c r="V24" s="11"/>
      <c r="W24" s="11"/>
      <c r="X24" s="11"/>
    </row>
    <row r="25" spans="7:24" x14ac:dyDescent="0.25">
      <c r="O25">
        <v>4.03</v>
      </c>
      <c r="P25" s="11">
        <v>2.93</v>
      </c>
      <c r="Q25">
        <f t="shared" si="21"/>
        <v>11.807900000000002</v>
      </c>
      <c r="R25" s="14"/>
      <c r="T25" s="14"/>
      <c r="U25" s="14"/>
      <c r="V25" s="11"/>
      <c r="W25" s="11"/>
      <c r="X25" s="11"/>
    </row>
    <row r="26" spans="7:24" x14ac:dyDescent="0.25">
      <c r="H26" t="s">
        <v>25</v>
      </c>
      <c r="O26">
        <v>7.75</v>
      </c>
      <c r="P26" s="11">
        <v>6.72</v>
      </c>
      <c r="Q26">
        <f t="shared" si="21"/>
        <v>52.08</v>
      </c>
      <c r="R26" s="11"/>
      <c r="T26" s="11"/>
      <c r="U26" s="11"/>
      <c r="V26" s="11"/>
      <c r="W26" s="11"/>
      <c r="X26" s="11"/>
    </row>
    <row r="27" spans="7:24" x14ac:dyDescent="0.25">
      <c r="H27" t="s">
        <v>18</v>
      </c>
      <c r="J27" t="s">
        <v>24</v>
      </c>
      <c r="O27">
        <v>9.25</v>
      </c>
      <c r="P27" s="11">
        <v>11.25</v>
      </c>
      <c r="Q27">
        <f t="shared" si="21"/>
        <v>104.0625</v>
      </c>
      <c r="R27" s="11"/>
      <c r="T27" s="11"/>
      <c r="U27" s="11"/>
      <c r="V27" s="11"/>
      <c r="W27" s="11"/>
      <c r="X27" s="11"/>
    </row>
    <row r="28" spans="7:24" x14ac:dyDescent="0.25">
      <c r="H28" t="s">
        <v>19</v>
      </c>
      <c r="I28">
        <v>2800000</v>
      </c>
      <c r="P28" s="11"/>
      <c r="Q28" s="11">
        <f>SUM(Q21:Q27)</f>
        <v>383.39439999999996</v>
      </c>
      <c r="R28" s="12"/>
      <c r="T28" s="12"/>
      <c r="U28" s="12"/>
      <c r="V28" s="11"/>
      <c r="W28" s="11"/>
      <c r="X28" s="11"/>
    </row>
    <row r="29" spans="7:24" x14ac:dyDescent="0.25">
      <c r="H29" t="s">
        <v>20</v>
      </c>
      <c r="I29">
        <v>196000</v>
      </c>
      <c r="P29" s="11"/>
      <c r="Q29" s="11"/>
      <c r="R29" s="11"/>
      <c r="T29" s="11"/>
      <c r="U29" s="11"/>
      <c r="V29" s="11"/>
      <c r="W29" s="11"/>
      <c r="X29" s="11"/>
    </row>
    <row r="30" spans="7:24" x14ac:dyDescent="0.25">
      <c r="H30" t="s">
        <v>21</v>
      </c>
      <c r="I30">
        <v>28000</v>
      </c>
      <c r="O30" t="s">
        <v>27</v>
      </c>
      <c r="P30" s="11"/>
      <c r="Q30" s="11"/>
      <c r="R30" s="11"/>
      <c r="T30" s="11"/>
      <c r="U30" s="11"/>
      <c r="V30" s="11"/>
      <c r="W30" s="11"/>
      <c r="X30" s="11"/>
    </row>
    <row r="31" spans="7:24" x14ac:dyDescent="0.25">
      <c r="I31">
        <f>SUM(I28:I30)</f>
        <v>3024000</v>
      </c>
      <c r="O31">
        <v>6.12</v>
      </c>
      <c r="P31" s="11">
        <v>6.25</v>
      </c>
      <c r="Q31" s="11">
        <f>P31*O31</f>
        <v>38.25</v>
      </c>
      <c r="R31" s="11"/>
      <c r="T31" s="11"/>
      <c r="U31" s="11"/>
      <c r="V31" s="11"/>
      <c r="W31" s="11"/>
      <c r="X31" s="11"/>
    </row>
    <row r="32" spans="7:24" x14ac:dyDescent="0.25">
      <c r="I32">
        <f>I31*1.05</f>
        <v>3175200</v>
      </c>
      <c r="N32" t="s">
        <v>16</v>
      </c>
      <c r="O32">
        <v>2</v>
      </c>
      <c r="P32" s="11">
        <v>9.16</v>
      </c>
      <c r="Q32" s="11">
        <f>P32*O32</f>
        <v>18.32</v>
      </c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>
        <f>Q32+Q31+Q28</f>
        <v>439.96439999999996</v>
      </c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2024-06-11T05:21:36Z</dcterms:modified>
</cp:coreProperties>
</file>