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Khadakpada\Nana Shankar Pote\"/>
    </mc:Choice>
  </mc:AlternateContent>
  <xr:revisionPtr revIDLastSave="0" documentId="13_ncr:1_{E23B0C16-3311-4C44-B87E-72FC43A9F4D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9" i="4" l="1"/>
  <c r="U8" i="4"/>
  <c r="W7" i="4" l="1"/>
  <c r="V7" i="4" l="1"/>
  <c r="U7" i="4"/>
  <c r="Q7" i="4"/>
  <c r="P23" i="4" l="1"/>
  <c r="I21" i="4"/>
  <c r="J19" i="4"/>
  <c r="Q12" i="4" l="1"/>
  <c r="P12" i="4"/>
  <c r="P11" i="4"/>
  <c r="Q11" i="4" s="1"/>
  <c r="Q10" i="4"/>
  <c r="P10" i="4"/>
  <c r="P9" i="4"/>
  <c r="Q9" i="4" s="1"/>
  <c r="P8" i="4"/>
  <c r="Q8" i="4" s="1"/>
  <c r="P7" i="4"/>
  <c r="Q6" i="4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<sst xmlns="http://schemas.openxmlformats.org/spreadsheetml/2006/main" count="87" uniqueCount="26">
  <si>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</si>
  <si>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</si>
  <si>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</si>
  <si>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</si>
  <si>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</si>
  <si>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</si>
  <si>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</si>
  <si>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</si>
  <si>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</si>
  <si>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</si>
  <si>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</si>
  <si>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</si>
  <si>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</si>
  <si>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201, 2nd Floor, Building No C1, Sai Gurav, Khadak Pada Road, Village - Gandhre, Taluka - Kalyan,</t>
  </si>
  <si>
    <t>ca</t>
  </si>
  <si>
    <t>agreement - 30.03.2016</t>
  </si>
  <si>
    <t>av</t>
  </si>
  <si>
    <t>previous report  - 2020</t>
  </si>
  <si>
    <t>rate</t>
  </si>
  <si>
    <t>fmv</t>
  </si>
  <si>
    <t>mca</t>
  </si>
  <si>
    <t>db</t>
  </si>
  <si>
    <t>t</t>
  </si>
  <si>
    <t>bal</t>
  </si>
  <si>
    <t>23.04.2024</t>
  </si>
  <si>
    <t>oc - 2015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</si>
</sst>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504825</xdr:colOff>
      <xdr:row>27</xdr:row>
      <xdr:rowOff>9525</xdr:rowOff>
    </xdr:from>
    <xdr:to>
      <xdr:col>16</xdr:col>
      <xdr:colOff>124838</xdr:colOff>
      <xdr:row>48</xdr:row>
      <xdr:rowOff>152978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2187B-B483-4341-A44D-EAE5735CB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3525" y="5724525"/>
          <a:ext cx="7259063" cy="41439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420945</xdr:colOff>
      <xdr:row>47</xdr:row>
      <xdr:rowOff>29765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43316B-D584-4DDE-96E9-C12F1D54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222545" cy="8526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449184</xdr:colOff>
      <xdr:row>52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65E975-EE97-4201-B624-1FA66E9C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812384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172750</xdr:colOff>
      <xdr:row>44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901AA6-DDED-4E43-91F0-4D290F9C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16750" cy="8278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134645</xdr:colOff>
      <xdr:row>46</xdr:row>
      <xdr:rowOff>86887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E2512C-9B83-4173-8157-A9D3631EA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78645" cy="8326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420435</xdr:colOff>
      <xdr:row>51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DB7B84-7D27-4E34-8CF7-3BA20EAD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564435" cy="8507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AF27E2-7DEC-436E-93FD-6C470F574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60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11" sqref="D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745</v>
      </c>
      <c r="C2" s="4">
        <f>B2*1.2</f>
        <v>894</v>
      </c>
      <c r="D2" s="4">
        <f t="shared" ref="D2:D13" si="2">C2*1.2</f>
        <v>1072.8</v>
      </c>
      <c r="E2" s="5">
        <f t="shared" ref="E2:E13" si="3">R2</f>
        <v>9450000</v>
      </c>
      <c r="F2" s="15">
        <f t="shared" ref="F2:F13" si="4">ROUND((E2/B2),0)</f>
        <v>12685</v>
      </c>
      <c r="G2" s="10">
        <f t="shared" ref="G2:G13" si="5">ROUND((E2/C2),0)</f>
        <v>10570</v>
      </c>
      <c r="H2" s="10">
        <f t="shared" ref="H2:H13" si="6">ROUND((E2/D2),0)</f>
        <v>8809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745</v>
      </c>
      <c r="R2" s="2">
        <v>9450000</v>
      </c>
      <c r="S2" s="8"/>
      <c r="T2" s="8"/>
    </row>
    <row r="3" spans="1:23" x14ac:dyDescent="0.25">
      <c r="A3" s="4">
        <f t="shared" si="0"/>
        <v>0</v>
      </c>
      <c r="B3" s="4">
        <f t="shared" si="1"/>
        <v>725</v>
      </c>
      <c r="C3" s="4">
        <f t="shared" ref="C3:C15" si="9">B3*1.2</f>
        <v>870</v>
      </c>
      <c r="D3" s="4">
        <f t="shared" si="2"/>
        <v>1044</v>
      </c>
      <c r="E3" s="16">
        <f t="shared" si="3"/>
        <v>9700000</v>
      </c>
      <c r="F3" s="15">
        <f t="shared" si="4"/>
        <v>13379</v>
      </c>
      <c r="G3" s="10">
        <f t="shared" si="5"/>
        <v>11149</v>
      </c>
      <c r="H3" s="10">
        <f t="shared" si="6"/>
        <v>9291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725</v>
      </c>
      <c r="R3" s="2">
        <v>9700000</v>
      </c>
      <c r="S3" s="8"/>
      <c r="T3" s="8"/>
    </row>
    <row r="4" spans="1:23" x14ac:dyDescent="0.25">
      <c r="A4" s="4">
        <f t="shared" si="0"/>
        <v>0</v>
      </c>
      <c r="B4" s="4">
        <f t="shared" si="1"/>
        <v>659.72222222222229</v>
      </c>
      <c r="C4" s="4">
        <f t="shared" si="9"/>
        <v>791.66666666666674</v>
      </c>
      <c r="D4" s="4">
        <f t="shared" si="2"/>
        <v>950</v>
      </c>
      <c r="E4" s="16">
        <f t="shared" si="3"/>
        <v>11000000</v>
      </c>
      <c r="F4" s="10">
        <f t="shared" si="4"/>
        <v>16674</v>
      </c>
      <c r="G4" s="10">
        <f t="shared" si="5"/>
        <v>13895</v>
      </c>
      <c r="H4" s="10">
        <f t="shared" si="6"/>
        <v>11579</v>
      </c>
      <c r="I4" s="4" t="e">
        <f>#REF!</f>
        <v>#REF!</v>
      </c>
      <c r="J4" s="4">
        <f t="shared" si="7"/>
        <v>0</v>
      </c>
      <c r="O4">
        <v>950</v>
      </c>
      <c r="P4">
        <f t="shared" si="8"/>
        <v>791.66666666666674</v>
      </c>
      <c r="Q4">
        <f t="shared" ref="Q4:Q12" si="10">P4/1.2</f>
        <v>659.72222222222229</v>
      </c>
      <c r="R4" s="2">
        <v>11000000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720</v>
      </c>
      <c r="C5" s="4">
        <f t="shared" si="9"/>
        <v>864</v>
      </c>
      <c r="D5" s="4">
        <f t="shared" si="2"/>
        <v>1036.8</v>
      </c>
      <c r="E5" s="16">
        <f t="shared" si="3"/>
        <v>7500000</v>
      </c>
      <c r="F5" s="10">
        <f t="shared" si="4"/>
        <v>10417</v>
      </c>
      <c r="G5" s="10">
        <f t="shared" si="5"/>
        <v>8681</v>
      </c>
      <c r="H5" s="10">
        <f t="shared" si="6"/>
        <v>7234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720</v>
      </c>
      <c r="R5" s="2">
        <v>7500000</v>
      </c>
      <c r="S5" s="8"/>
      <c r="T5" s="8"/>
    </row>
    <row r="6" spans="1:23" x14ac:dyDescent="0.25">
      <c r="A6" s="4">
        <f t="shared" si="0"/>
        <v>0</v>
      </c>
      <c r="B6" s="4">
        <f t="shared" si="1"/>
        <v>958.33333333333337</v>
      </c>
      <c r="C6" s="4">
        <f t="shared" si="9"/>
        <v>1150</v>
      </c>
      <c r="D6" s="4">
        <f t="shared" si="2"/>
        <v>1380</v>
      </c>
      <c r="E6" s="16">
        <f t="shared" si="3"/>
        <v>9500000</v>
      </c>
      <c r="F6" s="10">
        <f t="shared" si="4"/>
        <v>9913</v>
      </c>
      <c r="G6" s="10">
        <f t="shared" si="5"/>
        <v>8261</v>
      </c>
      <c r="H6" s="10">
        <f t="shared" si="6"/>
        <v>6884</v>
      </c>
      <c r="I6" s="4" t="e">
        <f>#REF!</f>
        <v>#REF!</v>
      </c>
      <c r="J6" s="4">
        <f t="shared" si="7"/>
        <v>0</v>
      </c>
      <c r="O6">
        <v>0</v>
      </c>
      <c r="P6">
        <v>1150</v>
      </c>
      <c r="Q6">
        <f t="shared" si="10"/>
        <v>958.33333333333337</v>
      </c>
      <c r="R6" s="2">
        <v>9500000</v>
      </c>
      <c r="S6" s="8"/>
      <c r="T6" s="8"/>
    </row>
    <row r="7" spans="1:23" x14ac:dyDescent="0.25">
      <c r="A7" s="4">
        <f t="shared" si="0"/>
        <v>0</v>
      </c>
      <c r="B7" s="4">
        <f t="shared" si="1"/>
        <v>829.9043999999999</v>
      </c>
      <c r="C7" s="4">
        <f t="shared" si="9"/>
        <v>995.88527999999985</v>
      </c>
      <c r="D7" s="4">
        <f t="shared" si="2"/>
        <v>1195.0623359999997</v>
      </c>
      <c r="E7" s="16">
        <f t="shared" si="3"/>
        <v>7300000</v>
      </c>
      <c r="F7" s="15">
        <f t="shared" si="4"/>
        <v>8796</v>
      </c>
      <c r="G7" s="10">
        <f t="shared" si="5"/>
        <v>7330</v>
      </c>
      <c r="H7" s="10">
        <f t="shared" si="6"/>
        <v>6108</v>
      </c>
      <c r="I7" s="4" t="e">
        <f>#REF!</f>
        <v>#REF!</v>
      </c>
      <c r="J7" s="4" t="str">
        <f t="shared" si="7"/>
        <v>23.04.2024</v>
      </c>
      <c r="O7">
        <v>0</v>
      </c>
      <c r="P7">
        <f t="shared" si="8"/>
        <v>0</v>
      </c>
      <c r="Q7">
        <f>77.1*10.764</f>
        <v>829.9043999999999</v>
      </c>
      <c r="R7" s="2">
        <v>7300000</v>
      </c>
      <c r="S7" s="8" t="s">
        <v>24</v>
      </c>
      <c r="T7" s="8"/>
      <c r="U7" s="2">
        <f>R7+511000+30000</f>
        <v>7841000</v>
      </c>
      <c r="V7">
        <f>U7/C7</f>
        <v>7873.3968233770875</v>
      </c>
      <c r="W7">
        <f>R7*1.1</f>
        <v>8030000.0000000009</v>
      </c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  <c r="U8">
        <f>U7*1.1</f>
        <v>8625100</v>
      </c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  <c r="U9">
        <f>U8/Q7</f>
        <v>10392.883806857755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830</v>
      </c>
      <c r="J19">
        <f>77.1*10.764</f>
        <v>829.9043999999999</v>
      </c>
      <c r="O19" t="s">
        <v>20</v>
      </c>
      <c r="P19">
        <v>776</v>
      </c>
    </row>
    <row r="20" spans="7:24" x14ac:dyDescent="0.25">
      <c r="H20" t="s">
        <v>18</v>
      </c>
      <c r="I20">
        <v>9800</v>
      </c>
      <c r="O20" t="s">
        <v>21</v>
      </c>
      <c r="P20">
        <v>34</v>
      </c>
    </row>
    <row r="21" spans="7:24" x14ac:dyDescent="0.25">
      <c r="H21" t="s">
        <v>19</v>
      </c>
      <c r="I21">
        <f>I20*I19</f>
        <v>8134000</v>
      </c>
      <c r="O21" t="s">
        <v>22</v>
      </c>
      <c r="P21">
        <v>53</v>
      </c>
    </row>
    <row r="22" spans="7:24" x14ac:dyDescent="0.25">
      <c r="G22" s="6"/>
      <c r="H22" s="6"/>
      <c r="O22" t="s">
        <v>23</v>
      </c>
      <c r="P22">
        <v>23</v>
      </c>
    </row>
    <row r="23" spans="7:24" x14ac:dyDescent="0.25">
      <c r="H23" t="s">
        <v>15</v>
      </c>
      <c r="P23">
        <f>SUM(P19:P22)</f>
        <v>886</v>
      </c>
    </row>
    <row r="24" spans="7:24" x14ac:dyDescent="0.25">
      <c r="H24" t="s">
        <v>16</v>
      </c>
      <c r="I24">
        <v>6277500</v>
      </c>
      <c r="J24" t="s">
        <v>25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2024-06-11T07:41:16Z</dcterms:modified>
</cp:coreProperties>
</file>