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Santacruz\Kalpataru Vivant North A\Kalpataru Vivant South Wing -C\"/>
    </mc:Choice>
  </mc:AlternateContent>
  <xr:revisionPtr revIDLastSave="0" documentId="13_ncr:1_{00013789-1812-4BCD-A899-98B38643840E}" xr6:coauthVersionLast="47" xr6:coauthVersionMax="47" xr10:uidLastSave="{00000000-0000-0000-0000-000000000000}"/>
  <bookViews>
    <workbookView xWindow="-120" yWindow="-120" windowWidth="29040" windowHeight="15720" tabRatio="451" activeTab="5" xr2:uid="{00000000-000D-0000-FFFF-FFFF00000000}"/>
  </bookViews>
  <sheets>
    <sheet name="C Wing" sheetId="102" r:id="rId1"/>
    <sheet name="Total" sheetId="68" r:id="rId2"/>
    <sheet name="RERA" sheetId="73" r:id="rId3"/>
    <sheet name="Typical Floor" sheetId="92" r:id="rId4"/>
    <sheet name="Rates" sheetId="93" r:id="rId5"/>
    <sheet name="Sheet1" sheetId="103" r:id="rId6"/>
  </sheets>
  <definedNames>
    <definedName name="_xlnm._FilterDatabase" localSheetId="0" hidden="1">'C Wing'!$D$2:$D$84</definedName>
    <definedName name="_xlnm._FilterDatabase" localSheetId="2" hidden="1">RERA!#REF!</definedName>
    <definedName name="_xlnm._FilterDatabase" localSheetId="3" hidden="1">'Typical Floor'!#REF!</definedName>
  </definedNames>
  <calcPr calcId="191029"/>
</workbook>
</file>

<file path=xl/calcChain.xml><?xml version="1.0" encoding="utf-8"?>
<calcChain xmlns="http://schemas.openxmlformats.org/spreadsheetml/2006/main">
  <c r="L87" i="102" l="1"/>
  <c r="E84" i="102"/>
  <c r="F84" i="102"/>
  <c r="H84" i="102"/>
  <c r="I84" i="102"/>
  <c r="K84" i="102"/>
  <c r="G80" i="102"/>
  <c r="G81" i="102" s="1"/>
  <c r="G82" i="102" s="1"/>
  <c r="G83" i="102" s="1"/>
  <c r="G76" i="102"/>
  <c r="G77" i="102" s="1"/>
  <c r="G78" i="102" s="1"/>
  <c r="G79" i="102" s="1"/>
  <c r="G72" i="102"/>
  <c r="G73" i="102" s="1"/>
  <c r="G74" i="102" s="1"/>
  <c r="G75" i="102" s="1"/>
  <c r="G68" i="102"/>
  <c r="G69" i="102" s="1"/>
  <c r="G70" i="102" s="1"/>
  <c r="G71" i="102" s="1"/>
  <c r="G64" i="102"/>
  <c r="G65" i="102" s="1"/>
  <c r="G66" i="102" s="1"/>
  <c r="G67" i="102" s="1"/>
  <c r="G61" i="102"/>
  <c r="G62" i="102" s="1"/>
  <c r="G63" i="102" s="1"/>
  <c r="G57" i="102"/>
  <c r="G58" i="102" s="1"/>
  <c r="G59" i="102" s="1"/>
  <c r="G60" i="102" s="1"/>
  <c r="G53" i="102"/>
  <c r="G54" i="102" s="1"/>
  <c r="G55" i="102" s="1"/>
  <c r="G56" i="102" s="1"/>
  <c r="G49" i="102"/>
  <c r="G50" i="102" s="1"/>
  <c r="G51" i="102" s="1"/>
  <c r="G52" i="102" s="1"/>
  <c r="G45" i="102"/>
  <c r="G46" i="102" s="1"/>
  <c r="G47" i="102" s="1"/>
  <c r="G48" i="102" s="1"/>
  <c r="G41" i="102"/>
  <c r="G42" i="102" s="1"/>
  <c r="G43" i="102" s="1"/>
  <c r="G44" i="102" s="1"/>
  <c r="G37" i="102"/>
  <c r="G38" i="102" s="1"/>
  <c r="G39" i="102" s="1"/>
  <c r="G40" i="102" s="1"/>
  <c r="G34" i="102"/>
  <c r="G35" i="102" s="1"/>
  <c r="G36" i="102" s="1"/>
  <c r="G30" i="102"/>
  <c r="G31" i="102" s="1"/>
  <c r="G32" i="102" s="1"/>
  <c r="G33" i="102" s="1"/>
  <c r="G26" i="102"/>
  <c r="G27" i="102" s="1"/>
  <c r="G28" i="102" s="1"/>
  <c r="G29" i="102" s="1"/>
  <c r="G22" i="102"/>
  <c r="G23" i="102" s="1"/>
  <c r="G24" i="102" s="1"/>
  <c r="G25" i="102" s="1"/>
  <c r="G18" i="102"/>
  <c r="G19" i="102" s="1"/>
  <c r="G20" i="102" s="1"/>
  <c r="G21" i="102" s="1"/>
  <c r="G14" i="102"/>
  <c r="G15" i="102" s="1"/>
  <c r="G16" i="102" s="1"/>
  <c r="G17" i="102" s="1"/>
  <c r="G10" i="102"/>
  <c r="G11" i="102" s="1"/>
  <c r="G12" i="102" s="1"/>
  <c r="G13" i="102" s="1"/>
  <c r="I18" i="93"/>
  <c r="I17" i="93"/>
  <c r="H16" i="93"/>
  <c r="I16" i="93"/>
  <c r="E10" i="93"/>
  <c r="H10" i="93"/>
  <c r="I10" i="93" s="1"/>
  <c r="H11" i="93"/>
  <c r="I11" i="93" s="1"/>
  <c r="H12" i="93"/>
  <c r="H13" i="93"/>
  <c r="H14" i="93"/>
  <c r="H15" i="93"/>
  <c r="C10" i="93"/>
  <c r="C11" i="93"/>
  <c r="E11" i="93" s="1"/>
  <c r="C12" i="93"/>
  <c r="E12" i="93" s="1"/>
  <c r="C13" i="93"/>
  <c r="E13" i="93" s="1"/>
  <c r="C14" i="93"/>
  <c r="E14" i="93" s="1"/>
  <c r="C15" i="93"/>
  <c r="E15" i="93" s="1"/>
  <c r="C16" i="93"/>
  <c r="E16" i="93" s="1"/>
  <c r="I9" i="93"/>
  <c r="H9" i="93"/>
  <c r="E9" i="93"/>
  <c r="C9" i="93"/>
  <c r="E7" i="93"/>
  <c r="I3" i="93"/>
  <c r="J16" i="73"/>
  <c r="I16" i="73"/>
  <c r="I15" i="93" l="1"/>
  <c r="I14" i="93"/>
  <c r="I13" i="93"/>
  <c r="I12" i="93"/>
  <c r="H7" i="68"/>
  <c r="G7" i="68"/>
  <c r="E3" i="93"/>
  <c r="H3" i="93"/>
  <c r="E4" i="93"/>
  <c r="H4" i="93"/>
  <c r="I4" i="93" s="1"/>
  <c r="E5" i="93"/>
  <c r="H5" i="93"/>
  <c r="I5" i="93" s="1"/>
  <c r="E6" i="93"/>
  <c r="H6" i="93"/>
  <c r="I6" i="93" s="1"/>
  <c r="H7" i="93"/>
  <c r="I7" i="93" s="1"/>
  <c r="K7" i="68"/>
  <c r="M18" i="68"/>
  <c r="M19" i="68"/>
  <c r="M17" i="68"/>
  <c r="M20" i="68" s="1"/>
  <c r="I7" i="68"/>
  <c r="F7" i="68"/>
  <c r="E7" i="68"/>
  <c r="D6" i="68"/>
  <c r="D7" i="68" s="1"/>
  <c r="F3" i="102" l="1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K10" i="102" s="1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K17" i="102" s="1"/>
  <c r="F18" i="102"/>
  <c r="K18" i="102" s="1"/>
  <c r="F19" i="102"/>
  <c r="K19" i="102" s="1"/>
  <c r="F20" i="102"/>
  <c r="K20" i="102" s="1"/>
  <c r="F21" i="102"/>
  <c r="K21" i="102" s="1"/>
  <c r="F22" i="102"/>
  <c r="K22" i="102" s="1"/>
  <c r="F23" i="102"/>
  <c r="K23" i="102" s="1"/>
  <c r="F24" i="102"/>
  <c r="K24" i="102" s="1"/>
  <c r="F25" i="102"/>
  <c r="K25" i="102" s="1"/>
  <c r="F26" i="102"/>
  <c r="K26" i="102" s="1"/>
  <c r="F27" i="102"/>
  <c r="K27" i="102" s="1"/>
  <c r="F28" i="102"/>
  <c r="K28" i="102" s="1"/>
  <c r="F29" i="102"/>
  <c r="K29" i="102" s="1"/>
  <c r="F30" i="102"/>
  <c r="K30" i="102" s="1"/>
  <c r="F31" i="102"/>
  <c r="K31" i="102" s="1"/>
  <c r="F32" i="102"/>
  <c r="K32" i="102" s="1"/>
  <c r="F33" i="102"/>
  <c r="K33" i="102" s="1"/>
  <c r="F34" i="102"/>
  <c r="K34" i="102" s="1"/>
  <c r="F35" i="102"/>
  <c r="K35" i="102" s="1"/>
  <c r="F36" i="102"/>
  <c r="K36" i="102" s="1"/>
  <c r="F37" i="102"/>
  <c r="K37" i="102" s="1"/>
  <c r="F38" i="102"/>
  <c r="K38" i="102" s="1"/>
  <c r="F39" i="102"/>
  <c r="K39" i="102" s="1"/>
  <c r="F40" i="102"/>
  <c r="K40" i="102" s="1"/>
  <c r="F41" i="102"/>
  <c r="K41" i="102" s="1"/>
  <c r="F42" i="102"/>
  <c r="K42" i="102" s="1"/>
  <c r="F43" i="102"/>
  <c r="K43" i="102" s="1"/>
  <c r="F44" i="102"/>
  <c r="K44" i="102" s="1"/>
  <c r="F45" i="102"/>
  <c r="K45" i="102" s="1"/>
  <c r="F46" i="102"/>
  <c r="K46" i="102" s="1"/>
  <c r="F47" i="102"/>
  <c r="K47" i="102" s="1"/>
  <c r="F48" i="102"/>
  <c r="K48" i="102" s="1"/>
  <c r="F49" i="102"/>
  <c r="K49" i="102" s="1"/>
  <c r="F50" i="102"/>
  <c r="K50" i="102" s="1"/>
  <c r="F51" i="102"/>
  <c r="K51" i="102" s="1"/>
  <c r="F52" i="102"/>
  <c r="K52" i="102" s="1"/>
  <c r="F53" i="102"/>
  <c r="K53" i="102" s="1"/>
  <c r="F54" i="102"/>
  <c r="K54" i="102" s="1"/>
  <c r="F55" i="102"/>
  <c r="K55" i="102" s="1"/>
  <c r="F56" i="102"/>
  <c r="K56" i="102" s="1"/>
  <c r="F57" i="102"/>
  <c r="K57" i="102" s="1"/>
  <c r="F58" i="102"/>
  <c r="K58" i="102" s="1"/>
  <c r="F59" i="102"/>
  <c r="K59" i="102" s="1"/>
  <c r="F60" i="102"/>
  <c r="K60" i="102" s="1"/>
  <c r="F61" i="102"/>
  <c r="K61" i="102" s="1"/>
  <c r="F62" i="102"/>
  <c r="K62" i="102" s="1"/>
  <c r="F63" i="102"/>
  <c r="K63" i="102" s="1"/>
  <c r="F64" i="102"/>
  <c r="K64" i="102" s="1"/>
  <c r="F65" i="102"/>
  <c r="K65" i="102" s="1"/>
  <c r="F66" i="102"/>
  <c r="K66" i="102" s="1"/>
  <c r="F67" i="102"/>
  <c r="K67" i="102" s="1"/>
  <c r="F68" i="102"/>
  <c r="K68" i="102" s="1"/>
  <c r="F69" i="102"/>
  <c r="K69" i="102" s="1"/>
  <c r="F70" i="102"/>
  <c r="K70" i="102" s="1"/>
  <c r="F71" i="102"/>
  <c r="K71" i="102" s="1"/>
  <c r="F72" i="102"/>
  <c r="K72" i="102" s="1"/>
  <c r="F73" i="102"/>
  <c r="K73" i="102" s="1"/>
  <c r="F74" i="102"/>
  <c r="K74" i="102" s="1"/>
  <c r="F75" i="102"/>
  <c r="K75" i="102" s="1"/>
  <c r="F76" i="102"/>
  <c r="K76" i="102" s="1"/>
  <c r="F77" i="102"/>
  <c r="K77" i="102" s="1"/>
  <c r="F78" i="102"/>
  <c r="K78" i="102" s="1"/>
  <c r="F79" i="102"/>
  <c r="K79" i="102" s="1"/>
  <c r="F80" i="102"/>
  <c r="K80" i="102" s="1"/>
  <c r="F81" i="102"/>
  <c r="K81" i="102" s="1"/>
  <c r="F82" i="102"/>
  <c r="K82" i="102" s="1"/>
  <c r="F83" i="102"/>
  <c r="K83" i="102" s="1"/>
  <c r="G3" i="102" l="1"/>
  <c r="H2" i="102"/>
  <c r="F2" i="102"/>
  <c r="G4" i="102" l="1"/>
  <c r="H3" i="102"/>
  <c r="I3" i="102" s="1"/>
  <c r="J3" i="102" s="1"/>
  <c r="M2" i="102"/>
  <c r="I2" i="102"/>
  <c r="K2" i="102"/>
  <c r="G5" i="102" l="1"/>
  <c r="H4" i="102"/>
  <c r="J2" i="102"/>
  <c r="I4" i="102" l="1"/>
  <c r="H5" i="102"/>
  <c r="I5" i="102" s="1"/>
  <c r="J5" i="102" s="1"/>
  <c r="G6" i="102"/>
  <c r="H6" i="102" l="1"/>
  <c r="G7" i="102"/>
  <c r="J4" i="102"/>
  <c r="H7" i="102" l="1"/>
  <c r="G8" i="102"/>
  <c r="I6" i="102"/>
  <c r="J6" i="102" l="1"/>
  <c r="H8" i="102"/>
  <c r="G9" i="102"/>
  <c r="I7" i="102"/>
  <c r="J7" i="102" s="1"/>
  <c r="H9" i="102" l="1"/>
  <c r="I9" i="102" s="1"/>
  <c r="J9" i="102" s="1"/>
  <c r="I8" i="102"/>
  <c r="J8" i="102" s="1"/>
  <c r="H10" i="102" l="1"/>
  <c r="H11" i="102" l="1"/>
  <c r="I11" i="102" s="1"/>
  <c r="J11" i="102" s="1"/>
  <c r="I10" i="102"/>
  <c r="J10" i="102" s="1"/>
  <c r="H12" i="102" l="1"/>
  <c r="I12" i="102" l="1"/>
  <c r="J12" i="102" s="1"/>
  <c r="H13" i="102"/>
  <c r="I13" i="102" l="1"/>
  <c r="J13" i="102" s="1"/>
  <c r="H14" i="102"/>
  <c r="I14" i="102" l="1"/>
  <c r="J14" i="102" s="1"/>
  <c r="H15" i="102"/>
  <c r="I15" i="102" l="1"/>
  <c r="J15" i="102" s="1"/>
  <c r="H16" i="102"/>
  <c r="I16" i="102" l="1"/>
  <c r="J16" i="102" s="1"/>
  <c r="H17" i="102"/>
  <c r="H18" i="102" l="1"/>
  <c r="I17" i="102"/>
  <c r="J17" i="102" s="1"/>
  <c r="H19" i="102" l="1"/>
  <c r="I18" i="102"/>
  <c r="J18" i="102" s="1"/>
  <c r="I19" i="102" l="1"/>
  <c r="J19" i="102" s="1"/>
  <c r="H20" i="102"/>
  <c r="I20" i="102" l="1"/>
  <c r="J20" i="102" s="1"/>
  <c r="H21" i="102"/>
  <c r="I21" i="102" l="1"/>
  <c r="J21" i="102" s="1"/>
  <c r="H22" i="102"/>
  <c r="I22" i="102" l="1"/>
  <c r="J22" i="102" s="1"/>
  <c r="H23" i="102"/>
  <c r="I23" i="102" l="1"/>
  <c r="J23" i="102" s="1"/>
  <c r="H24" i="102"/>
  <c r="I24" i="102" l="1"/>
  <c r="J24" i="102" s="1"/>
  <c r="H25" i="102"/>
  <c r="I25" i="102" l="1"/>
  <c r="J25" i="102" s="1"/>
  <c r="H26" i="102"/>
  <c r="I26" i="102" l="1"/>
  <c r="J26" i="102" s="1"/>
  <c r="H27" i="102"/>
  <c r="I27" i="102" l="1"/>
  <c r="J27" i="102" s="1"/>
  <c r="H28" i="102"/>
  <c r="I28" i="102" l="1"/>
  <c r="J28" i="102" s="1"/>
  <c r="H29" i="102"/>
  <c r="I29" i="102" l="1"/>
  <c r="J29" i="102" s="1"/>
  <c r="H30" i="102"/>
  <c r="I30" i="102" l="1"/>
  <c r="J30" i="102" s="1"/>
  <c r="H31" i="102"/>
  <c r="I31" i="102" l="1"/>
  <c r="J31" i="102" s="1"/>
  <c r="H32" i="102"/>
  <c r="I32" i="102" l="1"/>
  <c r="J32" i="102" s="1"/>
  <c r="H33" i="102"/>
  <c r="I33" i="102" l="1"/>
  <c r="J33" i="102" s="1"/>
  <c r="H34" i="102"/>
  <c r="I34" i="102" l="1"/>
  <c r="J34" i="102" s="1"/>
  <c r="H35" i="102" l="1"/>
  <c r="I35" i="102" l="1"/>
  <c r="J35" i="102" s="1"/>
  <c r="H36" i="102"/>
  <c r="I36" i="102" l="1"/>
  <c r="J36" i="102" s="1"/>
  <c r="H37" i="102"/>
  <c r="I37" i="102" l="1"/>
  <c r="J37" i="102" s="1"/>
  <c r="H38" i="102"/>
  <c r="I38" i="102" l="1"/>
  <c r="J38" i="102" s="1"/>
  <c r="H39" i="102"/>
  <c r="H40" i="102" l="1"/>
  <c r="I39" i="102"/>
  <c r="J39" i="102" s="1"/>
  <c r="I40" i="102" l="1"/>
  <c r="J40" i="102" s="1"/>
  <c r="H41" i="102"/>
  <c r="H42" i="102" l="1"/>
  <c r="I41" i="102"/>
  <c r="J41" i="102" s="1"/>
  <c r="I42" i="102" l="1"/>
  <c r="J42" i="102" s="1"/>
  <c r="H43" i="102"/>
  <c r="I43" i="102" l="1"/>
  <c r="J43" i="102" s="1"/>
  <c r="H44" i="102"/>
  <c r="I44" i="102" l="1"/>
  <c r="J44" i="102" s="1"/>
  <c r="H45" i="102"/>
  <c r="I45" i="102" l="1"/>
  <c r="J45" i="102" s="1"/>
  <c r="H46" i="102"/>
  <c r="H47" i="102" l="1"/>
  <c r="I46" i="102"/>
  <c r="J46" i="102" s="1"/>
  <c r="I47" i="102" l="1"/>
  <c r="J47" i="102" s="1"/>
  <c r="H48" i="102"/>
  <c r="I48" i="102" l="1"/>
  <c r="J48" i="102" s="1"/>
  <c r="H49" i="102"/>
  <c r="I49" i="102" l="1"/>
  <c r="J49" i="102" s="1"/>
  <c r="H50" i="102"/>
  <c r="I50" i="102" l="1"/>
  <c r="J50" i="102" s="1"/>
  <c r="H51" i="102"/>
  <c r="I51" i="102" l="1"/>
  <c r="J51" i="102" s="1"/>
  <c r="H52" i="102"/>
  <c r="I52" i="102" l="1"/>
  <c r="J52" i="102" s="1"/>
  <c r="H53" i="102"/>
  <c r="I53" i="102" l="1"/>
  <c r="J53" i="102" s="1"/>
  <c r="H54" i="102"/>
  <c r="I54" i="102" l="1"/>
  <c r="J54" i="102" s="1"/>
  <c r="H55" i="102"/>
  <c r="I55" i="102" l="1"/>
  <c r="J55" i="102" s="1"/>
  <c r="H56" i="102"/>
  <c r="I56" i="102" l="1"/>
  <c r="J56" i="102" s="1"/>
  <c r="H57" i="102"/>
  <c r="I57" i="102" l="1"/>
  <c r="J57" i="102" s="1"/>
  <c r="H58" i="102"/>
  <c r="I58" i="102" l="1"/>
  <c r="J58" i="102" s="1"/>
  <c r="H59" i="102"/>
  <c r="I59" i="102" l="1"/>
  <c r="J59" i="102" s="1"/>
  <c r="H60" i="102"/>
  <c r="H61" i="102" l="1"/>
  <c r="I60" i="102"/>
  <c r="J60" i="102" s="1"/>
  <c r="I61" i="102" l="1"/>
  <c r="J61" i="102" s="1"/>
  <c r="H62" i="102" l="1"/>
  <c r="I62" i="102" l="1"/>
  <c r="J62" i="102" s="1"/>
  <c r="H63" i="102"/>
  <c r="H64" i="102" l="1"/>
  <c r="I63" i="102"/>
  <c r="J63" i="102" s="1"/>
  <c r="I64" i="102" l="1"/>
  <c r="J64" i="102" s="1"/>
  <c r="H65" i="102"/>
  <c r="I65" i="102" l="1"/>
  <c r="J65" i="102" s="1"/>
  <c r="H66" i="102"/>
  <c r="I66" i="102" l="1"/>
  <c r="J66" i="102" s="1"/>
  <c r="H67" i="102"/>
  <c r="I67" i="102" l="1"/>
  <c r="J67" i="102" s="1"/>
  <c r="H68" i="102"/>
  <c r="I68" i="102" l="1"/>
  <c r="J68" i="102" s="1"/>
  <c r="H69" i="102"/>
  <c r="I69" i="102" l="1"/>
  <c r="J69" i="102" s="1"/>
  <c r="H70" i="102"/>
  <c r="I70" i="102" l="1"/>
  <c r="J70" i="102" s="1"/>
  <c r="H71" i="102"/>
  <c r="I71" i="102" l="1"/>
  <c r="J71" i="102" s="1"/>
  <c r="H72" i="102"/>
  <c r="I72" i="102" l="1"/>
  <c r="J72" i="102" s="1"/>
  <c r="H73" i="102"/>
  <c r="I73" i="102" l="1"/>
  <c r="J73" i="102" s="1"/>
  <c r="H74" i="102"/>
  <c r="I74" i="102" l="1"/>
  <c r="J74" i="102" s="1"/>
  <c r="H75" i="102"/>
  <c r="I75" i="102" l="1"/>
  <c r="J75" i="102" s="1"/>
  <c r="H76" i="102"/>
  <c r="I76" i="102" l="1"/>
  <c r="J76" i="102" s="1"/>
  <c r="H77" i="102"/>
  <c r="H78" i="102" l="1"/>
  <c r="I77" i="102"/>
  <c r="J77" i="102" s="1"/>
  <c r="I78" i="102" l="1"/>
  <c r="J78" i="102" s="1"/>
  <c r="H79" i="102"/>
  <c r="H80" i="102" l="1"/>
  <c r="I79" i="102"/>
  <c r="J79" i="102" s="1"/>
  <c r="I80" i="102" l="1"/>
  <c r="J80" i="102" s="1"/>
  <c r="H81" i="102"/>
  <c r="I81" i="102" l="1"/>
  <c r="J81" i="102" s="1"/>
  <c r="H83" i="102"/>
  <c r="H82" i="102"/>
  <c r="I82" i="102" l="1"/>
  <c r="J82" i="102" s="1"/>
  <c r="I83" i="102"/>
  <c r="J83" i="102" l="1"/>
</calcChain>
</file>

<file path=xl/sharedStrings.xml><?xml version="1.0" encoding="utf-8"?>
<sst xmlns="http://schemas.openxmlformats.org/spreadsheetml/2006/main" count="126" uniqueCount="42">
  <si>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</si>
  <si>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</si>
  <si>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</si>
  <si>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</si>
  <si>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</si>
  <si>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</si>
  <si>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</si>
  <si>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</si>
  <si>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</si>
  <si>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 xml:space="preserve">As per RERA Carpet Area in 
Sq. ft. 
</t>
  </si>
  <si>
    <t>D</t>
  </si>
  <si>
    <t>Wing</t>
  </si>
  <si>
    <t>E</t>
  </si>
  <si>
    <t>2 BHK - 118</t>
  </si>
  <si>
    <t>2 BHK - 122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</si>
  <si>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</si>
  <si>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</si>
  <si>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Final Realizable Value after completion of flat                           (Including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</si>
  <si>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</si>
  <si>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</si>
  <si>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2 BHK - 38</t>
  </si>
  <si>
    <t>3 BHK - 62</t>
  </si>
  <si>
    <t>A</t>
  </si>
  <si>
    <r>
      <t>Market Value (</t>
    </r>
    <r>
      <rPr>
        <b/>
        <sz val="10"/>
        <color rgb="FFFF0000"/>
        <rFont val="Rupee Foradian"/>
        <family val="2"/>
      </rPr>
      <t>`</t>
    </r>
    <r>
      <rPr>
        <b/>
        <sz val="10"/>
        <color rgb="FFFF0000"/>
        <rFont val="Arial Narrow"/>
        <family val="2"/>
      </rPr>
      <t>)</t>
    </r>
  </si>
  <si>
    <r>
      <t>Realizable Value                       in (</t>
    </r>
    <r>
      <rPr>
        <b/>
        <sz val="7.5"/>
        <color rgb="FFFF0000"/>
        <rFont val="Rupee Foradian"/>
        <family val="2"/>
      </rPr>
      <t>`</t>
    </r>
    <r>
      <rPr>
        <b/>
        <sz val="7.5"/>
        <color rgb="FFFF0000"/>
        <rFont val="Arial Narrow"/>
        <family val="2"/>
      </rPr>
      <t>)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</si>
  <si>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</si>
  <si>
    <t>1BHK</t>
  </si>
  <si>
    <t>1 BHK</t>
  </si>
  <si>
    <t>South C182</t>
  </si>
  <si>
    <t>South C202</t>
  </si>
  <si>
    <t>South C62</t>
  </si>
  <si>
    <t>South C112</t>
  </si>
  <si>
    <t>South C141</t>
  </si>
  <si>
    <t>north D101</t>
  </si>
  <si>
    <t>north A74</t>
  </si>
  <si>
    <t>north A82</t>
  </si>
  <si>
    <t>north A154</t>
  </si>
  <si>
    <t>north A194</t>
  </si>
  <si>
    <t>north D105</t>
  </si>
  <si>
    <t>north D206</t>
  </si>
  <si>
    <t>north D212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</si>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</sst>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6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 Narrow"/>
      <family val="2"/>
    </font>
    <font>
      <b/>
      <sz val="7.5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Rupee Foradian"/>
      <family val="2"/>
    </font>
    <font>
      <b/>
      <sz val="7.5"/>
      <color rgb="FFFF0000"/>
      <name val="Rupee Foradian"/>
      <family val="2"/>
    </font>
    <font>
      <b/>
      <sz val="7"/>
      <color rgb="FFFF0000"/>
      <name val="Arial Narrow"/>
      <family val="2"/>
    </font>
    <font>
      <b/>
      <sz val="7"/>
      <color rgb="FFFF0000"/>
      <name val="Rupee Foradian"/>
      <family val="2"/>
    </font>
    <font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11"/>
      <color rgb="FF333333"/>
      <name val="Open Sans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43" fontId="3" fillId="0" borderId="0" xfId="3" applyFont="1"/>
    <xf numFmtId="43" fontId="3" fillId="0" borderId="0" xfId="0" applyNumberFormat="1" applyFont="1"/>
    <xf numFmtId="43" fontId="0" fillId="0" borderId="0" xfId="3" applyFont="1"/>
    <xf numFmtId="0" fontId="3" fillId="2" borderId="0" xfId="0" applyFont="1" applyFill="1"/>
    <xf numFmtId="0" fontId="0" fillId="2" borderId="0" xfId="0" applyFill="1"/>
    <xf numFmtId="43" fontId="0" fillId="2" borderId="0" xfId="0" applyNumberFormat="1" applyFill="1"/>
    <xf numFmtId="43" fontId="4" fillId="2" borderId="1" xfId="3" applyFont="1" applyFill="1" applyBorder="1" applyAlignment="1">
      <alignment horizontal="center" vertical="center" wrapText="1"/>
    </xf>
    <xf numFmtId="43" fontId="0" fillId="0" borderId="0" xfId="0" applyNumberFormat="1"/>
    <xf numFmtId="0" fontId="2" fillId="4" borderId="0" xfId="0" applyFont="1" applyFill="1"/>
    <xf numFmtId="0" fontId="2" fillId="0" borderId="0" xfId="0" applyFont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3" fontId="12" fillId="0" borderId="9" xfId="3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3" fontId="20" fillId="3" borderId="1" xfId="0" applyNumberFormat="1" applyFont="1" applyFill="1" applyBorder="1" applyAlignment="1">
      <alignment horizontal="center" vertical="center" wrapText="1"/>
    </xf>
    <xf numFmtId="43" fontId="20" fillId="0" borderId="4" xfId="0" applyNumberFormat="1" applyFont="1" applyBorder="1" applyAlignment="1">
      <alignment horizontal="center" vertical="center" wrapText="1"/>
    </xf>
    <xf numFmtId="43" fontId="20" fillId="0" borderId="4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43" fontId="22" fillId="3" borderId="4" xfId="0" applyNumberFormat="1" applyFont="1" applyFill="1" applyBorder="1" applyAlignment="1">
      <alignment horizontal="center" vertical="center" wrapText="1"/>
    </xf>
    <xf numFmtId="43" fontId="22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0" fontId="3" fillId="0" borderId="1" xfId="0" applyFont="1" applyBorder="1"/>
    <xf numFmtId="0" fontId="23" fillId="0" borderId="1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43" fontId="23" fillId="0" borderId="1" xfId="3" applyFont="1" applyBorder="1" applyAlignment="1">
      <alignment horizontal="center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0" fontId="27" fillId="0" borderId="0" xfId="0" applyFont="1"/>
    <xf numFmtId="43" fontId="27" fillId="0" borderId="0" xfId="3" applyFont="1"/>
    <xf numFmtId="43" fontId="27" fillId="0" borderId="0" xfId="0" applyNumberFormat="1" applyFont="1"/>
    <xf numFmtId="0" fontId="27" fillId="2" borderId="0" xfId="0" applyFont="1" applyFill="1"/>
    <xf numFmtId="2" fontId="0" fillId="0" borderId="0" xfId="0" applyNumberFormat="1"/>
    <xf numFmtId="43" fontId="2" fillId="4" borderId="0" xfId="0" applyNumberFormat="1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6" fillId="0" borderId="1" xfId="3" applyNumberFormat="1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top" wrapText="1"/>
    </xf>
    <xf numFmtId="166" fontId="7" fillId="0" borderId="1" xfId="3" applyNumberFormat="1" applyFont="1" applyFill="1" applyBorder="1" applyAlignment="1">
      <alignment horizontal="center" vertical="top" wrapText="1"/>
    </xf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20</xdr:col>
      <xdr:colOff>446100</xdr:colOff>
      <xdr:row>13</xdr:row>
      <xdr:rowOff>19610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1A45B-0519-8BC9-8CB4-0E0D35DFA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12600000" cy="2429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601265</xdr:colOff>
      <xdr:row>40</xdr:row>
      <xdr:rowOff>182011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6E9D67-82F9-D8B4-ED3C-86CF9ED0B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526065" cy="74210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13</xdr:col>
      <xdr:colOff>515528</xdr:colOff>
      <xdr:row>80</xdr:row>
      <xdr:rowOff>39116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647068-6371-7B1D-164A-D7A5E0B15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01000"/>
          <a:ext cx="8440328" cy="72781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13</xdr:col>
      <xdr:colOff>344054</xdr:colOff>
      <xdr:row>123</xdr:row>
      <xdr:rowOff>134459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068F06-81F4-4FA9-E5B3-A0E77EA45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621000"/>
          <a:ext cx="8268854" cy="79449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13</xdr:col>
      <xdr:colOff>496475</xdr:colOff>
      <xdr:row>168</xdr:row>
      <xdr:rowOff>1090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527850-7DA1-A792-8111-DD126248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4193500"/>
          <a:ext cx="8421275" cy="7811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opLeftCell="A31" zoomScale="145" zoomScaleNormal="145" workbookViewId="0">
      <selection activeCell="H48" sqref="H48"/>
    </sheetView>
  </sheetViews>
  <sheetFormatPr defaultRowHeight="15" x14ac:dyDescent="0.25"/>
  <cols>
    <col min="1" max="1" width="4.7109375" style="1" customWidth="1"/>
    <col min="2" max="2" width="6" style="1" customWidth="1"/>
    <col min="3" max="3" width="6.140625" style="1" customWidth="1"/>
    <col min="4" max="4" width="7.140625" style="1" customWidth="1"/>
    <col min="5" max="5" width="7.28515625" style="1" customWidth="1"/>
    <col min="6" max="6" width="6.140625" style="1" customWidth="1"/>
    <col min="7" max="7" width="8" customWidth="1"/>
    <col min="8" max="8" width="13.42578125" customWidth="1"/>
    <col min="9" max="9" width="12.28515625" customWidth="1"/>
    <col min="10" max="10" width="8.42578125" customWidth="1"/>
    <col min="11" max="11" width="12.7109375" customWidth="1"/>
    <col min="12" max="12" width="19.28515625" customWidth="1"/>
    <col min="13" max="13" width="10.28515625" bestFit="1" customWidth="1"/>
  </cols>
  <sheetData>
    <row r="1" spans="1:13" ht="47.25" customHeight="1" x14ac:dyDescent="0.25">
      <c r="A1" s="42" t="s">
        <v>0</v>
      </c>
      <c r="B1" s="42" t="s">
        <v>8</v>
      </c>
      <c r="C1" s="42" t="s">
        <v>1</v>
      </c>
      <c r="D1" s="42" t="s">
        <v>2</v>
      </c>
      <c r="E1" s="43" t="s">
        <v>9</v>
      </c>
      <c r="F1" s="42" t="s">
        <v>3</v>
      </c>
      <c r="G1" s="42" t="s">
        <v>15</v>
      </c>
      <c r="H1" s="42" t="s">
        <v>16</v>
      </c>
      <c r="I1" s="42" t="s">
        <v>17</v>
      </c>
      <c r="J1" s="42" t="s">
        <v>18</v>
      </c>
      <c r="K1" s="44" t="s">
        <v>19</v>
      </c>
    </row>
    <row r="2" spans="1:13" ht="16.5" customHeight="1" x14ac:dyDescent="0.25">
      <c r="A2" s="45">
        <v>1</v>
      </c>
      <c r="B2" s="45">
        <v>21</v>
      </c>
      <c r="C2" s="45">
        <v>2</v>
      </c>
      <c r="D2" s="46" t="s">
        <v>27</v>
      </c>
      <c r="E2" s="46">
        <v>435</v>
      </c>
      <c r="F2" s="46">
        <f t="shared" ref="F2:F83" si="0">E2*1.1</f>
        <v>478.50000000000006</v>
      </c>
      <c r="G2" s="47">
        <v>31890</v>
      </c>
      <c r="H2" s="63">
        <f>E2*G2</f>
        <v>13872150</v>
      </c>
      <c r="I2" s="63">
        <f>H2*1.06</f>
        <v>14704479</v>
      </c>
      <c r="J2" s="48">
        <f t="shared" ref="J2:J83" si="1">MROUND((I2*0.025/12),500)</f>
        <v>30500</v>
      </c>
      <c r="K2" s="65">
        <f>F2*3000</f>
        <v>1435500.0000000002</v>
      </c>
      <c r="M2" s="9">
        <f>H2/F2</f>
        <v>28990.909090909088</v>
      </c>
    </row>
    <row r="3" spans="1:13" ht="16.5" customHeight="1" x14ac:dyDescent="0.25">
      <c r="A3" s="45">
        <v>2</v>
      </c>
      <c r="B3" s="45">
        <v>22</v>
      </c>
      <c r="C3" s="45">
        <v>2</v>
      </c>
      <c r="D3" s="46" t="s">
        <v>27</v>
      </c>
      <c r="E3" s="46">
        <v>435</v>
      </c>
      <c r="F3" s="46">
        <f t="shared" si="0"/>
        <v>478.50000000000006</v>
      </c>
      <c r="G3" s="47">
        <f>G2</f>
        <v>31890</v>
      </c>
      <c r="H3" s="63">
        <f t="shared" ref="H3:H64" si="2">E3*G3</f>
        <v>13872150</v>
      </c>
      <c r="I3" s="63">
        <f t="shared" ref="I3:I5" si="3">H3*1.06</f>
        <v>14704479</v>
      </c>
      <c r="J3" s="48">
        <f t="shared" si="1"/>
        <v>30500</v>
      </c>
      <c r="K3" s="65">
        <f t="shared" ref="K3:K64" si="4">F3*3000</f>
        <v>1435500.0000000002</v>
      </c>
    </row>
    <row r="4" spans="1:13" ht="16.5" customHeight="1" x14ac:dyDescent="0.25">
      <c r="A4" s="45">
        <v>3</v>
      </c>
      <c r="B4" s="45">
        <v>23</v>
      </c>
      <c r="C4" s="45">
        <v>2</v>
      </c>
      <c r="D4" s="46" t="s">
        <v>27</v>
      </c>
      <c r="E4" s="46">
        <v>435</v>
      </c>
      <c r="F4" s="46">
        <f t="shared" si="0"/>
        <v>478.50000000000006</v>
      </c>
      <c r="G4" s="47">
        <f>G3</f>
        <v>31890</v>
      </c>
      <c r="H4" s="63">
        <f t="shared" si="2"/>
        <v>13872150</v>
      </c>
      <c r="I4" s="63">
        <f t="shared" si="3"/>
        <v>14704479</v>
      </c>
      <c r="J4" s="48">
        <f t="shared" si="1"/>
        <v>30500</v>
      </c>
      <c r="K4" s="65">
        <f t="shared" si="4"/>
        <v>1435500.0000000002</v>
      </c>
    </row>
    <row r="5" spans="1:13" ht="16.5" customHeight="1" x14ac:dyDescent="0.25">
      <c r="A5" s="45">
        <v>4</v>
      </c>
      <c r="B5" s="45">
        <v>24</v>
      </c>
      <c r="C5" s="45">
        <v>2</v>
      </c>
      <c r="D5" s="46" t="s">
        <v>27</v>
      </c>
      <c r="E5" s="46">
        <v>435</v>
      </c>
      <c r="F5" s="46">
        <f t="shared" si="0"/>
        <v>478.50000000000006</v>
      </c>
      <c r="G5" s="47">
        <f>G4</f>
        <v>31890</v>
      </c>
      <c r="H5" s="63">
        <f t="shared" si="2"/>
        <v>13872150</v>
      </c>
      <c r="I5" s="63">
        <f t="shared" si="3"/>
        <v>14704479</v>
      </c>
      <c r="J5" s="48">
        <f t="shared" si="1"/>
        <v>30500</v>
      </c>
      <c r="K5" s="65">
        <f t="shared" si="4"/>
        <v>1435500.0000000002</v>
      </c>
    </row>
    <row r="6" spans="1:13" ht="16.5" customHeight="1" x14ac:dyDescent="0.25">
      <c r="A6" s="45">
        <v>5</v>
      </c>
      <c r="B6" s="45">
        <v>31</v>
      </c>
      <c r="C6" s="45">
        <v>3</v>
      </c>
      <c r="D6" s="46" t="s">
        <v>27</v>
      </c>
      <c r="E6" s="46">
        <v>435</v>
      </c>
      <c r="F6" s="46">
        <f t="shared" si="0"/>
        <v>478.50000000000006</v>
      </c>
      <c r="G6" s="47">
        <f>G5+90</f>
        <v>31980</v>
      </c>
      <c r="H6" s="63">
        <f t="shared" si="2"/>
        <v>13911300</v>
      </c>
      <c r="I6" s="63">
        <f>ROUND(H6*1.06,0)</f>
        <v>14745978</v>
      </c>
      <c r="J6" s="48">
        <f t="shared" si="1"/>
        <v>30500</v>
      </c>
      <c r="K6" s="65">
        <f t="shared" si="4"/>
        <v>1435500.0000000002</v>
      </c>
    </row>
    <row r="7" spans="1:13" ht="16.5" customHeight="1" x14ac:dyDescent="0.25">
      <c r="A7" s="45">
        <v>6</v>
      </c>
      <c r="B7" s="45">
        <v>32</v>
      </c>
      <c r="C7" s="45">
        <v>3</v>
      </c>
      <c r="D7" s="46" t="s">
        <v>27</v>
      </c>
      <c r="E7" s="46">
        <v>435</v>
      </c>
      <c r="F7" s="46">
        <f t="shared" si="0"/>
        <v>478.50000000000006</v>
      </c>
      <c r="G7" s="47">
        <f>G6</f>
        <v>31980</v>
      </c>
      <c r="H7" s="63">
        <f t="shared" si="2"/>
        <v>13911300</v>
      </c>
      <c r="I7" s="63">
        <f t="shared" ref="I7:I68" si="5">ROUND(H7*1.06,0)</f>
        <v>14745978</v>
      </c>
      <c r="J7" s="48">
        <f t="shared" si="1"/>
        <v>30500</v>
      </c>
      <c r="K7" s="65">
        <f t="shared" si="4"/>
        <v>1435500.0000000002</v>
      </c>
    </row>
    <row r="8" spans="1:13" ht="16.5" customHeight="1" x14ac:dyDescent="0.25">
      <c r="A8" s="45">
        <v>7</v>
      </c>
      <c r="B8" s="45">
        <v>33</v>
      </c>
      <c r="C8" s="45">
        <v>3</v>
      </c>
      <c r="D8" s="46" t="s">
        <v>27</v>
      </c>
      <c r="E8" s="46">
        <v>435</v>
      </c>
      <c r="F8" s="46">
        <f t="shared" si="0"/>
        <v>478.50000000000006</v>
      </c>
      <c r="G8" s="47">
        <f>G7</f>
        <v>31980</v>
      </c>
      <c r="H8" s="63">
        <f t="shared" si="2"/>
        <v>13911300</v>
      </c>
      <c r="I8" s="63">
        <f t="shared" si="5"/>
        <v>14745978</v>
      </c>
      <c r="J8" s="48">
        <f t="shared" si="1"/>
        <v>30500</v>
      </c>
      <c r="K8" s="65">
        <f t="shared" si="4"/>
        <v>1435500.0000000002</v>
      </c>
    </row>
    <row r="9" spans="1:13" ht="16.5" customHeight="1" x14ac:dyDescent="0.25">
      <c r="A9" s="45">
        <v>8</v>
      </c>
      <c r="B9" s="45">
        <v>34</v>
      </c>
      <c r="C9" s="45">
        <v>3</v>
      </c>
      <c r="D9" s="46" t="s">
        <v>27</v>
      </c>
      <c r="E9" s="46">
        <v>435</v>
      </c>
      <c r="F9" s="46">
        <f t="shared" si="0"/>
        <v>478.50000000000006</v>
      </c>
      <c r="G9" s="47">
        <f>G8</f>
        <v>31980</v>
      </c>
      <c r="H9" s="63">
        <f t="shared" si="2"/>
        <v>13911300</v>
      </c>
      <c r="I9" s="63">
        <f t="shared" si="5"/>
        <v>14745978</v>
      </c>
      <c r="J9" s="48">
        <f t="shared" si="1"/>
        <v>30500</v>
      </c>
      <c r="K9" s="65">
        <f t="shared" si="4"/>
        <v>1435500.0000000002</v>
      </c>
    </row>
    <row r="10" spans="1:13" ht="16.5" customHeight="1" x14ac:dyDescent="0.25">
      <c r="A10" s="45">
        <v>9</v>
      </c>
      <c r="B10" s="45">
        <v>41</v>
      </c>
      <c r="C10" s="45">
        <v>4</v>
      </c>
      <c r="D10" s="46" t="s">
        <v>27</v>
      </c>
      <c r="E10" s="46">
        <v>435</v>
      </c>
      <c r="F10" s="46">
        <f t="shared" si="0"/>
        <v>478.50000000000006</v>
      </c>
      <c r="G10" s="47">
        <f>G9+90</f>
        <v>32070</v>
      </c>
      <c r="H10" s="63">
        <f t="shared" si="2"/>
        <v>13950450</v>
      </c>
      <c r="I10" s="63">
        <f t="shared" si="5"/>
        <v>14787477</v>
      </c>
      <c r="J10" s="48">
        <f t="shared" si="1"/>
        <v>31000</v>
      </c>
      <c r="K10" s="65">
        <f t="shared" si="4"/>
        <v>1435500.0000000002</v>
      </c>
    </row>
    <row r="11" spans="1:13" ht="16.5" customHeight="1" x14ac:dyDescent="0.25">
      <c r="A11" s="45">
        <v>10</v>
      </c>
      <c r="B11" s="45">
        <v>42</v>
      </c>
      <c r="C11" s="45">
        <v>4</v>
      </c>
      <c r="D11" s="46" t="s">
        <v>27</v>
      </c>
      <c r="E11" s="46">
        <v>435</v>
      </c>
      <c r="F11" s="46">
        <f t="shared" si="0"/>
        <v>478.50000000000006</v>
      </c>
      <c r="G11" s="47">
        <f>G10</f>
        <v>32070</v>
      </c>
      <c r="H11" s="63">
        <f t="shared" si="2"/>
        <v>13950450</v>
      </c>
      <c r="I11" s="63">
        <f t="shared" si="5"/>
        <v>14787477</v>
      </c>
      <c r="J11" s="48">
        <f t="shared" si="1"/>
        <v>31000</v>
      </c>
      <c r="K11" s="65">
        <f t="shared" si="4"/>
        <v>1435500.0000000002</v>
      </c>
    </row>
    <row r="12" spans="1:13" x14ac:dyDescent="0.25">
      <c r="A12" s="45">
        <v>11</v>
      </c>
      <c r="B12" s="45">
        <v>43</v>
      </c>
      <c r="C12" s="45">
        <v>4</v>
      </c>
      <c r="D12" s="46" t="s">
        <v>27</v>
      </c>
      <c r="E12" s="46">
        <v>435</v>
      </c>
      <c r="F12" s="46">
        <f t="shared" si="0"/>
        <v>478.50000000000006</v>
      </c>
      <c r="G12" s="47">
        <f>G11</f>
        <v>32070</v>
      </c>
      <c r="H12" s="63">
        <f t="shared" si="2"/>
        <v>13950450</v>
      </c>
      <c r="I12" s="63">
        <f t="shared" si="5"/>
        <v>14787477</v>
      </c>
      <c r="J12" s="48">
        <f t="shared" si="1"/>
        <v>31000</v>
      </c>
      <c r="K12" s="65">
        <f t="shared" si="4"/>
        <v>1435500.0000000002</v>
      </c>
    </row>
    <row r="13" spans="1:13" ht="16.5" customHeight="1" x14ac:dyDescent="0.25">
      <c r="A13" s="45">
        <v>12</v>
      </c>
      <c r="B13" s="45">
        <v>44</v>
      </c>
      <c r="C13" s="45">
        <v>4</v>
      </c>
      <c r="D13" s="46" t="s">
        <v>27</v>
      </c>
      <c r="E13" s="46">
        <v>435</v>
      </c>
      <c r="F13" s="46">
        <f t="shared" si="0"/>
        <v>478.50000000000006</v>
      </c>
      <c r="G13" s="47">
        <f>G12</f>
        <v>32070</v>
      </c>
      <c r="H13" s="63">
        <f t="shared" si="2"/>
        <v>13950450</v>
      </c>
      <c r="I13" s="63">
        <f t="shared" si="5"/>
        <v>14787477</v>
      </c>
      <c r="J13" s="48">
        <f t="shared" si="1"/>
        <v>31000</v>
      </c>
      <c r="K13" s="65">
        <f t="shared" si="4"/>
        <v>1435500.0000000002</v>
      </c>
    </row>
    <row r="14" spans="1:13" ht="16.5" customHeight="1" x14ac:dyDescent="0.25">
      <c r="A14" s="45">
        <v>13</v>
      </c>
      <c r="B14" s="45">
        <v>51</v>
      </c>
      <c r="C14" s="45">
        <v>5</v>
      </c>
      <c r="D14" s="46" t="s">
        <v>27</v>
      </c>
      <c r="E14" s="46">
        <v>435</v>
      </c>
      <c r="F14" s="46">
        <f t="shared" si="0"/>
        <v>478.50000000000006</v>
      </c>
      <c r="G14" s="47">
        <f>G13+90</f>
        <v>32160</v>
      </c>
      <c r="H14" s="63">
        <f t="shared" si="2"/>
        <v>13989600</v>
      </c>
      <c r="I14" s="63">
        <f t="shared" si="5"/>
        <v>14828976</v>
      </c>
      <c r="J14" s="48">
        <f t="shared" si="1"/>
        <v>31000</v>
      </c>
      <c r="K14" s="65">
        <f t="shared" si="4"/>
        <v>1435500.0000000002</v>
      </c>
    </row>
    <row r="15" spans="1:13" ht="16.5" customHeight="1" x14ac:dyDescent="0.25">
      <c r="A15" s="45">
        <v>14</v>
      </c>
      <c r="B15" s="45">
        <v>52</v>
      </c>
      <c r="C15" s="45">
        <v>5</v>
      </c>
      <c r="D15" s="46" t="s">
        <v>27</v>
      </c>
      <c r="E15" s="46">
        <v>435</v>
      </c>
      <c r="F15" s="46">
        <f t="shared" si="0"/>
        <v>478.50000000000006</v>
      </c>
      <c r="G15" s="47">
        <f>G14</f>
        <v>32160</v>
      </c>
      <c r="H15" s="63">
        <f t="shared" si="2"/>
        <v>13989600</v>
      </c>
      <c r="I15" s="63">
        <f t="shared" si="5"/>
        <v>14828976</v>
      </c>
      <c r="J15" s="48">
        <f t="shared" si="1"/>
        <v>31000</v>
      </c>
      <c r="K15" s="65">
        <f t="shared" si="4"/>
        <v>1435500.0000000002</v>
      </c>
    </row>
    <row r="16" spans="1:13" ht="16.5" customHeight="1" x14ac:dyDescent="0.25">
      <c r="A16" s="45">
        <v>15</v>
      </c>
      <c r="B16" s="45">
        <v>53</v>
      </c>
      <c r="C16" s="45">
        <v>5</v>
      </c>
      <c r="D16" s="46" t="s">
        <v>27</v>
      </c>
      <c r="E16" s="46">
        <v>435</v>
      </c>
      <c r="F16" s="46">
        <f t="shared" si="0"/>
        <v>478.50000000000006</v>
      </c>
      <c r="G16" s="47">
        <f>G15</f>
        <v>32160</v>
      </c>
      <c r="H16" s="63">
        <f t="shared" si="2"/>
        <v>13989600</v>
      </c>
      <c r="I16" s="63">
        <f t="shared" si="5"/>
        <v>14828976</v>
      </c>
      <c r="J16" s="48">
        <f t="shared" si="1"/>
        <v>31000</v>
      </c>
      <c r="K16" s="65">
        <f t="shared" si="4"/>
        <v>1435500.0000000002</v>
      </c>
    </row>
    <row r="17" spans="1:11" ht="16.5" customHeight="1" x14ac:dyDescent="0.25">
      <c r="A17" s="45">
        <v>16</v>
      </c>
      <c r="B17" s="45">
        <v>54</v>
      </c>
      <c r="C17" s="45">
        <v>5</v>
      </c>
      <c r="D17" s="46" t="s">
        <v>27</v>
      </c>
      <c r="E17" s="46">
        <v>435</v>
      </c>
      <c r="F17" s="46">
        <f t="shared" si="0"/>
        <v>478.50000000000006</v>
      </c>
      <c r="G17" s="47">
        <f>G16</f>
        <v>32160</v>
      </c>
      <c r="H17" s="63">
        <f t="shared" si="2"/>
        <v>13989600</v>
      </c>
      <c r="I17" s="63">
        <f t="shared" si="5"/>
        <v>14828976</v>
      </c>
      <c r="J17" s="48">
        <f t="shared" si="1"/>
        <v>31000</v>
      </c>
      <c r="K17" s="65">
        <f t="shared" si="4"/>
        <v>1435500.0000000002</v>
      </c>
    </row>
    <row r="18" spans="1:11" ht="16.5" customHeight="1" x14ac:dyDescent="0.25">
      <c r="A18" s="45">
        <v>17</v>
      </c>
      <c r="B18" s="45">
        <v>61</v>
      </c>
      <c r="C18" s="45">
        <v>6</v>
      </c>
      <c r="D18" s="46" t="s">
        <v>27</v>
      </c>
      <c r="E18" s="46">
        <v>435</v>
      </c>
      <c r="F18" s="46">
        <f t="shared" si="0"/>
        <v>478.50000000000006</v>
      </c>
      <c r="G18" s="47">
        <f>G17+90</f>
        <v>32250</v>
      </c>
      <c r="H18" s="63">
        <f t="shared" si="2"/>
        <v>14028750</v>
      </c>
      <c r="I18" s="63">
        <f t="shared" si="5"/>
        <v>14870475</v>
      </c>
      <c r="J18" s="48">
        <f t="shared" si="1"/>
        <v>31000</v>
      </c>
      <c r="K18" s="65">
        <f t="shared" si="4"/>
        <v>1435500.0000000002</v>
      </c>
    </row>
    <row r="19" spans="1:11" ht="16.5" customHeight="1" x14ac:dyDescent="0.25">
      <c r="A19" s="45">
        <v>18</v>
      </c>
      <c r="B19" s="45">
        <v>62</v>
      </c>
      <c r="C19" s="45">
        <v>6</v>
      </c>
      <c r="D19" s="46" t="s">
        <v>27</v>
      </c>
      <c r="E19" s="46">
        <v>435</v>
      </c>
      <c r="F19" s="46">
        <f t="shared" si="0"/>
        <v>478.50000000000006</v>
      </c>
      <c r="G19" s="47">
        <f>G18</f>
        <v>32250</v>
      </c>
      <c r="H19" s="63">
        <f t="shared" si="2"/>
        <v>14028750</v>
      </c>
      <c r="I19" s="63">
        <f t="shared" si="5"/>
        <v>14870475</v>
      </c>
      <c r="J19" s="48">
        <f t="shared" si="1"/>
        <v>31000</v>
      </c>
      <c r="K19" s="65">
        <f t="shared" si="4"/>
        <v>1435500.0000000002</v>
      </c>
    </row>
    <row r="20" spans="1:11" ht="16.5" customHeight="1" x14ac:dyDescent="0.25">
      <c r="A20" s="45">
        <v>19</v>
      </c>
      <c r="B20" s="45">
        <v>63</v>
      </c>
      <c r="C20" s="45">
        <v>6</v>
      </c>
      <c r="D20" s="46" t="s">
        <v>27</v>
      </c>
      <c r="E20" s="46">
        <v>435</v>
      </c>
      <c r="F20" s="46">
        <f t="shared" si="0"/>
        <v>478.50000000000006</v>
      </c>
      <c r="G20" s="47">
        <f>G19</f>
        <v>32250</v>
      </c>
      <c r="H20" s="63">
        <f t="shared" si="2"/>
        <v>14028750</v>
      </c>
      <c r="I20" s="63">
        <f t="shared" si="5"/>
        <v>14870475</v>
      </c>
      <c r="J20" s="48">
        <f t="shared" si="1"/>
        <v>31000</v>
      </c>
      <c r="K20" s="65">
        <f t="shared" si="4"/>
        <v>1435500.0000000002</v>
      </c>
    </row>
    <row r="21" spans="1:11" ht="16.5" customHeight="1" x14ac:dyDescent="0.25">
      <c r="A21" s="45">
        <v>20</v>
      </c>
      <c r="B21" s="45">
        <v>64</v>
      </c>
      <c r="C21" s="45">
        <v>6</v>
      </c>
      <c r="D21" s="46" t="s">
        <v>27</v>
      </c>
      <c r="E21" s="46">
        <v>435</v>
      </c>
      <c r="F21" s="46">
        <f t="shared" si="0"/>
        <v>478.50000000000006</v>
      </c>
      <c r="G21" s="47">
        <f>G20</f>
        <v>32250</v>
      </c>
      <c r="H21" s="63">
        <f t="shared" si="2"/>
        <v>14028750</v>
      </c>
      <c r="I21" s="63">
        <f t="shared" si="5"/>
        <v>14870475</v>
      </c>
      <c r="J21" s="48">
        <f t="shared" si="1"/>
        <v>31000</v>
      </c>
      <c r="K21" s="65">
        <f t="shared" si="4"/>
        <v>1435500.0000000002</v>
      </c>
    </row>
    <row r="22" spans="1:11" ht="16.5" customHeight="1" x14ac:dyDescent="0.25">
      <c r="A22" s="45">
        <v>21</v>
      </c>
      <c r="B22" s="45">
        <v>71</v>
      </c>
      <c r="C22" s="45">
        <v>7</v>
      </c>
      <c r="D22" s="46" t="s">
        <v>27</v>
      </c>
      <c r="E22" s="46">
        <v>435</v>
      </c>
      <c r="F22" s="46">
        <f t="shared" si="0"/>
        <v>478.50000000000006</v>
      </c>
      <c r="G22" s="47">
        <f>G21+90</f>
        <v>32340</v>
      </c>
      <c r="H22" s="63">
        <f t="shared" si="2"/>
        <v>14067900</v>
      </c>
      <c r="I22" s="63">
        <f t="shared" si="5"/>
        <v>14911974</v>
      </c>
      <c r="J22" s="48">
        <f t="shared" si="1"/>
        <v>31000</v>
      </c>
      <c r="K22" s="65">
        <f t="shared" si="4"/>
        <v>1435500.0000000002</v>
      </c>
    </row>
    <row r="23" spans="1:11" ht="16.5" customHeight="1" x14ac:dyDescent="0.25">
      <c r="A23" s="45">
        <v>22</v>
      </c>
      <c r="B23" s="45">
        <v>72</v>
      </c>
      <c r="C23" s="49">
        <v>7</v>
      </c>
      <c r="D23" s="46" t="s">
        <v>27</v>
      </c>
      <c r="E23" s="46">
        <v>435</v>
      </c>
      <c r="F23" s="46">
        <f t="shared" si="0"/>
        <v>478.50000000000006</v>
      </c>
      <c r="G23" s="47">
        <f>G22</f>
        <v>32340</v>
      </c>
      <c r="H23" s="63">
        <f t="shared" si="2"/>
        <v>14067900</v>
      </c>
      <c r="I23" s="63">
        <f t="shared" si="5"/>
        <v>14911974</v>
      </c>
      <c r="J23" s="48">
        <f t="shared" si="1"/>
        <v>31000</v>
      </c>
      <c r="K23" s="65">
        <f t="shared" si="4"/>
        <v>1435500.0000000002</v>
      </c>
    </row>
    <row r="24" spans="1:11" ht="16.5" customHeight="1" x14ac:dyDescent="0.25">
      <c r="A24" s="45">
        <v>23</v>
      </c>
      <c r="B24" s="45">
        <v>73</v>
      </c>
      <c r="C24" s="49">
        <v>7</v>
      </c>
      <c r="D24" s="46" t="s">
        <v>27</v>
      </c>
      <c r="E24" s="46">
        <v>435</v>
      </c>
      <c r="F24" s="46">
        <f t="shared" si="0"/>
        <v>478.50000000000006</v>
      </c>
      <c r="G24" s="47">
        <f>G23</f>
        <v>32340</v>
      </c>
      <c r="H24" s="63">
        <f t="shared" si="2"/>
        <v>14067900</v>
      </c>
      <c r="I24" s="63">
        <f t="shared" si="5"/>
        <v>14911974</v>
      </c>
      <c r="J24" s="48">
        <f t="shared" si="1"/>
        <v>31000</v>
      </c>
      <c r="K24" s="65">
        <f t="shared" si="4"/>
        <v>1435500.0000000002</v>
      </c>
    </row>
    <row r="25" spans="1:11" ht="16.5" customHeight="1" x14ac:dyDescent="0.25">
      <c r="A25" s="45">
        <v>24</v>
      </c>
      <c r="B25" s="45">
        <v>74</v>
      </c>
      <c r="C25" s="49">
        <v>7</v>
      </c>
      <c r="D25" s="46" t="s">
        <v>27</v>
      </c>
      <c r="E25" s="46">
        <v>435</v>
      </c>
      <c r="F25" s="46">
        <f t="shared" si="0"/>
        <v>478.50000000000006</v>
      </c>
      <c r="G25" s="47">
        <f>G24</f>
        <v>32340</v>
      </c>
      <c r="H25" s="63">
        <f t="shared" si="2"/>
        <v>14067900</v>
      </c>
      <c r="I25" s="63">
        <f t="shared" si="5"/>
        <v>14911974</v>
      </c>
      <c r="J25" s="48">
        <f t="shared" si="1"/>
        <v>31000</v>
      </c>
      <c r="K25" s="65">
        <f t="shared" si="4"/>
        <v>1435500.0000000002</v>
      </c>
    </row>
    <row r="26" spans="1:11" ht="16.5" customHeight="1" x14ac:dyDescent="0.25">
      <c r="A26" s="45">
        <v>25</v>
      </c>
      <c r="B26" s="45">
        <v>81</v>
      </c>
      <c r="C26" s="49">
        <v>8</v>
      </c>
      <c r="D26" s="46" t="s">
        <v>27</v>
      </c>
      <c r="E26" s="46">
        <v>435</v>
      </c>
      <c r="F26" s="46">
        <f t="shared" si="0"/>
        <v>478.50000000000006</v>
      </c>
      <c r="G26" s="47">
        <f>G25+90</f>
        <v>32430</v>
      </c>
      <c r="H26" s="63">
        <f t="shared" si="2"/>
        <v>14107050</v>
      </c>
      <c r="I26" s="63">
        <f t="shared" si="5"/>
        <v>14953473</v>
      </c>
      <c r="J26" s="48">
        <f t="shared" si="1"/>
        <v>31000</v>
      </c>
      <c r="K26" s="65">
        <f t="shared" si="4"/>
        <v>1435500.0000000002</v>
      </c>
    </row>
    <row r="27" spans="1:11" ht="16.5" customHeight="1" x14ac:dyDescent="0.25">
      <c r="A27" s="45">
        <v>26</v>
      </c>
      <c r="B27" s="50">
        <v>82</v>
      </c>
      <c r="C27" s="51">
        <v>8</v>
      </c>
      <c r="D27" s="46" t="s">
        <v>27</v>
      </c>
      <c r="E27" s="46">
        <v>435</v>
      </c>
      <c r="F27" s="46">
        <f t="shared" si="0"/>
        <v>478.50000000000006</v>
      </c>
      <c r="G27" s="47">
        <f>G26</f>
        <v>32430</v>
      </c>
      <c r="H27" s="63">
        <f t="shared" si="2"/>
        <v>14107050</v>
      </c>
      <c r="I27" s="63">
        <f t="shared" si="5"/>
        <v>14953473</v>
      </c>
      <c r="J27" s="48">
        <f t="shared" si="1"/>
        <v>31000</v>
      </c>
      <c r="K27" s="65">
        <f t="shared" si="4"/>
        <v>1435500.0000000002</v>
      </c>
    </row>
    <row r="28" spans="1:11" ht="16.5" customHeight="1" x14ac:dyDescent="0.25">
      <c r="A28" s="45">
        <v>27</v>
      </c>
      <c r="B28" s="45">
        <v>83</v>
      </c>
      <c r="C28" s="51">
        <v>8</v>
      </c>
      <c r="D28" s="46" t="s">
        <v>27</v>
      </c>
      <c r="E28" s="46">
        <v>435</v>
      </c>
      <c r="F28" s="46">
        <f t="shared" si="0"/>
        <v>478.50000000000006</v>
      </c>
      <c r="G28" s="47">
        <f>G27</f>
        <v>32430</v>
      </c>
      <c r="H28" s="63">
        <f t="shared" si="2"/>
        <v>14107050</v>
      </c>
      <c r="I28" s="63">
        <f t="shared" si="5"/>
        <v>14953473</v>
      </c>
      <c r="J28" s="48">
        <f t="shared" si="1"/>
        <v>31000</v>
      </c>
      <c r="K28" s="65">
        <f t="shared" si="4"/>
        <v>1435500.0000000002</v>
      </c>
    </row>
    <row r="29" spans="1:11" ht="16.5" customHeight="1" x14ac:dyDescent="0.25">
      <c r="A29" s="45">
        <v>28</v>
      </c>
      <c r="B29" s="50">
        <v>84</v>
      </c>
      <c r="C29" s="51">
        <v>8</v>
      </c>
      <c r="D29" s="46" t="s">
        <v>27</v>
      </c>
      <c r="E29" s="46">
        <v>435</v>
      </c>
      <c r="F29" s="46">
        <f t="shared" si="0"/>
        <v>478.50000000000006</v>
      </c>
      <c r="G29" s="47">
        <f>G28</f>
        <v>32430</v>
      </c>
      <c r="H29" s="63">
        <f t="shared" si="2"/>
        <v>14107050</v>
      </c>
      <c r="I29" s="63">
        <f t="shared" si="5"/>
        <v>14953473</v>
      </c>
      <c r="J29" s="48">
        <f t="shared" si="1"/>
        <v>31000</v>
      </c>
      <c r="K29" s="65">
        <f t="shared" si="4"/>
        <v>1435500.0000000002</v>
      </c>
    </row>
    <row r="30" spans="1:11" ht="16.5" customHeight="1" x14ac:dyDescent="0.25">
      <c r="A30" s="45">
        <v>29</v>
      </c>
      <c r="B30" s="45">
        <v>91</v>
      </c>
      <c r="C30" s="51">
        <v>9</v>
      </c>
      <c r="D30" s="46" t="s">
        <v>27</v>
      </c>
      <c r="E30" s="46">
        <v>435</v>
      </c>
      <c r="F30" s="46">
        <f t="shared" si="0"/>
        <v>478.50000000000006</v>
      </c>
      <c r="G30" s="47">
        <f>G29+90</f>
        <v>32520</v>
      </c>
      <c r="H30" s="63">
        <f t="shared" si="2"/>
        <v>14146200</v>
      </c>
      <c r="I30" s="63">
        <f t="shared" si="5"/>
        <v>14994972</v>
      </c>
      <c r="J30" s="48">
        <f t="shared" si="1"/>
        <v>31000</v>
      </c>
      <c r="K30" s="65">
        <f t="shared" si="4"/>
        <v>1435500.0000000002</v>
      </c>
    </row>
    <row r="31" spans="1:11" ht="16.5" customHeight="1" x14ac:dyDescent="0.25">
      <c r="A31" s="45">
        <v>30</v>
      </c>
      <c r="B31" s="50">
        <v>92</v>
      </c>
      <c r="C31" s="51">
        <v>9</v>
      </c>
      <c r="D31" s="46" t="s">
        <v>27</v>
      </c>
      <c r="E31" s="46">
        <v>435</v>
      </c>
      <c r="F31" s="46">
        <f t="shared" si="0"/>
        <v>478.50000000000006</v>
      </c>
      <c r="G31" s="47">
        <f>G30</f>
        <v>32520</v>
      </c>
      <c r="H31" s="63">
        <f t="shared" si="2"/>
        <v>14146200</v>
      </c>
      <c r="I31" s="63">
        <f t="shared" si="5"/>
        <v>14994972</v>
      </c>
      <c r="J31" s="48">
        <f t="shared" si="1"/>
        <v>31000</v>
      </c>
      <c r="K31" s="65">
        <f t="shared" si="4"/>
        <v>1435500.0000000002</v>
      </c>
    </row>
    <row r="32" spans="1:11" x14ac:dyDescent="0.25">
      <c r="A32" s="45">
        <v>31</v>
      </c>
      <c r="B32" s="50">
        <v>93</v>
      </c>
      <c r="C32" s="51">
        <v>9</v>
      </c>
      <c r="D32" s="46" t="s">
        <v>27</v>
      </c>
      <c r="E32" s="46">
        <v>435</v>
      </c>
      <c r="F32" s="46">
        <f t="shared" si="0"/>
        <v>478.50000000000006</v>
      </c>
      <c r="G32" s="47">
        <f>G31</f>
        <v>32520</v>
      </c>
      <c r="H32" s="63">
        <f t="shared" si="2"/>
        <v>14146200</v>
      </c>
      <c r="I32" s="63">
        <f t="shared" si="5"/>
        <v>14994972</v>
      </c>
      <c r="J32" s="48">
        <f t="shared" si="1"/>
        <v>31000</v>
      </c>
      <c r="K32" s="65">
        <f t="shared" si="4"/>
        <v>1435500.0000000002</v>
      </c>
    </row>
    <row r="33" spans="1:11" x14ac:dyDescent="0.25">
      <c r="A33" s="45">
        <v>32</v>
      </c>
      <c r="B33" s="50">
        <v>94</v>
      </c>
      <c r="C33" s="51">
        <v>9</v>
      </c>
      <c r="D33" s="46" t="s">
        <v>27</v>
      </c>
      <c r="E33" s="46">
        <v>435</v>
      </c>
      <c r="F33" s="46">
        <f t="shared" si="0"/>
        <v>478.50000000000006</v>
      </c>
      <c r="G33" s="47">
        <f>G32</f>
        <v>32520</v>
      </c>
      <c r="H33" s="63">
        <f t="shared" si="2"/>
        <v>14146200</v>
      </c>
      <c r="I33" s="63">
        <f t="shared" si="5"/>
        <v>14994972</v>
      </c>
      <c r="J33" s="48">
        <f t="shared" si="1"/>
        <v>31000</v>
      </c>
      <c r="K33" s="65">
        <f t="shared" si="4"/>
        <v>1435500.0000000002</v>
      </c>
    </row>
    <row r="34" spans="1:11" x14ac:dyDescent="0.25">
      <c r="A34" s="45">
        <v>33</v>
      </c>
      <c r="B34" s="50">
        <v>101</v>
      </c>
      <c r="C34" s="51">
        <v>10</v>
      </c>
      <c r="D34" s="46" t="s">
        <v>27</v>
      </c>
      <c r="E34" s="46">
        <v>435</v>
      </c>
      <c r="F34" s="46">
        <f t="shared" si="0"/>
        <v>478.50000000000006</v>
      </c>
      <c r="G34" s="47">
        <f>G33+90</f>
        <v>32610</v>
      </c>
      <c r="H34" s="63">
        <f t="shared" si="2"/>
        <v>14185350</v>
      </c>
      <c r="I34" s="63">
        <f t="shared" si="5"/>
        <v>15036471</v>
      </c>
      <c r="J34" s="48">
        <f t="shared" si="1"/>
        <v>31500</v>
      </c>
      <c r="K34" s="65">
        <f t="shared" si="4"/>
        <v>1435500.0000000002</v>
      </c>
    </row>
    <row r="35" spans="1:11" x14ac:dyDescent="0.25">
      <c r="A35" s="45">
        <v>34</v>
      </c>
      <c r="B35" s="50">
        <v>103</v>
      </c>
      <c r="C35" s="51">
        <v>10</v>
      </c>
      <c r="D35" s="46" t="s">
        <v>27</v>
      </c>
      <c r="E35" s="46">
        <v>435</v>
      </c>
      <c r="F35" s="46">
        <f t="shared" si="0"/>
        <v>478.50000000000006</v>
      </c>
      <c r="G35" s="47">
        <f>G34</f>
        <v>32610</v>
      </c>
      <c r="H35" s="63">
        <f t="shared" si="2"/>
        <v>14185350</v>
      </c>
      <c r="I35" s="63">
        <f t="shared" si="5"/>
        <v>15036471</v>
      </c>
      <c r="J35" s="48">
        <f t="shared" si="1"/>
        <v>31500</v>
      </c>
      <c r="K35" s="65">
        <f t="shared" si="4"/>
        <v>1435500.0000000002</v>
      </c>
    </row>
    <row r="36" spans="1:11" x14ac:dyDescent="0.25">
      <c r="A36" s="45">
        <v>35</v>
      </c>
      <c r="B36" s="50">
        <v>104</v>
      </c>
      <c r="C36" s="51">
        <v>10</v>
      </c>
      <c r="D36" s="46" t="s">
        <v>27</v>
      </c>
      <c r="E36" s="46">
        <v>435</v>
      </c>
      <c r="F36" s="46">
        <f t="shared" si="0"/>
        <v>478.50000000000006</v>
      </c>
      <c r="G36" s="47">
        <f>G35</f>
        <v>32610</v>
      </c>
      <c r="H36" s="63">
        <f t="shared" si="2"/>
        <v>14185350</v>
      </c>
      <c r="I36" s="63">
        <f t="shared" si="5"/>
        <v>15036471</v>
      </c>
      <c r="J36" s="48">
        <f t="shared" si="1"/>
        <v>31500</v>
      </c>
      <c r="K36" s="65">
        <f t="shared" si="4"/>
        <v>1435500.0000000002</v>
      </c>
    </row>
    <row r="37" spans="1:11" ht="16.5" customHeight="1" x14ac:dyDescent="0.25">
      <c r="A37" s="45">
        <v>36</v>
      </c>
      <c r="B37" s="50">
        <v>111</v>
      </c>
      <c r="C37" s="51">
        <v>11</v>
      </c>
      <c r="D37" s="46" t="s">
        <v>27</v>
      </c>
      <c r="E37" s="46">
        <v>435</v>
      </c>
      <c r="F37" s="46">
        <f t="shared" si="0"/>
        <v>478.50000000000006</v>
      </c>
      <c r="G37" s="47">
        <f>G36+90</f>
        <v>32700</v>
      </c>
      <c r="H37" s="63">
        <f t="shared" si="2"/>
        <v>14224500</v>
      </c>
      <c r="I37" s="63">
        <f t="shared" si="5"/>
        <v>15077970</v>
      </c>
      <c r="J37" s="48">
        <f t="shared" si="1"/>
        <v>31500</v>
      </c>
      <c r="K37" s="65">
        <f t="shared" si="4"/>
        <v>1435500.0000000002</v>
      </c>
    </row>
    <row r="38" spans="1:11" ht="16.5" customHeight="1" x14ac:dyDescent="0.25">
      <c r="A38" s="45">
        <v>37</v>
      </c>
      <c r="B38" s="50">
        <v>112</v>
      </c>
      <c r="C38" s="51">
        <v>11</v>
      </c>
      <c r="D38" s="46" t="s">
        <v>27</v>
      </c>
      <c r="E38" s="46">
        <v>435</v>
      </c>
      <c r="F38" s="46">
        <f t="shared" si="0"/>
        <v>478.50000000000006</v>
      </c>
      <c r="G38" s="47">
        <f>G37</f>
        <v>32700</v>
      </c>
      <c r="H38" s="63">
        <f t="shared" si="2"/>
        <v>14224500</v>
      </c>
      <c r="I38" s="63">
        <f t="shared" si="5"/>
        <v>15077970</v>
      </c>
      <c r="J38" s="48">
        <f t="shared" si="1"/>
        <v>31500</v>
      </c>
      <c r="K38" s="65">
        <f t="shared" si="4"/>
        <v>1435500.0000000002</v>
      </c>
    </row>
    <row r="39" spans="1:11" ht="16.5" customHeight="1" x14ac:dyDescent="0.25">
      <c r="A39" s="45">
        <v>38</v>
      </c>
      <c r="B39" s="50">
        <v>113</v>
      </c>
      <c r="C39" s="51">
        <v>11</v>
      </c>
      <c r="D39" s="46" t="s">
        <v>27</v>
      </c>
      <c r="E39" s="46">
        <v>435</v>
      </c>
      <c r="F39" s="46">
        <f t="shared" si="0"/>
        <v>478.50000000000006</v>
      </c>
      <c r="G39" s="47">
        <f>G38</f>
        <v>32700</v>
      </c>
      <c r="H39" s="63">
        <f t="shared" si="2"/>
        <v>14224500</v>
      </c>
      <c r="I39" s="63">
        <f t="shared" si="5"/>
        <v>15077970</v>
      </c>
      <c r="J39" s="48">
        <f t="shared" si="1"/>
        <v>31500</v>
      </c>
      <c r="K39" s="65">
        <f t="shared" si="4"/>
        <v>1435500.0000000002</v>
      </c>
    </row>
    <row r="40" spans="1:11" ht="16.5" customHeight="1" x14ac:dyDescent="0.25">
      <c r="A40" s="45">
        <v>39</v>
      </c>
      <c r="B40" s="50">
        <v>114</v>
      </c>
      <c r="C40" s="51">
        <v>11</v>
      </c>
      <c r="D40" s="46" t="s">
        <v>27</v>
      </c>
      <c r="E40" s="46">
        <v>435</v>
      </c>
      <c r="F40" s="46">
        <f t="shared" si="0"/>
        <v>478.50000000000006</v>
      </c>
      <c r="G40" s="47">
        <f>G39</f>
        <v>32700</v>
      </c>
      <c r="H40" s="63">
        <f t="shared" si="2"/>
        <v>14224500</v>
      </c>
      <c r="I40" s="63">
        <f t="shared" si="5"/>
        <v>15077970</v>
      </c>
      <c r="J40" s="48">
        <f t="shared" si="1"/>
        <v>31500</v>
      </c>
      <c r="K40" s="65">
        <f t="shared" si="4"/>
        <v>1435500.0000000002</v>
      </c>
    </row>
    <row r="41" spans="1:11" x14ac:dyDescent="0.25">
      <c r="A41" s="45">
        <v>40</v>
      </c>
      <c r="B41" s="50">
        <v>121</v>
      </c>
      <c r="C41" s="51">
        <v>12</v>
      </c>
      <c r="D41" s="46" t="s">
        <v>27</v>
      </c>
      <c r="E41" s="46">
        <v>435</v>
      </c>
      <c r="F41" s="46">
        <f t="shared" si="0"/>
        <v>478.50000000000006</v>
      </c>
      <c r="G41" s="47">
        <f>G40+90</f>
        <v>32790</v>
      </c>
      <c r="H41" s="63">
        <f t="shared" si="2"/>
        <v>14263650</v>
      </c>
      <c r="I41" s="63">
        <f t="shared" si="5"/>
        <v>15119469</v>
      </c>
      <c r="J41" s="48">
        <f t="shared" si="1"/>
        <v>31500</v>
      </c>
      <c r="K41" s="65">
        <f t="shared" si="4"/>
        <v>1435500.0000000002</v>
      </c>
    </row>
    <row r="42" spans="1:11" ht="16.5" customHeight="1" x14ac:dyDescent="0.25">
      <c r="A42" s="45">
        <v>41</v>
      </c>
      <c r="B42" s="50">
        <v>122</v>
      </c>
      <c r="C42" s="51">
        <v>12</v>
      </c>
      <c r="D42" s="46" t="s">
        <v>27</v>
      </c>
      <c r="E42" s="46">
        <v>435</v>
      </c>
      <c r="F42" s="46">
        <f t="shared" si="0"/>
        <v>478.50000000000006</v>
      </c>
      <c r="G42" s="47">
        <f>G41</f>
        <v>32790</v>
      </c>
      <c r="H42" s="63">
        <f t="shared" si="2"/>
        <v>14263650</v>
      </c>
      <c r="I42" s="63">
        <f t="shared" si="5"/>
        <v>15119469</v>
      </c>
      <c r="J42" s="48">
        <f t="shared" si="1"/>
        <v>31500</v>
      </c>
      <c r="K42" s="65">
        <f t="shared" si="4"/>
        <v>1435500.0000000002</v>
      </c>
    </row>
    <row r="43" spans="1:11" ht="16.5" customHeight="1" x14ac:dyDescent="0.25">
      <c r="A43" s="45">
        <v>42</v>
      </c>
      <c r="B43" s="50">
        <v>123</v>
      </c>
      <c r="C43" s="51">
        <v>12</v>
      </c>
      <c r="D43" s="46" t="s">
        <v>27</v>
      </c>
      <c r="E43" s="46">
        <v>435</v>
      </c>
      <c r="F43" s="46">
        <f t="shared" si="0"/>
        <v>478.50000000000006</v>
      </c>
      <c r="G43" s="47">
        <f>G42</f>
        <v>32790</v>
      </c>
      <c r="H43" s="63">
        <f t="shared" si="2"/>
        <v>14263650</v>
      </c>
      <c r="I43" s="63">
        <f t="shared" si="5"/>
        <v>15119469</v>
      </c>
      <c r="J43" s="48">
        <f t="shared" si="1"/>
        <v>31500</v>
      </c>
      <c r="K43" s="65">
        <f t="shared" si="4"/>
        <v>1435500.0000000002</v>
      </c>
    </row>
    <row r="44" spans="1:11" ht="16.5" customHeight="1" x14ac:dyDescent="0.25">
      <c r="A44" s="45">
        <v>43</v>
      </c>
      <c r="B44" s="50">
        <v>124</v>
      </c>
      <c r="C44" s="51">
        <v>12</v>
      </c>
      <c r="D44" s="46" t="s">
        <v>27</v>
      </c>
      <c r="E44" s="46">
        <v>435</v>
      </c>
      <c r="F44" s="46">
        <f t="shared" si="0"/>
        <v>478.50000000000006</v>
      </c>
      <c r="G44" s="47">
        <f>G43</f>
        <v>32790</v>
      </c>
      <c r="H44" s="63">
        <f t="shared" si="2"/>
        <v>14263650</v>
      </c>
      <c r="I44" s="63">
        <f t="shared" si="5"/>
        <v>15119469</v>
      </c>
      <c r="J44" s="48">
        <f t="shared" si="1"/>
        <v>31500</v>
      </c>
      <c r="K44" s="65">
        <f t="shared" si="4"/>
        <v>1435500.0000000002</v>
      </c>
    </row>
    <row r="45" spans="1:11" ht="16.5" customHeight="1" x14ac:dyDescent="0.25">
      <c r="A45" s="45">
        <v>44</v>
      </c>
      <c r="B45" s="50">
        <v>131</v>
      </c>
      <c r="C45" s="51">
        <v>13</v>
      </c>
      <c r="D45" s="46" t="s">
        <v>27</v>
      </c>
      <c r="E45" s="46">
        <v>435</v>
      </c>
      <c r="F45" s="46">
        <f t="shared" si="0"/>
        <v>478.50000000000006</v>
      </c>
      <c r="G45" s="47">
        <f>G44+90</f>
        <v>32880</v>
      </c>
      <c r="H45" s="63">
        <f t="shared" si="2"/>
        <v>14302800</v>
      </c>
      <c r="I45" s="63">
        <f t="shared" si="5"/>
        <v>15160968</v>
      </c>
      <c r="J45" s="48">
        <f t="shared" si="1"/>
        <v>31500</v>
      </c>
      <c r="K45" s="65">
        <f t="shared" si="4"/>
        <v>1435500.0000000002</v>
      </c>
    </row>
    <row r="46" spans="1:11" ht="16.5" customHeight="1" x14ac:dyDescent="0.25">
      <c r="A46" s="45">
        <v>45</v>
      </c>
      <c r="B46" s="50">
        <v>132</v>
      </c>
      <c r="C46" s="51">
        <v>13</v>
      </c>
      <c r="D46" s="46" t="s">
        <v>27</v>
      </c>
      <c r="E46" s="46">
        <v>435</v>
      </c>
      <c r="F46" s="46">
        <f t="shared" si="0"/>
        <v>478.50000000000006</v>
      </c>
      <c r="G46" s="47">
        <f>G45</f>
        <v>32880</v>
      </c>
      <c r="H46" s="63">
        <f t="shared" si="2"/>
        <v>14302800</v>
      </c>
      <c r="I46" s="63">
        <f t="shared" si="5"/>
        <v>15160968</v>
      </c>
      <c r="J46" s="48">
        <f t="shared" si="1"/>
        <v>31500</v>
      </c>
      <c r="K46" s="65">
        <f t="shared" si="4"/>
        <v>1435500.0000000002</v>
      </c>
    </row>
    <row r="47" spans="1:11" x14ac:dyDescent="0.25">
      <c r="A47" s="45">
        <v>46</v>
      </c>
      <c r="B47" s="50">
        <v>133</v>
      </c>
      <c r="C47" s="51">
        <v>13</v>
      </c>
      <c r="D47" s="46" t="s">
        <v>27</v>
      </c>
      <c r="E47" s="46">
        <v>435</v>
      </c>
      <c r="F47" s="46">
        <f t="shared" si="0"/>
        <v>478.50000000000006</v>
      </c>
      <c r="G47" s="47">
        <f>G46</f>
        <v>32880</v>
      </c>
      <c r="H47" s="63">
        <f t="shared" si="2"/>
        <v>14302800</v>
      </c>
      <c r="I47" s="63">
        <f t="shared" si="5"/>
        <v>15160968</v>
      </c>
      <c r="J47" s="48">
        <f t="shared" si="1"/>
        <v>31500</v>
      </c>
      <c r="K47" s="65">
        <f t="shared" si="4"/>
        <v>1435500.0000000002</v>
      </c>
    </row>
    <row r="48" spans="1:11" x14ac:dyDescent="0.25">
      <c r="A48" s="45">
        <v>47</v>
      </c>
      <c r="B48" s="50">
        <v>134</v>
      </c>
      <c r="C48" s="51">
        <v>13</v>
      </c>
      <c r="D48" s="46" t="s">
        <v>27</v>
      </c>
      <c r="E48" s="46">
        <v>435</v>
      </c>
      <c r="F48" s="46">
        <f t="shared" si="0"/>
        <v>478.50000000000006</v>
      </c>
      <c r="G48" s="47">
        <f>G47</f>
        <v>32880</v>
      </c>
      <c r="H48" s="63">
        <f t="shared" si="2"/>
        <v>14302800</v>
      </c>
      <c r="I48" s="63">
        <f t="shared" si="5"/>
        <v>15160968</v>
      </c>
      <c r="J48" s="48">
        <f t="shared" si="1"/>
        <v>31500</v>
      </c>
      <c r="K48" s="65">
        <f t="shared" si="4"/>
        <v>1435500.0000000002</v>
      </c>
    </row>
    <row r="49" spans="1:11" x14ac:dyDescent="0.25">
      <c r="A49" s="45">
        <v>48</v>
      </c>
      <c r="B49" s="50">
        <v>141</v>
      </c>
      <c r="C49" s="51">
        <v>14</v>
      </c>
      <c r="D49" s="46" t="s">
        <v>27</v>
      </c>
      <c r="E49" s="46">
        <v>435</v>
      </c>
      <c r="F49" s="46">
        <f t="shared" si="0"/>
        <v>478.50000000000006</v>
      </c>
      <c r="G49" s="47">
        <f>G48+90</f>
        <v>32970</v>
      </c>
      <c r="H49" s="63">
        <f t="shared" si="2"/>
        <v>14341950</v>
      </c>
      <c r="I49" s="63">
        <f t="shared" si="5"/>
        <v>15202467</v>
      </c>
      <c r="J49" s="48">
        <f t="shared" si="1"/>
        <v>31500</v>
      </c>
      <c r="K49" s="65">
        <f t="shared" si="4"/>
        <v>1435500.0000000002</v>
      </c>
    </row>
    <row r="50" spans="1:11" x14ac:dyDescent="0.25">
      <c r="A50" s="45">
        <v>49</v>
      </c>
      <c r="B50" s="50">
        <v>142</v>
      </c>
      <c r="C50" s="51">
        <v>14</v>
      </c>
      <c r="D50" s="46" t="s">
        <v>27</v>
      </c>
      <c r="E50" s="46">
        <v>435</v>
      </c>
      <c r="F50" s="46">
        <f t="shared" si="0"/>
        <v>478.50000000000006</v>
      </c>
      <c r="G50" s="47">
        <f>G49</f>
        <v>32970</v>
      </c>
      <c r="H50" s="63">
        <f t="shared" si="2"/>
        <v>14341950</v>
      </c>
      <c r="I50" s="63">
        <f t="shared" si="5"/>
        <v>15202467</v>
      </c>
      <c r="J50" s="48">
        <f t="shared" si="1"/>
        <v>31500</v>
      </c>
      <c r="K50" s="65">
        <f t="shared" si="4"/>
        <v>1435500.0000000002</v>
      </c>
    </row>
    <row r="51" spans="1:11" x14ac:dyDescent="0.25">
      <c r="A51" s="45">
        <v>50</v>
      </c>
      <c r="B51" s="50">
        <v>143</v>
      </c>
      <c r="C51" s="51">
        <v>14</v>
      </c>
      <c r="D51" s="46" t="s">
        <v>27</v>
      </c>
      <c r="E51" s="46">
        <v>435</v>
      </c>
      <c r="F51" s="46">
        <f t="shared" si="0"/>
        <v>478.50000000000006</v>
      </c>
      <c r="G51" s="47">
        <f>G50</f>
        <v>32970</v>
      </c>
      <c r="H51" s="63">
        <f t="shared" si="2"/>
        <v>14341950</v>
      </c>
      <c r="I51" s="63">
        <f t="shared" si="5"/>
        <v>15202467</v>
      </c>
      <c r="J51" s="48">
        <f t="shared" si="1"/>
        <v>31500</v>
      </c>
      <c r="K51" s="65">
        <f t="shared" si="4"/>
        <v>1435500.0000000002</v>
      </c>
    </row>
    <row r="52" spans="1:11" x14ac:dyDescent="0.25">
      <c r="A52" s="45">
        <v>51</v>
      </c>
      <c r="B52" s="50">
        <v>144</v>
      </c>
      <c r="C52" s="51">
        <v>14</v>
      </c>
      <c r="D52" s="46" t="s">
        <v>27</v>
      </c>
      <c r="E52" s="46">
        <v>435</v>
      </c>
      <c r="F52" s="46">
        <f t="shared" si="0"/>
        <v>478.50000000000006</v>
      </c>
      <c r="G52" s="47">
        <f>G51</f>
        <v>32970</v>
      </c>
      <c r="H52" s="63">
        <f t="shared" si="2"/>
        <v>14341950</v>
      </c>
      <c r="I52" s="63">
        <f t="shared" si="5"/>
        <v>15202467</v>
      </c>
      <c r="J52" s="48">
        <f t="shared" si="1"/>
        <v>31500</v>
      </c>
      <c r="K52" s="65">
        <f t="shared" si="4"/>
        <v>1435500.0000000002</v>
      </c>
    </row>
    <row r="53" spans="1:11" x14ac:dyDescent="0.25">
      <c r="A53" s="45">
        <v>52</v>
      </c>
      <c r="B53" s="50">
        <v>151</v>
      </c>
      <c r="C53" s="51">
        <v>15</v>
      </c>
      <c r="D53" s="46" t="s">
        <v>27</v>
      </c>
      <c r="E53" s="46">
        <v>435</v>
      </c>
      <c r="F53" s="46">
        <f t="shared" si="0"/>
        <v>478.50000000000006</v>
      </c>
      <c r="G53" s="47">
        <f>G52+90</f>
        <v>33060</v>
      </c>
      <c r="H53" s="63">
        <f t="shared" si="2"/>
        <v>14381100</v>
      </c>
      <c r="I53" s="63">
        <f t="shared" si="5"/>
        <v>15243966</v>
      </c>
      <c r="J53" s="48">
        <f t="shared" si="1"/>
        <v>32000</v>
      </c>
      <c r="K53" s="65">
        <f t="shared" si="4"/>
        <v>1435500.0000000002</v>
      </c>
    </row>
    <row r="54" spans="1:11" x14ac:dyDescent="0.25">
      <c r="A54" s="45">
        <v>53</v>
      </c>
      <c r="B54" s="50">
        <v>152</v>
      </c>
      <c r="C54" s="51">
        <v>15</v>
      </c>
      <c r="D54" s="46" t="s">
        <v>27</v>
      </c>
      <c r="E54" s="46">
        <v>435</v>
      </c>
      <c r="F54" s="46">
        <f t="shared" si="0"/>
        <v>478.50000000000006</v>
      </c>
      <c r="G54" s="47">
        <f>G53</f>
        <v>33060</v>
      </c>
      <c r="H54" s="63">
        <f t="shared" si="2"/>
        <v>14381100</v>
      </c>
      <c r="I54" s="63">
        <f t="shared" si="5"/>
        <v>15243966</v>
      </c>
      <c r="J54" s="48">
        <f t="shared" si="1"/>
        <v>32000</v>
      </c>
      <c r="K54" s="65">
        <f t="shared" si="4"/>
        <v>1435500.0000000002</v>
      </c>
    </row>
    <row r="55" spans="1:11" x14ac:dyDescent="0.25">
      <c r="A55" s="45">
        <v>54</v>
      </c>
      <c r="B55" s="50">
        <v>153</v>
      </c>
      <c r="C55" s="51">
        <v>15</v>
      </c>
      <c r="D55" s="46" t="s">
        <v>27</v>
      </c>
      <c r="E55" s="46">
        <v>435</v>
      </c>
      <c r="F55" s="46">
        <f t="shared" si="0"/>
        <v>478.50000000000006</v>
      </c>
      <c r="G55" s="47">
        <f>G54</f>
        <v>33060</v>
      </c>
      <c r="H55" s="63">
        <f t="shared" si="2"/>
        <v>14381100</v>
      </c>
      <c r="I55" s="63">
        <f t="shared" si="5"/>
        <v>15243966</v>
      </c>
      <c r="J55" s="48">
        <f t="shared" si="1"/>
        <v>32000</v>
      </c>
      <c r="K55" s="65">
        <f t="shared" si="4"/>
        <v>1435500.0000000002</v>
      </c>
    </row>
    <row r="56" spans="1:11" x14ac:dyDescent="0.25">
      <c r="A56" s="45">
        <v>55</v>
      </c>
      <c r="B56" s="50">
        <v>154</v>
      </c>
      <c r="C56" s="51">
        <v>15</v>
      </c>
      <c r="D56" s="46" t="s">
        <v>27</v>
      </c>
      <c r="E56" s="46">
        <v>435</v>
      </c>
      <c r="F56" s="46">
        <f t="shared" si="0"/>
        <v>478.50000000000006</v>
      </c>
      <c r="G56" s="47">
        <f>G55</f>
        <v>33060</v>
      </c>
      <c r="H56" s="63">
        <f t="shared" si="2"/>
        <v>14381100</v>
      </c>
      <c r="I56" s="63">
        <f t="shared" si="5"/>
        <v>15243966</v>
      </c>
      <c r="J56" s="48">
        <f t="shared" si="1"/>
        <v>32000</v>
      </c>
      <c r="K56" s="65">
        <f t="shared" si="4"/>
        <v>1435500.0000000002</v>
      </c>
    </row>
    <row r="57" spans="1:11" x14ac:dyDescent="0.25">
      <c r="A57" s="45">
        <v>56</v>
      </c>
      <c r="B57" s="50">
        <v>161</v>
      </c>
      <c r="C57" s="51">
        <v>16</v>
      </c>
      <c r="D57" s="46" t="s">
        <v>27</v>
      </c>
      <c r="E57" s="46">
        <v>435</v>
      </c>
      <c r="F57" s="46">
        <f t="shared" si="0"/>
        <v>478.50000000000006</v>
      </c>
      <c r="G57" s="47">
        <f>G56+90</f>
        <v>33150</v>
      </c>
      <c r="H57" s="63">
        <f t="shared" si="2"/>
        <v>14420250</v>
      </c>
      <c r="I57" s="63">
        <f t="shared" si="5"/>
        <v>15285465</v>
      </c>
      <c r="J57" s="48">
        <f t="shared" si="1"/>
        <v>32000</v>
      </c>
      <c r="K57" s="65">
        <f t="shared" si="4"/>
        <v>1435500.0000000002</v>
      </c>
    </row>
    <row r="58" spans="1:11" x14ac:dyDescent="0.25">
      <c r="A58" s="45">
        <v>57</v>
      </c>
      <c r="B58" s="50">
        <v>162</v>
      </c>
      <c r="C58" s="51">
        <v>16</v>
      </c>
      <c r="D58" s="46" t="s">
        <v>27</v>
      </c>
      <c r="E58" s="46">
        <v>435</v>
      </c>
      <c r="F58" s="46">
        <f t="shared" si="0"/>
        <v>478.50000000000006</v>
      </c>
      <c r="G58" s="47">
        <f>G57</f>
        <v>33150</v>
      </c>
      <c r="H58" s="63">
        <f t="shared" si="2"/>
        <v>14420250</v>
      </c>
      <c r="I58" s="63">
        <f t="shared" si="5"/>
        <v>15285465</v>
      </c>
      <c r="J58" s="48">
        <f t="shared" si="1"/>
        <v>32000</v>
      </c>
      <c r="K58" s="65">
        <f t="shared" si="4"/>
        <v>1435500.0000000002</v>
      </c>
    </row>
    <row r="59" spans="1:11" x14ac:dyDescent="0.25">
      <c r="A59" s="45">
        <v>58</v>
      </c>
      <c r="B59" s="50">
        <v>163</v>
      </c>
      <c r="C59" s="51">
        <v>16</v>
      </c>
      <c r="D59" s="46" t="s">
        <v>27</v>
      </c>
      <c r="E59" s="46">
        <v>435</v>
      </c>
      <c r="F59" s="46">
        <f t="shared" si="0"/>
        <v>478.50000000000006</v>
      </c>
      <c r="G59" s="47">
        <f>G58</f>
        <v>33150</v>
      </c>
      <c r="H59" s="63">
        <f t="shared" si="2"/>
        <v>14420250</v>
      </c>
      <c r="I59" s="63">
        <f t="shared" si="5"/>
        <v>15285465</v>
      </c>
      <c r="J59" s="48">
        <f t="shared" si="1"/>
        <v>32000</v>
      </c>
      <c r="K59" s="65">
        <f t="shared" si="4"/>
        <v>1435500.0000000002</v>
      </c>
    </row>
    <row r="60" spans="1:11" x14ac:dyDescent="0.25">
      <c r="A60" s="45">
        <v>59</v>
      </c>
      <c r="B60" s="50">
        <v>164</v>
      </c>
      <c r="C60" s="51">
        <v>16</v>
      </c>
      <c r="D60" s="46" t="s">
        <v>27</v>
      </c>
      <c r="E60" s="46">
        <v>435</v>
      </c>
      <c r="F60" s="46">
        <f t="shared" si="0"/>
        <v>478.50000000000006</v>
      </c>
      <c r="G60" s="47">
        <f>G59</f>
        <v>33150</v>
      </c>
      <c r="H60" s="63">
        <f t="shared" si="2"/>
        <v>14420250</v>
      </c>
      <c r="I60" s="63">
        <f t="shared" si="5"/>
        <v>15285465</v>
      </c>
      <c r="J60" s="48">
        <f t="shared" si="1"/>
        <v>32000</v>
      </c>
      <c r="K60" s="65">
        <f t="shared" si="4"/>
        <v>1435500.0000000002</v>
      </c>
    </row>
    <row r="61" spans="1:11" x14ac:dyDescent="0.25">
      <c r="A61" s="45">
        <v>60</v>
      </c>
      <c r="B61" s="50">
        <v>171</v>
      </c>
      <c r="C61" s="51">
        <v>17</v>
      </c>
      <c r="D61" s="46" t="s">
        <v>27</v>
      </c>
      <c r="E61" s="46">
        <v>435</v>
      </c>
      <c r="F61" s="46">
        <f t="shared" si="0"/>
        <v>478.50000000000006</v>
      </c>
      <c r="G61" s="47">
        <f>G60+90</f>
        <v>33240</v>
      </c>
      <c r="H61" s="63">
        <f t="shared" si="2"/>
        <v>14459400</v>
      </c>
      <c r="I61" s="63">
        <f t="shared" si="5"/>
        <v>15326964</v>
      </c>
      <c r="J61" s="48">
        <f t="shared" si="1"/>
        <v>32000</v>
      </c>
      <c r="K61" s="65">
        <f t="shared" si="4"/>
        <v>1435500.0000000002</v>
      </c>
    </row>
    <row r="62" spans="1:11" x14ac:dyDescent="0.25">
      <c r="A62" s="45">
        <v>61</v>
      </c>
      <c r="B62" s="50">
        <v>173</v>
      </c>
      <c r="C62" s="51">
        <v>17</v>
      </c>
      <c r="D62" s="46" t="s">
        <v>27</v>
      </c>
      <c r="E62" s="46">
        <v>435</v>
      </c>
      <c r="F62" s="46">
        <f t="shared" si="0"/>
        <v>478.50000000000006</v>
      </c>
      <c r="G62" s="47">
        <f>G61</f>
        <v>33240</v>
      </c>
      <c r="H62" s="63">
        <f t="shared" si="2"/>
        <v>14459400</v>
      </c>
      <c r="I62" s="63">
        <f t="shared" si="5"/>
        <v>15326964</v>
      </c>
      <c r="J62" s="48">
        <f t="shared" si="1"/>
        <v>32000</v>
      </c>
      <c r="K62" s="65">
        <f t="shared" si="4"/>
        <v>1435500.0000000002</v>
      </c>
    </row>
    <row r="63" spans="1:11" x14ac:dyDescent="0.25">
      <c r="A63" s="45">
        <v>62</v>
      </c>
      <c r="B63" s="50">
        <v>174</v>
      </c>
      <c r="C63" s="51">
        <v>17</v>
      </c>
      <c r="D63" s="46" t="s">
        <v>27</v>
      </c>
      <c r="E63" s="46">
        <v>435</v>
      </c>
      <c r="F63" s="46">
        <f t="shared" si="0"/>
        <v>478.50000000000006</v>
      </c>
      <c r="G63" s="47">
        <f>G62</f>
        <v>33240</v>
      </c>
      <c r="H63" s="63">
        <f t="shared" si="2"/>
        <v>14459400</v>
      </c>
      <c r="I63" s="63">
        <f t="shared" si="5"/>
        <v>15326964</v>
      </c>
      <c r="J63" s="48">
        <f t="shared" si="1"/>
        <v>32000</v>
      </c>
      <c r="K63" s="65">
        <f t="shared" si="4"/>
        <v>1435500.0000000002</v>
      </c>
    </row>
    <row r="64" spans="1:11" x14ac:dyDescent="0.25">
      <c r="A64" s="45">
        <v>63</v>
      </c>
      <c r="B64" s="50">
        <v>181</v>
      </c>
      <c r="C64" s="51">
        <v>18</v>
      </c>
      <c r="D64" s="46" t="s">
        <v>27</v>
      </c>
      <c r="E64" s="46">
        <v>435</v>
      </c>
      <c r="F64" s="46">
        <f t="shared" si="0"/>
        <v>478.50000000000006</v>
      </c>
      <c r="G64" s="47">
        <f>G63+90</f>
        <v>33330</v>
      </c>
      <c r="H64" s="63">
        <f t="shared" si="2"/>
        <v>14498550</v>
      </c>
      <c r="I64" s="63">
        <f t="shared" si="5"/>
        <v>15368463</v>
      </c>
      <c r="J64" s="48">
        <f t="shared" si="1"/>
        <v>32000</v>
      </c>
      <c r="K64" s="65">
        <f t="shared" si="4"/>
        <v>1435500.0000000002</v>
      </c>
    </row>
    <row r="65" spans="1:11" x14ac:dyDescent="0.25">
      <c r="A65" s="45">
        <v>64</v>
      </c>
      <c r="B65" s="50">
        <v>182</v>
      </c>
      <c r="C65" s="51">
        <v>18</v>
      </c>
      <c r="D65" s="46" t="s">
        <v>27</v>
      </c>
      <c r="E65" s="46">
        <v>435</v>
      </c>
      <c r="F65" s="46">
        <f t="shared" si="0"/>
        <v>478.50000000000006</v>
      </c>
      <c r="G65" s="47">
        <f>G64</f>
        <v>33330</v>
      </c>
      <c r="H65" s="63">
        <f t="shared" ref="H65:H83" si="6">E65*G65</f>
        <v>14498550</v>
      </c>
      <c r="I65" s="63">
        <f t="shared" si="5"/>
        <v>15368463</v>
      </c>
      <c r="J65" s="48">
        <f t="shared" si="1"/>
        <v>32000</v>
      </c>
      <c r="K65" s="65">
        <f t="shared" ref="K65:K83" si="7">F65*3000</f>
        <v>1435500.0000000002</v>
      </c>
    </row>
    <row r="66" spans="1:11" x14ac:dyDescent="0.25">
      <c r="A66" s="45">
        <v>65</v>
      </c>
      <c r="B66" s="50">
        <v>183</v>
      </c>
      <c r="C66" s="51">
        <v>18</v>
      </c>
      <c r="D66" s="46" t="s">
        <v>27</v>
      </c>
      <c r="E66" s="46">
        <v>435</v>
      </c>
      <c r="F66" s="46">
        <f t="shared" si="0"/>
        <v>478.50000000000006</v>
      </c>
      <c r="G66" s="47">
        <f>G65</f>
        <v>33330</v>
      </c>
      <c r="H66" s="63">
        <f t="shared" si="6"/>
        <v>14498550</v>
      </c>
      <c r="I66" s="63">
        <f t="shared" si="5"/>
        <v>15368463</v>
      </c>
      <c r="J66" s="48">
        <f t="shared" si="1"/>
        <v>32000</v>
      </c>
      <c r="K66" s="65">
        <f t="shared" si="7"/>
        <v>1435500.0000000002</v>
      </c>
    </row>
    <row r="67" spans="1:11" x14ac:dyDescent="0.25">
      <c r="A67" s="45">
        <v>66</v>
      </c>
      <c r="B67" s="50">
        <v>184</v>
      </c>
      <c r="C67" s="51">
        <v>18</v>
      </c>
      <c r="D67" s="46" t="s">
        <v>27</v>
      </c>
      <c r="E67" s="46">
        <v>435</v>
      </c>
      <c r="F67" s="46">
        <f t="shared" si="0"/>
        <v>478.50000000000006</v>
      </c>
      <c r="G67" s="47">
        <f>G66</f>
        <v>33330</v>
      </c>
      <c r="H67" s="63">
        <f t="shared" si="6"/>
        <v>14498550</v>
      </c>
      <c r="I67" s="63">
        <f t="shared" si="5"/>
        <v>15368463</v>
      </c>
      <c r="J67" s="48">
        <f t="shared" si="1"/>
        <v>32000</v>
      </c>
      <c r="K67" s="65">
        <f t="shared" si="7"/>
        <v>1435500.0000000002</v>
      </c>
    </row>
    <row r="68" spans="1:11" x14ac:dyDescent="0.25">
      <c r="A68" s="45">
        <v>67</v>
      </c>
      <c r="B68" s="50">
        <v>191</v>
      </c>
      <c r="C68" s="51">
        <v>19</v>
      </c>
      <c r="D68" s="46" t="s">
        <v>27</v>
      </c>
      <c r="E68" s="46">
        <v>435</v>
      </c>
      <c r="F68" s="46">
        <f t="shared" si="0"/>
        <v>478.50000000000006</v>
      </c>
      <c r="G68" s="47">
        <f>G67+90</f>
        <v>33420</v>
      </c>
      <c r="H68" s="63">
        <f t="shared" si="6"/>
        <v>14537700</v>
      </c>
      <c r="I68" s="63">
        <f t="shared" si="5"/>
        <v>15409962</v>
      </c>
      <c r="J68" s="48">
        <f t="shared" si="1"/>
        <v>32000</v>
      </c>
      <c r="K68" s="65">
        <f t="shared" si="7"/>
        <v>1435500.0000000002</v>
      </c>
    </row>
    <row r="69" spans="1:11" x14ac:dyDescent="0.25">
      <c r="A69" s="45">
        <v>68</v>
      </c>
      <c r="B69" s="50">
        <v>192</v>
      </c>
      <c r="C69" s="51">
        <v>19</v>
      </c>
      <c r="D69" s="46" t="s">
        <v>27</v>
      </c>
      <c r="E69" s="46">
        <v>435</v>
      </c>
      <c r="F69" s="46">
        <f t="shared" si="0"/>
        <v>478.50000000000006</v>
      </c>
      <c r="G69" s="47">
        <f>G68</f>
        <v>33420</v>
      </c>
      <c r="H69" s="63">
        <f t="shared" si="6"/>
        <v>14537700</v>
      </c>
      <c r="I69" s="63">
        <f t="shared" ref="I69:I83" si="8">ROUND(H69*1.06,0)</f>
        <v>15409962</v>
      </c>
      <c r="J69" s="48">
        <f t="shared" si="1"/>
        <v>32000</v>
      </c>
      <c r="K69" s="65">
        <f t="shared" si="7"/>
        <v>1435500.0000000002</v>
      </c>
    </row>
    <row r="70" spans="1:11" x14ac:dyDescent="0.25">
      <c r="A70" s="45">
        <v>69</v>
      </c>
      <c r="B70" s="45">
        <v>193</v>
      </c>
      <c r="C70" s="51">
        <v>19</v>
      </c>
      <c r="D70" s="46" t="s">
        <v>27</v>
      </c>
      <c r="E70" s="46">
        <v>435</v>
      </c>
      <c r="F70" s="46">
        <f t="shared" si="0"/>
        <v>478.50000000000006</v>
      </c>
      <c r="G70" s="47">
        <f>G69</f>
        <v>33420</v>
      </c>
      <c r="H70" s="63">
        <f t="shared" si="6"/>
        <v>14537700</v>
      </c>
      <c r="I70" s="63">
        <f t="shared" si="8"/>
        <v>15409962</v>
      </c>
      <c r="J70" s="48">
        <f t="shared" si="1"/>
        <v>32000</v>
      </c>
      <c r="K70" s="65">
        <f t="shared" si="7"/>
        <v>1435500.0000000002</v>
      </c>
    </row>
    <row r="71" spans="1:11" x14ac:dyDescent="0.25">
      <c r="A71" s="45">
        <v>70</v>
      </c>
      <c r="B71" s="50">
        <v>194</v>
      </c>
      <c r="C71" s="51">
        <v>19</v>
      </c>
      <c r="D71" s="46" t="s">
        <v>27</v>
      </c>
      <c r="E71" s="46">
        <v>435</v>
      </c>
      <c r="F71" s="46">
        <f t="shared" si="0"/>
        <v>478.50000000000006</v>
      </c>
      <c r="G71" s="47">
        <f>G70</f>
        <v>33420</v>
      </c>
      <c r="H71" s="63">
        <f t="shared" si="6"/>
        <v>14537700</v>
      </c>
      <c r="I71" s="63">
        <f t="shared" si="8"/>
        <v>15409962</v>
      </c>
      <c r="J71" s="48">
        <f t="shared" si="1"/>
        <v>32000</v>
      </c>
      <c r="K71" s="65">
        <f t="shared" si="7"/>
        <v>1435500.0000000002</v>
      </c>
    </row>
    <row r="72" spans="1:11" x14ac:dyDescent="0.25">
      <c r="A72" s="45">
        <v>71</v>
      </c>
      <c r="B72" s="45">
        <v>201</v>
      </c>
      <c r="C72" s="51">
        <v>20</v>
      </c>
      <c r="D72" s="46" t="s">
        <v>27</v>
      </c>
      <c r="E72" s="46">
        <v>435</v>
      </c>
      <c r="F72" s="46">
        <f t="shared" si="0"/>
        <v>478.50000000000006</v>
      </c>
      <c r="G72" s="47">
        <f>G71+90</f>
        <v>33510</v>
      </c>
      <c r="H72" s="63">
        <f t="shared" si="6"/>
        <v>14576850</v>
      </c>
      <c r="I72" s="63">
        <f t="shared" si="8"/>
        <v>15451461</v>
      </c>
      <c r="J72" s="48">
        <f t="shared" si="1"/>
        <v>32000</v>
      </c>
      <c r="K72" s="65">
        <f t="shared" si="7"/>
        <v>1435500.0000000002</v>
      </c>
    </row>
    <row r="73" spans="1:11" x14ac:dyDescent="0.25">
      <c r="A73" s="45">
        <v>72</v>
      </c>
      <c r="B73" s="50">
        <v>202</v>
      </c>
      <c r="C73" s="51">
        <v>20</v>
      </c>
      <c r="D73" s="46" t="s">
        <v>27</v>
      </c>
      <c r="E73" s="46">
        <v>435</v>
      </c>
      <c r="F73" s="46">
        <f t="shared" si="0"/>
        <v>478.50000000000006</v>
      </c>
      <c r="G73" s="47">
        <f>G72</f>
        <v>33510</v>
      </c>
      <c r="H73" s="63">
        <f t="shared" si="6"/>
        <v>14576850</v>
      </c>
      <c r="I73" s="63">
        <f t="shared" si="8"/>
        <v>15451461</v>
      </c>
      <c r="J73" s="48">
        <f t="shared" si="1"/>
        <v>32000</v>
      </c>
      <c r="K73" s="65">
        <f t="shared" si="7"/>
        <v>1435500.0000000002</v>
      </c>
    </row>
    <row r="74" spans="1:11" x14ac:dyDescent="0.25">
      <c r="A74" s="45">
        <v>73</v>
      </c>
      <c r="B74" s="45">
        <v>203</v>
      </c>
      <c r="C74" s="51">
        <v>20</v>
      </c>
      <c r="D74" s="46" t="s">
        <v>27</v>
      </c>
      <c r="E74" s="46">
        <v>435</v>
      </c>
      <c r="F74" s="46">
        <f t="shared" si="0"/>
        <v>478.50000000000006</v>
      </c>
      <c r="G74" s="47">
        <f>G73</f>
        <v>33510</v>
      </c>
      <c r="H74" s="63">
        <f t="shared" si="6"/>
        <v>14576850</v>
      </c>
      <c r="I74" s="63">
        <f t="shared" si="8"/>
        <v>15451461</v>
      </c>
      <c r="J74" s="48">
        <f t="shared" si="1"/>
        <v>32000</v>
      </c>
      <c r="K74" s="65">
        <f t="shared" si="7"/>
        <v>1435500.0000000002</v>
      </c>
    </row>
    <row r="75" spans="1:11" x14ac:dyDescent="0.25">
      <c r="A75" s="45">
        <v>74</v>
      </c>
      <c r="B75" s="50">
        <v>204</v>
      </c>
      <c r="C75" s="51">
        <v>20</v>
      </c>
      <c r="D75" s="46" t="s">
        <v>27</v>
      </c>
      <c r="E75" s="46">
        <v>435</v>
      </c>
      <c r="F75" s="46">
        <f t="shared" si="0"/>
        <v>478.50000000000006</v>
      </c>
      <c r="G75" s="47">
        <f>G74</f>
        <v>33510</v>
      </c>
      <c r="H75" s="63">
        <f t="shared" si="6"/>
        <v>14576850</v>
      </c>
      <c r="I75" s="63">
        <f t="shared" si="8"/>
        <v>15451461</v>
      </c>
      <c r="J75" s="48">
        <f t="shared" si="1"/>
        <v>32000</v>
      </c>
      <c r="K75" s="65">
        <f t="shared" si="7"/>
        <v>1435500.0000000002</v>
      </c>
    </row>
    <row r="76" spans="1:11" x14ac:dyDescent="0.25">
      <c r="A76" s="45">
        <v>75</v>
      </c>
      <c r="B76" s="50">
        <v>211</v>
      </c>
      <c r="C76" s="51">
        <v>21</v>
      </c>
      <c r="D76" s="46" t="s">
        <v>27</v>
      </c>
      <c r="E76" s="46">
        <v>435</v>
      </c>
      <c r="F76" s="46">
        <f t="shared" si="0"/>
        <v>478.50000000000006</v>
      </c>
      <c r="G76" s="47">
        <f>G75+90</f>
        <v>33600</v>
      </c>
      <c r="H76" s="63">
        <f t="shared" si="6"/>
        <v>14616000</v>
      </c>
      <c r="I76" s="63">
        <f t="shared" si="8"/>
        <v>15492960</v>
      </c>
      <c r="J76" s="48">
        <f t="shared" si="1"/>
        <v>32500</v>
      </c>
      <c r="K76" s="65">
        <f t="shared" si="7"/>
        <v>1435500.0000000002</v>
      </c>
    </row>
    <row r="77" spans="1:11" x14ac:dyDescent="0.25">
      <c r="A77" s="45">
        <v>76</v>
      </c>
      <c r="B77" s="50">
        <v>212</v>
      </c>
      <c r="C77" s="51">
        <v>21</v>
      </c>
      <c r="D77" s="46" t="s">
        <v>27</v>
      </c>
      <c r="E77" s="46">
        <v>435</v>
      </c>
      <c r="F77" s="46">
        <f t="shared" si="0"/>
        <v>478.50000000000006</v>
      </c>
      <c r="G77" s="47">
        <f>G76</f>
        <v>33600</v>
      </c>
      <c r="H77" s="63">
        <f t="shared" si="6"/>
        <v>14616000</v>
      </c>
      <c r="I77" s="63">
        <f t="shared" si="8"/>
        <v>15492960</v>
      </c>
      <c r="J77" s="48">
        <f t="shared" si="1"/>
        <v>32500</v>
      </c>
      <c r="K77" s="65">
        <f t="shared" si="7"/>
        <v>1435500.0000000002</v>
      </c>
    </row>
    <row r="78" spans="1:11" x14ac:dyDescent="0.25">
      <c r="A78" s="45">
        <v>77</v>
      </c>
      <c r="B78" s="50">
        <v>213</v>
      </c>
      <c r="C78" s="51">
        <v>21</v>
      </c>
      <c r="D78" s="46" t="s">
        <v>27</v>
      </c>
      <c r="E78" s="46">
        <v>435</v>
      </c>
      <c r="F78" s="46">
        <f t="shared" si="0"/>
        <v>478.50000000000006</v>
      </c>
      <c r="G78" s="47">
        <f>G77</f>
        <v>33600</v>
      </c>
      <c r="H78" s="63">
        <f t="shared" si="6"/>
        <v>14616000</v>
      </c>
      <c r="I78" s="63">
        <f t="shared" si="8"/>
        <v>15492960</v>
      </c>
      <c r="J78" s="48">
        <f t="shared" si="1"/>
        <v>32500</v>
      </c>
      <c r="K78" s="65">
        <f t="shared" si="7"/>
        <v>1435500.0000000002</v>
      </c>
    </row>
    <row r="79" spans="1:11" x14ac:dyDescent="0.25">
      <c r="A79" s="45">
        <v>78</v>
      </c>
      <c r="B79" s="50">
        <v>214</v>
      </c>
      <c r="C79" s="51">
        <v>21</v>
      </c>
      <c r="D79" s="46" t="s">
        <v>27</v>
      </c>
      <c r="E79" s="46">
        <v>435</v>
      </c>
      <c r="F79" s="46">
        <f t="shared" si="0"/>
        <v>478.50000000000006</v>
      </c>
      <c r="G79" s="47">
        <f>G78</f>
        <v>33600</v>
      </c>
      <c r="H79" s="63">
        <f t="shared" si="6"/>
        <v>14616000</v>
      </c>
      <c r="I79" s="63">
        <f t="shared" si="8"/>
        <v>15492960</v>
      </c>
      <c r="J79" s="48">
        <f t="shared" si="1"/>
        <v>32500</v>
      </c>
      <c r="K79" s="65">
        <f t="shared" si="7"/>
        <v>1435500.0000000002</v>
      </c>
    </row>
    <row r="80" spans="1:11" x14ac:dyDescent="0.25">
      <c r="A80" s="45">
        <v>79</v>
      </c>
      <c r="B80" s="50">
        <v>221</v>
      </c>
      <c r="C80" s="51">
        <v>22</v>
      </c>
      <c r="D80" s="46" t="s">
        <v>27</v>
      </c>
      <c r="E80" s="46">
        <v>435</v>
      </c>
      <c r="F80" s="46">
        <f t="shared" si="0"/>
        <v>478.50000000000006</v>
      </c>
      <c r="G80" s="47">
        <f>G79+90</f>
        <v>33690</v>
      </c>
      <c r="H80" s="63">
        <f t="shared" si="6"/>
        <v>14655150</v>
      </c>
      <c r="I80" s="63">
        <f t="shared" si="8"/>
        <v>15534459</v>
      </c>
      <c r="J80" s="48">
        <f t="shared" si="1"/>
        <v>32500</v>
      </c>
      <c r="K80" s="65">
        <f t="shared" si="7"/>
        <v>1435500.0000000002</v>
      </c>
    </row>
    <row r="81" spans="1:12" x14ac:dyDescent="0.25">
      <c r="A81" s="45">
        <v>80</v>
      </c>
      <c r="B81" s="50">
        <v>222</v>
      </c>
      <c r="C81" s="51">
        <v>22</v>
      </c>
      <c r="D81" s="46" t="s">
        <v>27</v>
      </c>
      <c r="E81" s="46">
        <v>435</v>
      </c>
      <c r="F81" s="46">
        <f t="shared" si="0"/>
        <v>478.50000000000006</v>
      </c>
      <c r="G81" s="47">
        <f>G80</f>
        <v>33690</v>
      </c>
      <c r="H81" s="63">
        <f t="shared" si="6"/>
        <v>14655150</v>
      </c>
      <c r="I81" s="63">
        <f t="shared" si="8"/>
        <v>15534459</v>
      </c>
      <c r="J81" s="48">
        <f t="shared" si="1"/>
        <v>32500</v>
      </c>
      <c r="K81" s="65">
        <f t="shared" si="7"/>
        <v>1435500.0000000002</v>
      </c>
    </row>
    <row r="82" spans="1:12" x14ac:dyDescent="0.25">
      <c r="A82" s="45">
        <v>81</v>
      </c>
      <c r="B82" s="50">
        <v>223</v>
      </c>
      <c r="C82" s="51">
        <v>22</v>
      </c>
      <c r="D82" s="46" t="s">
        <v>27</v>
      </c>
      <c r="E82" s="46">
        <v>435</v>
      </c>
      <c r="F82" s="46">
        <f t="shared" si="0"/>
        <v>478.50000000000006</v>
      </c>
      <c r="G82" s="47">
        <f>G81</f>
        <v>33690</v>
      </c>
      <c r="H82" s="63">
        <f t="shared" si="6"/>
        <v>14655150</v>
      </c>
      <c r="I82" s="63">
        <f t="shared" si="8"/>
        <v>15534459</v>
      </c>
      <c r="J82" s="48">
        <f t="shared" si="1"/>
        <v>32500</v>
      </c>
      <c r="K82" s="65">
        <f t="shared" si="7"/>
        <v>1435500.0000000002</v>
      </c>
    </row>
    <row r="83" spans="1:12" x14ac:dyDescent="0.25">
      <c r="A83" s="45">
        <v>82</v>
      </c>
      <c r="B83" s="50">
        <v>224</v>
      </c>
      <c r="C83" s="51">
        <v>22</v>
      </c>
      <c r="D83" s="46" t="s">
        <v>27</v>
      </c>
      <c r="E83" s="46">
        <v>435</v>
      </c>
      <c r="F83" s="46">
        <f t="shared" si="0"/>
        <v>478.50000000000006</v>
      </c>
      <c r="G83" s="47">
        <f>G82</f>
        <v>33690</v>
      </c>
      <c r="H83" s="63">
        <f t="shared" si="6"/>
        <v>14655150</v>
      </c>
      <c r="I83" s="63">
        <f t="shared" si="8"/>
        <v>15534459</v>
      </c>
      <c r="J83" s="48">
        <f t="shared" si="1"/>
        <v>32500</v>
      </c>
      <c r="K83" s="65">
        <f t="shared" si="7"/>
        <v>1435500.0000000002</v>
      </c>
    </row>
    <row r="84" spans="1:12" x14ac:dyDescent="0.25">
      <c r="A84" s="60" t="s">
        <v>4</v>
      </c>
      <c r="B84" s="61"/>
      <c r="C84" s="61"/>
      <c r="D84" s="62"/>
      <c r="E84" s="52">
        <f t="shared" ref="E84:K84" si="9">SUM(E2:E83)</f>
        <v>35670</v>
      </c>
      <c r="F84" s="52">
        <f t="shared" si="9"/>
        <v>39237.000000000007</v>
      </c>
      <c r="G84" s="53"/>
      <c r="H84" s="64">
        <f t="shared" si="9"/>
        <v>1169501850</v>
      </c>
      <c r="I84" s="64">
        <f t="shared" si="9"/>
        <v>1239671961</v>
      </c>
      <c r="J84" s="48"/>
      <c r="K84" s="66">
        <f t="shared" si="9"/>
        <v>117711000.00000001</v>
      </c>
      <c r="L84" s="4"/>
    </row>
    <row r="87" spans="1:12" x14ac:dyDescent="0.25">
      <c r="L87" s="4">
        <f>F84*3000</f>
        <v>117711000.00000001</v>
      </c>
    </row>
  </sheetData>
  <mergeCells count="1">
    <mergeCell ref="A84:D84"/>
  </mergeCells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topLeftCell="B1" zoomScale="145" zoomScaleNormal="145" workbookViewId="0">
      <selection activeCell="B2" sqref="B2:J7"/>
    </sheetView>
  </sheetViews>
  <sheetFormatPr defaultRowHeight="15" x14ac:dyDescent="0.25"/>
  <cols>
    <col min="2" max="2" width="16.28515625" customWidth="1"/>
    <col min="3" max="3" width="14" customWidth="1"/>
    <col min="4" max="4" width="10.5703125" customWidth="1"/>
    <col min="5" max="5" width="11.140625" customWidth="1"/>
    <col min="6" max="6" width="11.85546875" customWidth="1"/>
    <col min="7" max="7" width="24" customWidth="1"/>
    <col min="8" max="8" width="22" customWidth="1"/>
    <col min="9" max="9" width="19" customWidth="1"/>
    <col min="11" max="11" width="17.28515625" bestFit="1" customWidth="1"/>
    <col min="13" max="13" width="16.140625" customWidth="1"/>
  </cols>
  <sheetData>
    <row r="1" spans="1:11" x14ac:dyDescent="0.25">
      <c r="B1" s="1"/>
      <c r="C1" s="1"/>
      <c r="D1" s="1"/>
      <c r="E1" s="1"/>
      <c r="F1" s="1"/>
      <c r="G1" s="1"/>
      <c r="H1" s="1"/>
    </row>
    <row r="2" spans="1:11" s="1" customFormat="1" ht="36.75" customHeight="1" x14ac:dyDescent="0.25">
      <c r="B2" s="16" t="s">
        <v>11</v>
      </c>
      <c r="C2" s="16" t="s">
        <v>2</v>
      </c>
      <c r="D2" s="17" t="s">
        <v>5</v>
      </c>
      <c r="E2" s="17" t="s">
        <v>6</v>
      </c>
      <c r="F2" s="17" t="s">
        <v>7</v>
      </c>
      <c r="G2" s="18" t="s">
        <v>23</v>
      </c>
      <c r="H2" s="19" t="s">
        <v>24</v>
      </c>
      <c r="I2" s="20" t="s">
        <v>25</v>
      </c>
    </row>
    <row r="3" spans="1:11" s="1" customFormat="1" ht="16.5" customHeight="1" x14ac:dyDescent="0.3">
      <c r="B3" s="21" t="s">
        <v>22</v>
      </c>
      <c r="C3" s="22" t="s">
        <v>14</v>
      </c>
      <c r="D3" s="23">
        <v>122</v>
      </c>
      <c r="E3" s="24">
        <v>82340</v>
      </c>
      <c r="F3" s="25">
        <v>90574</v>
      </c>
      <c r="G3" s="26">
        <v>2510385320</v>
      </c>
      <c r="H3" s="27">
        <v>2661008440</v>
      </c>
      <c r="I3" s="28">
        <v>271722000</v>
      </c>
    </row>
    <row r="4" spans="1:11" s="6" customFormat="1" x14ac:dyDescent="0.25">
      <c r="A4"/>
      <c r="B4" s="29" t="s">
        <v>10</v>
      </c>
      <c r="C4" s="22" t="s">
        <v>13</v>
      </c>
      <c r="D4" s="22">
        <v>118</v>
      </c>
      <c r="E4" s="24">
        <v>79668</v>
      </c>
      <c r="F4" s="25">
        <v>87635</v>
      </c>
      <c r="G4" s="26">
        <v>2431514610</v>
      </c>
      <c r="H4" s="27">
        <v>2577405488</v>
      </c>
      <c r="I4" s="28">
        <v>262904400</v>
      </c>
      <c r="J4" s="5"/>
    </row>
    <row r="5" spans="1:11" s="6" customFormat="1" ht="16.5" x14ac:dyDescent="0.3">
      <c r="A5"/>
      <c r="B5" s="29" t="s">
        <v>12</v>
      </c>
      <c r="C5" s="22" t="s">
        <v>20</v>
      </c>
      <c r="D5" s="22"/>
      <c r="E5" s="30"/>
      <c r="F5" s="31"/>
      <c r="G5" s="32"/>
      <c r="H5" s="33"/>
      <c r="I5" s="34"/>
      <c r="J5" s="5"/>
    </row>
    <row r="6" spans="1:11" s="6" customFormat="1" x14ac:dyDescent="0.25">
      <c r="A6"/>
      <c r="B6" s="29"/>
      <c r="C6" s="35" t="s">
        <v>21</v>
      </c>
      <c r="D6" s="22">
        <f>38+62</f>
        <v>100</v>
      </c>
      <c r="E6" s="24">
        <v>85109</v>
      </c>
      <c r="F6" s="25">
        <v>93620</v>
      </c>
      <c r="G6" s="26">
        <v>2597896070</v>
      </c>
      <c r="H6" s="27">
        <v>2753769835</v>
      </c>
      <c r="I6" s="28">
        <v>280859700</v>
      </c>
      <c r="J6" s="5"/>
    </row>
    <row r="7" spans="1:11" ht="15.75" x14ac:dyDescent="0.25">
      <c r="B7" s="29" t="s">
        <v>4</v>
      </c>
      <c r="C7" s="36"/>
      <c r="D7" s="37">
        <f t="shared" ref="D7:I7" si="0">D3+D4+D6</f>
        <v>340</v>
      </c>
      <c r="E7" s="38">
        <f t="shared" si="0"/>
        <v>247117</v>
      </c>
      <c r="F7" s="38">
        <f t="shared" si="0"/>
        <v>271829</v>
      </c>
      <c r="G7" s="39">
        <f t="shared" si="0"/>
        <v>7539796000</v>
      </c>
      <c r="H7" s="39">
        <f t="shared" si="0"/>
        <v>7992183763</v>
      </c>
      <c r="I7" s="39">
        <f t="shared" si="0"/>
        <v>815486100</v>
      </c>
      <c r="J7" s="1"/>
      <c r="K7" s="15">
        <f>F7*3000</f>
        <v>815487000</v>
      </c>
    </row>
    <row r="8" spans="1:11" x14ac:dyDescent="0.25">
      <c r="B8" s="1"/>
      <c r="C8" s="1"/>
      <c r="D8" s="1"/>
      <c r="E8" s="1"/>
      <c r="F8" s="1"/>
      <c r="G8" s="1"/>
      <c r="H8" s="1"/>
    </row>
    <row r="9" spans="1:11" x14ac:dyDescent="0.25">
      <c r="K9" s="4"/>
    </row>
    <row r="12" spans="1:11" x14ac:dyDescent="0.25">
      <c r="I12" s="9"/>
    </row>
    <row r="13" spans="1:11" x14ac:dyDescent="0.25">
      <c r="I13" s="9"/>
    </row>
    <row r="14" spans="1:11" x14ac:dyDescent="0.25">
      <c r="I14" s="9"/>
    </row>
    <row r="15" spans="1:11" x14ac:dyDescent="0.25">
      <c r="I15" s="9"/>
    </row>
    <row r="16" spans="1:11" ht="15.75" thickBot="1" x14ac:dyDescent="0.3">
      <c r="I16" s="9"/>
    </row>
    <row r="17" spans="11:13" ht="15.75" thickBot="1" x14ac:dyDescent="0.3">
      <c r="K17" s="13">
        <v>755</v>
      </c>
      <c r="L17">
        <v>63110</v>
      </c>
      <c r="M17">
        <f>K17*L17</f>
        <v>47648050</v>
      </c>
    </row>
    <row r="18" spans="11:13" ht="15.75" thickBot="1" x14ac:dyDescent="0.3">
      <c r="K18" s="14">
        <v>754</v>
      </c>
      <c r="L18">
        <v>63110</v>
      </c>
      <c r="M18">
        <f t="shared" ref="M18:M19" si="1">K18*L18</f>
        <v>47584940</v>
      </c>
    </row>
    <row r="19" spans="11:13" ht="15.75" thickBot="1" x14ac:dyDescent="0.3">
      <c r="K19" s="14">
        <v>730</v>
      </c>
      <c r="L19">
        <v>63110</v>
      </c>
      <c r="M19">
        <f t="shared" si="1"/>
        <v>46070300</v>
      </c>
    </row>
    <row r="20" spans="11:13" x14ac:dyDescent="0.25">
      <c r="M20" s="4">
        <f>SUM(M17:M19)</f>
        <v>141303290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3:AC16"/>
  <sheetViews>
    <sheetView workbookViewId="0">
      <selection activeCell="G16" sqref="G16"/>
    </sheetView>
  </sheetViews>
  <sheetFormatPr defaultRowHeight="15" x14ac:dyDescent="0.25"/>
  <sheetData>
    <row r="13" spans="4:29" x14ac:dyDescent="0.25">
      <c r="AC13" s="11"/>
    </row>
    <row r="15" spans="4:29" ht="16.5" x14ac:dyDescent="0.25">
      <c r="D15" s="40"/>
      <c r="E15" s="40"/>
      <c r="F15" s="40"/>
      <c r="G15" s="40"/>
      <c r="H15" s="40"/>
    </row>
    <row r="16" spans="4:29" ht="16.5" x14ac:dyDescent="0.25">
      <c r="D16" s="41">
        <v>1</v>
      </c>
      <c r="E16" s="41" t="s">
        <v>26</v>
      </c>
      <c r="F16" s="41">
        <v>3311.69</v>
      </c>
      <c r="G16" s="41">
        <v>82</v>
      </c>
      <c r="H16" s="41">
        <v>21</v>
      </c>
      <c r="I16">
        <f>F16/G16</f>
        <v>40.38646341463415</v>
      </c>
      <c r="J16">
        <f>I16*10.764</f>
        <v>434.71989219512199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7"/>
  <sheetViews>
    <sheetView workbookViewId="0">
      <selection activeCell="E9" sqref="E9"/>
    </sheetView>
  </sheetViews>
  <sheetFormatPr defaultRowHeight="15" x14ac:dyDescent="0.25"/>
  <sheetData>
    <row r="1" spans="1:1" x14ac:dyDescent="0.25">
      <c r="A1" s="11"/>
    </row>
    <row r="3" spans="1:1" x14ac:dyDescent="0.25">
      <c r="A3" s="11"/>
    </row>
    <row r="8" spans="1:1" x14ac:dyDescent="0.25">
      <c r="A8" s="11"/>
    </row>
    <row r="13" spans="1:1" x14ac:dyDescent="0.25">
      <c r="A13" s="11"/>
    </row>
    <row r="22" spans="1:3" x14ac:dyDescent="0.25">
      <c r="C22" s="12"/>
    </row>
    <row r="23" spans="1:3" x14ac:dyDescent="0.25">
      <c r="C23" s="12"/>
    </row>
    <row r="25" spans="1:3" x14ac:dyDescent="0.25">
      <c r="A25" s="11"/>
    </row>
    <row r="29" spans="1:3" x14ac:dyDescent="0.25">
      <c r="C29" s="12"/>
    </row>
    <row r="30" spans="1:3" x14ac:dyDescent="0.25">
      <c r="C30" s="12"/>
    </row>
    <row r="32" spans="1:3" x14ac:dyDescent="0.25">
      <c r="A32" s="11"/>
    </row>
    <row r="36" spans="3:3" x14ac:dyDescent="0.25">
      <c r="C36" s="12"/>
    </row>
    <row r="37" spans="3:3" x14ac:dyDescent="0.25">
      <c r="C37" s="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6"/>
  <sheetViews>
    <sheetView zoomScale="115" zoomScaleNormal="115" workbookViewId="0">
      <selection activeCell="H5" sqref="H5"/>
    </sheetView>
  </sheetViews>
  <sheetFormatPr defaultRowHeight="15" x14ac:dyDescent="0.25"/>
  <cols>
    <col min="1" max="1" width="14.7109375" customWidth="1"/>
    <col min="4" max="4" width="15.28515625" bestFit="1" customWidth="1"/>
    <col min="5" max="7" width="14.28515625" customWidth="1"/>
    <col min="8" max="8" width="19" customWidth="1"/>
    <col min="9" max="9" width="11.5703125" bestFit="1" customWidth="1"/>
    <col min="11" max="11" width="14.28515625" bestFit="1" customWidth="1"/>
    <col min="12" max="12" width="12.5703125" bestFit="1" customWidth="1"/>
  </cols>
  <sheetData>
    <row r="3" spans="1:13" s="57" customFormat="1" x14ac:dyDescent="0.25">
      <c r="A3" s="54" t="s">
        <v>28</v>
      </c>
      <c r="B3" s="54">
        <v>435</v>
      </c>
      <c r="C3" s="54">
        <v>0</v>
      </c>
      <c r="D3" s="55">
        <v>12819128</v>
      </c>
      <c r="E3" s="56">
        <f>D3/B3</f>
        <v>29469.259770114943</v>
      </c>
      <c r="F3" s="55">
        <v>769500</v>
      </c>
      <c r="G3" s="54">
        <v>30000</v>
      </c>
      <c r="H3" s="56">
        <f>D3+F3+G3</f>
        <v>13618628</v>
      </c>
      <c r="I3" s="56">
        <f>H3/B3</f>
        <v>31307.1908045977</v>
      </c>
      <c r="J3" s="54"/>
      <c r="K3" s="54"/>
    </row>
    <row r="4" spans="1:13" s="6" customFormat="1" x14ac:dyDescent="0.25">
      <c r="A4" s="1" t="s">
        <v>29</v>
      </c>
      <c r="B4" s="1">
        <v>435</v>
      </c>
      <c r="C4" s="1">
        <v>0</v>
      </c>
      <c r="D4" s="2">
        <v>13035217</v>
      </c>
      <c r="E4" s="3">
        <f>D4/B4</f>
        <v>29966.016091954021</v>
      </c>
      <c r="F4" s="2">
        <v>782500</v>
      </c>
      <c r="G4" s="1">
        <v>30000</v>
      </c>
      <c r="H4" s="3">
        <f>D4+F4+G4</f>
        <v>13847717</v>
      </c>
      <c r="I4" s="3">
        <f t="shared" ref="I4:I7" si="0">H4/B4</f>
        <v>31833.832183908045</v>
      </c>
      <c r="J4"/>
      <c r="K4"/>
    </row>
    <row r="5" spans="1:13" s="6" customFormat="1" x14ac:dyDescent="0.25">
      <c r="A5" s="1" t="s">
        <v>30</v>
      </c>
      <c r="B5" s="1">
        <v>435</v>
      </c>
      <c r="C5" s="1">
        <v>0</v>
      </c>
      <c r="D5" s="2">
        <v>13549372</v>
      </c>
      <c r="E5" s="3">
        <f>D5/B5</f>
        <v>31147.981609195402</v>
      </c>
      <c r="F5" s="2">
        <v>813000</v>
      </c>
      <c r="G5" s="1">
        <v>30000</v>
      </c>
      <c r="H5" s="3">
        <f>D5+F5+G5</f>
        <v>14392372</v>
      </c>
      <c r="I5" s="3">
        <f t="shared" si="0"/>
        <v>33085.912643678159</v>
      </c>
      <c r="J5"/>
      <c r="K5"/>
    </row>
    <row r="6" spans="1:13" s="6" customFormat="1" x14ac:dyDescent="0.25">
      <c r="A6" s="1" t="s">
        <v>31</v>
      </c>
      <c r="B6" s="1">
        <v>435</v>
      </c>
      <c r="C6" s="1">
        <v>0</v>
      </c>
      <c r="D6" s="2">
        <v>12582836</v>
      </c>
      <c r="E6" s="3">
        <f>D6/B6</f>
        <v>28926.059770114942</v>
      </c>
      <c r="F6" s="2">
        <v>755000</v>
      </c>
      <c r="G6" s="1">
        <v>30000</v>
      </c>
      <c r="H6" s="3">
        <f>D6+F6+G6</f>
        <v>13367836</v>
      </c>
      <c r="I6" s="3">
        <f t="shared" si="0"/>
        <v>30730.657471264367</v>
      </c>
      <c r="J6"/>
      <c r="K6"/>
    </row>
    <row r="7" spans="1:13" s="6" customFormat="1" x14ac:dyDescent="0.25">
      <c r="A7" s="1" t="s">
        <v>32</v>
      </c>
      <c r="B7" s="1">
        <v>435</v>
      </c>
      <c r="C7" s="1">
        <v>0</v>
      </c>
      <c r="D7" s="2">
        <v>13726612</v>
      </c>
      <c r="E7" s="2">
        <f>D7/B7</f>
        <v>31555.429885057471</v>
      </c>
      <c r="F7" s="2">
        <v>824000</v>
      </c>
      <c r="G7" s="1">
        <v>30000</v>
      </c>
      <c r="H7" s="3">
        <f>D7+F7+G7</f>
        <v>14580612</v>
      </c>
      <c r="I7" s="3">
        <f t="shared" si="0"/>
        <v>33518.64827586207</v>
      </c>
      <c r="J7"/>
      <c r="K7"/>
    </row>
    <row r="8" spans="1:13" s="6" customFormat="1" x14ac:dyDescent="0.25">
      <c r="A8"/>
      <c r="B8"/>
      <c r="C8"/>
      <c r="D8"/>
      <c r="E8"/>
      <c r="F8"/>
      <c r="G8"/>
      <c r="H8"/>
      <c r="I8"/>
      <c r="J8"/>
      <c r="K8"/>
    </row>
    <row r="9" spans="1:13" s="6" customFormat="1" x14ac:dyDescent="0.25">
      <c r="A9" s="1" t="s">
        <v>33</v>
      </c>
      <c r="B9" s="1">
        <v>57.75</v>
      </c>
      <c r="C9" s="58">
        <f>B9*10.764</f>
        <v>621.62099999999998</v>
      </c>
      <c r="D9" s="2">
        <v>16748320</v>
      </c>
      <c r="E9" s="9">
        <f>D9/C9</f>
        <v>26942.9765081939</v>
      </c>
      <c r="F9" s="2">
        <v>1108000</v>
      </c>
      <c r="G9" s="1">
        <v>30000</v>
      </c>
      <c r="H9" s="9">
        <f>D9+F9+G9</f>
        <v>17886320</v>
      </c>
      <c r="I9" s="9">
        <f>H9/C9</f>
        <v>28773.673991065298</v>
      </c>
      <c r="J9"/>
      <c r="K9"/>
    </row>
    <row r="10" spans="1:13" s="6" customFormat="1" ht="16.5" x14ac:dyDescent="0.25">
      <c r="A10" s="1" t="s">
        <v>34</v>
      </c>
      <c r="B10" s="1">
        <v>97.05</v>
      </c>
      <c r="C10" s="58">
        <f t="shared" ref="C10:C16" si="1">B10*10.764</f>
        <v>1044.6461999999999</v>
      </c>
      <c r="D10" s="2">
        <v>29817092</v>
      </c>
      <c r="E10" s="9">
        <f t="shared" ref="E10:E16" si="2">D10/C10</f>
        <v>28542.765962294223</v>
      </c>
      <c r="F10" s="2">
        <v>1789500</v>
      </c>
      <c r="G10" s="1">
        <v>30000</v>
      </c>
      <c r="H10" s="9">
        <f t="shared" ref="H10:H16" si="3">D10+F10+G10</f>
        <v>31636592</v>
      </c>
      <c r="I10" s="9">
        <f t="shared" ref="I10:I16" si="4">H10/C10</f>
        <v>30284.503978476161</v>
      </c>
      <c r="J10"/>
      <c r="K10"/>
      <c r="L10" s="7"/>
      <c r="M10" s="8"/>
    </row>
    <row r="11" spans="1:13" s="6" customFormat="1" x14ac:dyDescent="0.25">
      <c r="A11" s="1" t="s">
        <v>35</v>
      </c>
      <c r="B11" s="1">
        <v>67.44</v>
      </c>
      <c r="C11" s="58">
        <f t="shared" si="1"/>
        <v>725.92415999999992</v>
      </c>
      <c r="D11" s="2">
        <v>21044740</v>
      </c>
      <c r="E11" s="9">
        <f t="shared" si="2"/>
        <v>28990.273584502273</v>
      </c>
      <c r="F11" s="2">
        <v>1263000</v>
      </c>
      <c r="G11" s="1">
        <v>30000</v>
      </c>
      <c r="H11" s="9">
        <f t="shared" si="3"/>
        <v>22337740</v>
      </c>
      <c r="I11" s="9">
        <f t="shared" si="4"/>
        <v>30771.451386877663</v>
      </c>
      <c r="J11"/>
      <c r="K11"/>
    </row>
    <row r="12" spans="1:13" s="6" customFormat="1" x14ac:dyDescent="0.25">
      <c r="A12" s="1" t="s">
        <v>36</v>
      </c>
      <c r="B12" s="1">
        <v>97.05</v>
      </c>
      <c r="C12" s="58">
        <f t="shared" si="1"/>
        <v>1044.6461999999999</v>
      </c>
      <c r="D12" s="2">
        <v>30460540</v>
      </c>
      <c r="E12" s="9">
        <f t="shared" si="2"/>
        <v>29158.714213482042</v>
      </c>
      <c r="F12" s="2">
        <v>1828000</v>
      </c>
      <c r="G12" s="1">
        <v>30000</v>
      </c>
      <c r="H12" s="9">
        <f t="shared" si="3"/>
        <v>32318540</v>
      </c>
      <c r="I12" s="9">
        <f t="shared" si="4"/>
        <v>30937.306812584015</v>
      </c>
      <c r="J12"/>
      <c r="K12"/>
    </row>
    <row r="13" spans="1:13" s="6" customFormat="1" x14ac:dyDescent="0.25">
      <c r="A13" s="1" t="s">
        <v>37</v>
      </c>
      <c r="B13" s="1">
        <v>97.05</v>
      </c>
      <c r="C13" s="58">
        <f t="shared" si="1"/>
        <v>1044.6461999999999</v>
      </c>
      <c r="D13" s="2">
        <v>30811693</v>
      </c>
      <c r="E13" s="9">
        <f t="shared" si="2"/>
        <v>29494.859599355266</v>
      </c>
      <c r="F13" s="2">
        <v>1849000</v>
      </c>
      <c r="G13" s="1">
        <v>30000</v>
      </c>
      <c r="H13" s="9">
        <f t="shared" si="3"/>
        <v>32690693</v>
      </c>
      <c r="I13" s="9">
        <f t="shared" si="4"/>
        <v>31293.554698231805</v>
      </c>
      <c r="J13"/>
      <c r="K13"/>
    </row>
    <row r="14" spans="1:13" s="6" customFormat="1" x14ac:dyDescent="0.25">
      <c r="A14" s="1" t="s">
        <v>38</v>
      </c>
      <c r="B14" s="1">
        <v>63.08</v>
      </c>
      <c r="C14" s="58">
        <f t="shared" si="1"/>
        <v>678.99311999999998</v>
      </c>
      <c r="D14" s="2">
        <v>20754108</v>
      </c>
      <c r="E14" s="9">
        <f t="shared" si="2"/>
        <v>30566.006324187794</v>
      </c>
      <c r="F14" s="2">
        <v>1245500</v>
      </c>
      <c r="G14" s="1">
        <v>30000</v>
      </c>
      <c r="H14" s="9">
        <f t="shared" si="3"/>
        <v>22029608</v>
      </c>
      <c r="I14" s="9">
        <f t="shared" si="4"/>
        <v>32444.523149218363</v>
      </c>
      <c r="J14"/>
      <c r="K14"/>
    </row>
    <row r="15" spans="1:13" s="6" customFormat="1" x14ac:dyDescent="0.25">
      <c r="A15" s="1" t="s">
        <v>39</v>
      </c>
      <c r="B15" s="1">
        <v>67.489999999999995</v>
      </c>
      <c r="C15" s="58">
        <f t="shared" si="1"/>
        <v>726.46235999999988</v>
      </c>
      <c r="D15" s="2">
        <v>20644720</v>
      </c>
      <c r="E15" s="9">
        <f t="shared" si="2"/>
        <v>28418.155071379064</v>
      </c>
      <c r="F15" s="2">
        <v>1239000</v>
      </c>
      <c r="G15" s="1">
        <v>30000</v>
      </c>
      <c r="H15" s="9">
        <f t="shared" si="3"/>
        <v>21913720</v>
      </c>
      <c r="I15" s="9">
        <f t="shared" si="4"/>
        <v>30164.976475863117</v>
      </c>
      <c r="J15"/>
      <c r="K15"/>
    </row>
    <row r="16" spans="1:13" s="6" customFormat="1" x14ac:dyDescent="0.25">
      <c r="A16" s="1" t="s">
        <v>40</v>
      </c>
      <c r="B16" s="1">
        <v>67.5</v>
      </c>
      <c r="C16" s="58">
        <f t="shared" si="1"/>
        <v>726.56999999999994</v>
      </c>
      <c r="D16" s="2">
        <v>21724853</v>
      </c>
      <c r="E16" s="9">
        <f t="shared" si="2"/>
        <v>29900.564295250289</v>
      </c>
      <c r="F16" s="2">
        <v>1303500</v>
      </c>
      <c r="G16" s="1">
        <v>30000</v>
      </c>
      <c r="H16" s="9">
        <f t="shared" si="3"/>
        <v>23058353</v>
      </c>
      <c r="I16" s="9">
        <f t="shared" si="4"/>
        <v>31735.900188557196</v>
      </c>
      <c r="J16"/>
      <c r="K16"/>
    </row>
    <row r="17" spans="5:9" x14ac:dyDescent="0.25">
      <c r="H17" s="10" t="s">
        <v>4</v>
      </c>
      <c r="I17" s="59">
        <f>SUM(I3:I16)</f>
        <v>406882.13206018397</v>
      </c>
    </row>
    <row r="18" spans="5:9" x14ac:dyDescent="0.25">
      <c r="H18" s="10" t="s">
        <v>41</v>
      </c>
      <c r="I18" s="59">
        <f>I17/13</f>
        <v>31298.625543091075</v>
      </c>
    </row>
    <row r="23" spans="5:9" x14ac:dyDescent="0.25">
      <c r="E23" s="4"/>
    </row>
    <row r="24" spans="5:9" x14ac:dyDescent="0.25">
      <c r="E24" s="4"/>
    </row>
    <row r="25" spans="5:9" x14ac:dyDescent="0.25">
      <c r="E25" s="4"/>
    </row>
    <row r="26" spans="5:9" x14ac:dyDescent="0.25">
      <c r="E2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0987-8BBF-45B5-827F-3E16EFB7326A}">
  <dimension ref="A1"/>
  <sheetViews>
    <sheetView tabSelected="1" topLeftCell="A109" workbookViewId="0">
      <selection activeCell="A128" sqref="A1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 Wing</vt:lpstr>
      <vt:lpstr>Total</vt:lpstr>
      <vt:lpstr>RERA</vt:lpstr>
      <vt:lpstr>Typical Floor</vt:lpstr>
      <vt:lpstr>Rates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2024-06-12T09:04:29Z</dcterms:modified>
</cp:coreProperties>
</file>