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Andheri (East)\Riddhi Bathija\"/>
    </mc:Choice>
  </mc:AlternateContent>
  <xr:revisionPtr revIDLastSave="0" documentId="13_ncr:1_{D6700FA3-4E2F-44D9-AC1F-7F7B31D4207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1" i="4" l="1"/>
  <c r="Q10" i="4"/>
  <c r="Q9" i="4"/>
  <c r="Q8" i="4"/>
  <c r="H23" i="4" l="1"/>
  <c r="H25" i="4" s="1"/>
  <c r="H31" i="4"/>
  <c r="H21" i="4"/>
  <c r="Q12" i="4" l="1"/>
  <c r="P12" i="4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<sst xmlns="http://schemas.openxmlformats.org/spreadsheetml/2006/main" count="32" uniqueCount="29">
  <si>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</si>
  <si>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</si>
  <si>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</si>
  <si>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</si>
  <si>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</si>
  <si>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</si>
  <si>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</si>
  <si>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</si>
  <si>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</si>
  <si>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</si>
  <si>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</si>
  <si>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</si>
  <si>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</si>
  <si>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1604, 16th Floor, Wing - E, Linkbay Residences Phase - I, Codename – Westbay Phase 1, New Link Road, Village - Ambivali, Taluka - Andheri , District - Mumbai Suburban , Andheri (West), </t>
  </si>
  <si>
    <t>ca</t>
  </si>
  <si>
    <t>addl ca</t>
  </si>
  <si>
    <t>1 car pakr</t>
  </si>
  <si>
    <t>rate</t>
  </si>
  <si>
    <t>fmv</t>
  </si>
  <si>
    <t>agreement  - 03.06.24</t>
  </si>
  <si>
    <t>av</t>
  </si>
  <si>
    <t>sd</t>
  </si>
  <si>
    <t>rd</t>
  </si>
  <si>
    <t>bv</t>
  </si>
  <si>
    <t>10.03.23</t>
  </si>
  <si>
    <t>14.05.24</t>
  </si>
  <si>
    <t>15.05.24</t>
  </si>
  <si>
    <t>26.04.24</t>
  </si>
  <si>
    <t>car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</si>
</sst>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468151</xdr:colOff>
      <xdr:row>49</xdr:row>
      <xdr:rowOff>96502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DC8706-E9B6-4008-A65A-A6A2C8867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221751" cy="8973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43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851B29-8E8E-44A3-B2FE-9C9A791B7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8086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17</xdr:col>
      <xdr:colOff>353836</xdr:colOff>
      <xdr:row>53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BE6AB3-1121-4792-A3D7-37528FA39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107436" cy="8964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325257</xdr:colOff>
      <xdr:row>48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DF53B1-3337-469B-AFE0-7C838EB07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078857" cy="8992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344309</xdr:colOff>
      <xdr:row>49</xdr:row>
      <xdr:rowOff>153651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100A56-E305-44AE-AFB0-27B30F747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097909" cy="8964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16</xdr:col>
      <xdr:colOff>496730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3FCD8C-D59F-4619-875E-67739E717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250330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22</xdr:col>
      <xdr:colOff>287151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50DC6D-5F10-43CD-8300-F0688FA3A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0040751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314324</xdr:colOff>
      <xdr:row>1</xdr:row>
      <xdr:rowOff>161924</xdr:rowOff>
    </xdr:from>
    <xdr:to>
      <xdr:col>12</xdr:col>
      <xdr:colOff>323849</xdr:colOff>
      <xdr:row>47</xdr:row>
      <xdr:rowOff>114299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F4E29C-7034-418A-BE0F-FE1BBB6B6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4" y="352424"/>
          <a:ext cx="6715125" cy="87153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438E6E-F0AA-4E5A-BC01-59D605369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62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DF7E66-EDC5-4F98-8235-7EAB00430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924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H23" sqref="H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776</v>
      </c>
      <c r="C2" s="4">
        <f>B2*1.2</f>
        <v>931.19999999999993</v>
      </c>
      <c r="D2" s="4">
        <f t="shared" ref="D2:D13" si="2">C2*1.2</f>
        <v>1117.4399999999998</v>
      </c>
      <c r="E2" s="5">
        <f t="shared" ref="E2:E13" si="3">R2</f>
        <v>25000000</v>
      </c>
      <c r="F2" s="10">
        <f t="shared" ref="F2:F13" si="4">ROUND((E2/B2),0)</f>
        <v>32216</v>
      </c>
      <c r="G2" s="10">
        <f t="shared" ref="G2:G13" si="5">ROUND((E2/C2),0)</f>
        <v>26847</v>
      </c>
      <c r="H2" s="10">
        <f t="shared" ref="H2:H13" si="6">ROUND((E2/D2),0)</f>
        <v>22373</v>
      </c>
      <c r="I2" s="10" t="e">
        <f>#REF!</f>
        <v>#REF!</v>
      </c>
      <c r="J2" s="10">
        <f t="shared" ref="J2:J13" si="7">S2</f>
        <v>0</v>
      </c>
      <c r="K2" s="8"/>
      <c r="L2" s="8"/>
      <c r="M2" s="8"/>
      <c r="N2" s="8"/>
      <c r="O2">
        <v>0</v>
      </c>
      <c r="P2">
        <f t="shared" ref="P2:P12" si="8">O2/1.2</f>
        <v>0</v>
      </c>
      <c r="Q2">
        <v>776</v>
      </c>
      <c r="R2" s="2">
        <v>25000000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900</v>
      </c>
      <c r="C3" s="4">
        <f t="shared" ref="C3:C15" si="9">B3*1.2</f>
        <v>1080</v>
      </c>
      <c r="D3" s="4">
        <f t="shared" si="2"/>
        <v>1296</v>
      </c>
      <c r="E3" s="5">
        <f t="shared" si="3"/>
        <v>32500000</v>
      </c>
      <c r="F3" s="10">
        <f t="shared" si="4"/>
        <v>36111</v>
      </c>
      <c r="G3" s="10">
        <f t="shared" si="5"/>
        <v>30093</v>
      </c>
      <c r="H3" s="10">
        <f t="shared" si="6"/>
        <v>25077</v>
      </c>
      <c r="I3" s="10" t="e">
        <f>#REF!</f>
        <v>#REF!</v>
      </c>
      <c r="J3" s="10">
        <f t="shared" si="7"/>
        <v>0</v>
      </c>
      <c r="K3" s="8"/>
      <c r="L3" s="8"/>
      <c r="M3" s="8"/>
      <c r="N3" s="8"/>
      <c r="O3">
        <v>0</v>
      </c>
      <c r="P3">
        <f t="shared" si="8"/>
        <v>0</v>
      </c>
      <c r="Q3">
        <v>900</v>
      </c>
      <c r="R3" s="2">
        <v>32500000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900</v>
      </c>
      <c r="C4" s="4">
        <f t="shared" si="9"/>
        <v>1080</v>
      </c>
      <c r="D4" s="4">
        <f t="shared" si="2"/>
        <v>1296</v>
      </c>
      <c r="E4" s="5">
        <f t="shared" si="3"/>
        <v>29000000</v>
      </c>
      <c r="F4" s="10">
        <f t="shared" si="4"/>
        <v>32222</v>
      </c>
      <c r="G4" s="10">
        <f t="shared" si="5"/>
        <v>26852</v>
      </c>
      <c r="H4" s="10">
        <f t="shared" si="6"/>
        <v>22377</v>
      </c>
      <c r="I4" s="10" t="e">
        <f>#REF!</f>
        <v>#REF!</v>
      </c>
      <c r="J4" s="10">
        <f t="shared" si="7"/>
        <v>0</v>
      </c>
      <c r="K4" s="8"/>
      <c r="L4" s="8"/>
      <c r="M4" s="8"/>
      <c r="N4" s="8"/>
      <c r="O4">
        <v>0</v>
      </c>
      <c r="P4">
        <f t="shared" si="8"/>
        <v>0</v>
      </c>
      <c r="Q4">
        <v>900</v>
      </c>
      <c r="R4" s="2">
        <v>29000000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777</v>
      </c>
      <c r="C5" s="4">
        <f t="shared" si="9"/>
        <v>932.4</v>
      </c>
      <c r="D5" s="4">
        <f t="shared" si="2"/>
        <v>1118.8799999999999</v>
      </c>
      <c r="E5" s="5">
        <f t="shared" si="3"/>
        <v>32500000</v>
      </c>
      <c r="F5" s="15">
        <f t="shared" si="4"/>
        <v>41828</v>
      </c>
      <c r="G5" s="10">
        <f t="shared" si="5"/>
        <v>34856</v>
      </c>
      <c r="H5" s="10">
        <f t="shared" si="6"/>
        <v>29047</v>
      </c>
      <c r="I5" s="10" t="e">
        <f>#REF!</f>
        <v>#REF!</v>
      </c>
      <c r="J5" s="10">
        <f t="shared" si="7"/>
        <v>0</v>
      </c>
      <c r="K5" s="8"/>
      <c r="L5" s="8"/>
      <c r="M5" s="8"/>
      <c r="N5" s="8"/>
      <c r="O5">
        <v>0</v>
      </c>
      <c r="P5">
        <f t="shared" si="8"/>
        <v>0</v>
      </c>
      <c r="Q5">
        <v>777</v>
      </c>
      <c r="R5" s="2">
        <v>32500000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868</v>
      </c>
      <c r="C6" s="4">
        <f t="shared" si="9"/>
        <v>1041.5999999999999</v>
      </c>
      <c r="D6" s="4">
        <f t="shared" si="2"/>
        <v>1249.9199999999998</v>
      </c>
      <c r="E6" s="5">
        <f t="shared" si="3"/>
        <v>37500000</v>
      </c>
      <c r="F6" s="15">
        <f t="shared" si="4"/>
        <v>43203</v>
      </c>
      <c r="G6" s="10">
        <f t="shared" si="5"/>
        <v>36002</v>
      </c>
      <c r="H6" s="10">
        <f t="shared" si="6"/>
        <v>30002</v>
      </c>
      <c r="I6" s="10" t="e">
        <f>#REF!</f>
        <v>#REF!</v>
      </c>
      <c r="J6" s="10">
        <f t="shared" si="7"/>
        <v>0</v>
      </c>
      <c r="K6" s="8"/>
      <c r="L6" s="8"/>
      <c r="M6" s="8"/>
      <c r="N6" s="8"/>
      <c r="O6">
        <v>0</v>
      </c>
      <c r="P6">
        <f t="shared" si="8"/>
        <v>0</v>
      </c>
      <c r="Q6">
        <v>868</v>
      </c>
      <c r="R6" s="2">
        <v>37500000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824</v>
      </c>
      <c r="C7" s="4">
        <f t="shared" si="9"/>
        <v>988.8</v>
      </c>
      <c r="D7" s="4">
        <f t="shared" si="2"/>
        <v>1186.56</v>
      </c>
      <c r="E7" s="5">
        <f t="shared" si="3"/>
        <v>29800000</v>
      </c>
      <c r="F7" s="10">
        <f t="shared" si="4"/>
        <v>36165</v>
      </c>
      <c r="G7" s="10">
        <f t="shared" si="5"/>
        <v>30138</v>
      </c>
      <c r="H7" s="10">
        <f t="shared" si="6"/>
        <v>25115</v>
      </c>
      <c r="I7" s="10" t="e">
        <f>#REF!</f>
        <v>#REF!</v>
      </c>
      <c r="J7" s="10">
        <f t="shared" si="7"/>
        <v>0</v>
      </c>
      <c r="K7" s="8"/>
      <c r="L7" s="8"/>
      <c r="M7" s="8"/>
      <c r="N7" s="8"/>
      <c r="O7">
        <v>0</v>
      </c>
      <c r="P7">
        <f t="shared" si="8"/>
        <v>0</v>
      </c>
      <c r="Q7">
        <v>824</v>
      </c>
      <c r="R7" s="2">
        <v>29800000</v>
      </c>
      <c r="S7" s="8"/>
      <c r="T7" s="8"/>
    </row>
    <row r="8" spans="1:20" x14ac:dyDescent="0.25">
      <c r="A8" s="4">
        <f t="shared" si="0"/>
        <v>0</v>
      </c>
      <c r="B8" s="4">
        <f t="shared" si="1"/>
        <v>1394.3685599999999</v>
      </c>
      <c r="C8" s="4">
        <f t="shared" si="9"/>
        <v>1673.2422719999997</v>
      </c>
      <c r="D8" s="4">
        <f t="shared" si="2"/>
        <v>2007.8907263999995</v>
      </c>
      <c r="E8" s="5">
        <f t="shared" si="3"/>
        <v>55138537</v>
      </c>
      <c r="F8" s="10">
        <f t="shared" si="4"/>
        <v>39544</v>
      </c>
      <c r="G8" s="10">
        <f t="shared" si="5"/>
        <v>32953</v>
      </c>
      <c r="H8" s="10">
        <f t="shared" si="6"/>
        <v>27461</v>
      </c>
      <c r="I8" s="10" t="e">
        <f>#REF!</f>
        <v>#REF!</v>
      </c>
      <c r="J8" s="10" t="str">
        <f t="shared" si="7"/>
        <v>10.03.23</v>
      </c>
      <c r="K8" s="8"/>
      <c r="L8" s="8"/>
      <c r="M8" s="8"/>
      <c r="N8" s="8"/>
      <c r="O8">
        <v>0</v>
      </c>
      <c r="P8">
        <f t="shared" si="8"/>
        <v>0</v>
      </c>
      <c r="Q8">
        <f>129.54*10.764</f>
        <v>1394.3685599999999</v>
      </c>
      <c r="R8" s="2">
        <v>55138537</v>
      </c>
      <c r="S8" s="8" t="s">
        <v>24</v>
      </c>
      <c r="T8" s="8"/>
    </row>
    <row r="9" spans="1:20" x14ac:dyDescent="0.25">
      <c r="A9" s="4">
        <f t="shared" si="0"/>
        <v>0</v>
      </c>
      <c r="B9" s="4">
        <f t="shared" si="1"/>
        <v>895.71323999999993</v>
      </c>
      <c r="C9" s="4">
        <f t="shared" si="9"/>
        <v>1074.8558879999998</v>
      </c>
      <c r="D9" s="4">
        <f t="shared" si="2"/>
        <v>1289.8270655999997</v>
      </c>
      <c r="E9" s="5">
        <f t="shared" si="3"/>
        <v>33144653</v>
      </c>
      <c r="F9" s="10">
        <f t="shared" si="4"/>
        <v>37004</v>
      </c>
      <c r="G9" s="10">
        <f t="shared" si="5"/>
        <v>30836</v>
      </c>
      <c r="H9" s="10">
        <f t="shared" si="6"/>
        <v>25697</v>
      </c>
      <c r="I9" s="10" t="e">
        <f>#REF!</f>
        <v>#REF!</v>
      </c>
      <c r="J9" s="10" t="str">
        <f t="shared" si="7"/>
        <v>14.05.24</v>
      </c>
      <c r="K9" s="8"/>
      <c r="L9" s="8"/>
      <c r="M9" s="8"/>
      <c r="N9" s="8"/>
      <c r="O9">
        <v>0</v>
      </c>
      <c r="P9">
        <f t="shared" si="8"/>
        <v>0</v>
      </c>
      <c r="Q9">
        <f>75.41*10.764+84</f>
        <v>895.71323999999993</v>
      </c>
      <c r="R9" s="2">
        <v>33144653</v>
      </c>
      <c r="S9" s="8" t="s">
        <v>25</v>
      </c>
      <c r="T9" s="8"/>
    </row>
    <row r="10" spans="1:20" x14ac:dyDescent="0.25">
      <c r="A10" s="4">
        <f t="shared" si="0"/>
        <v>0</v>
      </c>
      <c r="B10" s="4">
        <f t="shared" si="1"/>
        <v>1154</v>
      </c>
      <c r="C10" s="4">
        <f t="shared" si="9"/>
        <v>1384.8</v>
      </c>
      <c r="D10" s="4">
        <f t="shared" si="2"/>
        <v>1661.76</v>
      </c>
      <c r="E10" s="5">
        <f t="shared" si="3"/>
        <v>43613791</v>
      </c>
      <c r="F10" s="10">
        <f t="shared" si="4"/>
        <v>37794</v>
      </c>
      <c r="G10" s="10">
        <f t="shared" si="5"/>
        <v>31495</v>
      </c>
      <c r="H10" s="10">
        <f t="shared" si="6"/>
        <v>26246</v>
      </c>
      <c r="I10" s="10" t="e">
        <f>#REF!</f>
        <v>#REF!</v>
      </c>
      <c r="J10" s="10" t="str">
        <f t="shared" si="7"/>
        <v>15.05.24</v>
      </c>
      <c r="K10" s="8"/>
      <c r="L10" s="8"/>
      <c r="M10" s="8"/>
      <c r="N10" s="8"/>
      <c r="O10">
        <v>0</v>
      </c>
      <c r="P10">
        <f t="shared" si="8"/>
        <v>0</v>
      </c>
      <c r="Q10">
        <f>1026+128</f>
        <v>1154</v>
      </c>
      <c r="R10" s="2">
        <v>43613791</v>
      </c>
      <c r="S10" s="8" t="s">
        <v>26</v>
      </c>
      <c r="T10" s="8"/>
    </row>
    <row r="11" spans="1:20" x14ac:dyDescent="0.25">
      <c r="A11" s="4">
        <f t="shared" si="0"/>
        <v>0</v>
      </c>
      <c r="B11" s="4">
        <f t="shared" si="1"/>
        <v>1153</v>
      </c>
      <c r="C11" s="4">
        <f t="shared" si="9"/>
        <v>1383.6</v>
      </c>
      <c r="D11" s="4">
        <f t="shared" si="2"/>
        <v>1660.32</v>
      </c>
      <c r="E11" s="5">
        <f t="shared" si="3"/>
        <v>42143303</v>
      </c>
      <c r="F11" s="15">
        <f t="shared" si="4"/>
        <v>36551</v>
      </c>
      <c r="G11" s="10">
        <f t="shared" si="5"/>
        <v>30459</v>
      </c>
      <c r="H11" s="10">
        <f t="shared" si="6"/>
        <v>25383</v>
      </c>
      <c r="I11" s="10" t="e">
        <f>#REF!</f>
        <v>#REF!</v>
      </c>
      <c r="J11" s="10" t="str">
        <f t="shared" si="7"/>
        <v>26.04.24</v>
      </c>
      <c r="K11" s="8"/>
      <c r="L11" s="8"/>
      <c r="M11" s="8"/>
      <c r="N11" s="8"/>
      <c r="O11">
        <v>0</v>
      </c>
      <c r="P11">
        <f t="shared" si="8"/>
        <v>0</v>
      </c>
      <c r="Q11">
        <f>1025+128</f>
        <v>1153</v>
      </c>
      <c r="R11" s="2">
        <v>42143303</v>
      </c>
      <c r="S11" s="8" t="s">
        <v>27</v>
      </c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10">
        <f t="shared" si="7"/>
        <v>0</v>
      </c>
      <c r="K12" s="8"/>
      <c r="L12" s="8"/>
      <c r="M12" s="8"/>
      <c r="N12" s="8"/>
      <c r="O12">
        <v>0</v>
      </c>
      <c r="P12">
        <f t="shared" si="8"/>
        <v>0</v>
      </c>
      <c r="Q12">
        <f t="shared" ref="Q2:Q12" si="10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10">
        <f t="shared" si="7"/>
        <v>0</v>
      </c>
      <c r="K13" s="8"/>
      <c r="L13" s="8"/>
      <c r="M13" s="8"/>
      <c r="N13" s="8"/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10">
        <f t="shared" ref="J14:J15" si="18">S14</f>
        <v>0</v>
      </c>
      <c r="K14" s="8"/>
      <c r="L14" s="8"/>
      <c r="M14" s="8"/>
      <c r="N14" s="8"/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14</v>
      </c>
      <c r="H19">
        <v>803</v>
      </c>
    </row>
    <row r="20" spans="7:24" x14ac:dyDescent="0.25">
      <c r="G20" t="s">
        <v>15</v>
      </c>
      <c r="H20">
        <v>21</v>
      </c>
    </row>
    <row r="21" spans="7:24" x14ac:dyDescent="0.25">
      <c r="H21">
        <f>H20+H19</f>
        <v>824</v>
      </c>
      <c r="I21" t="s">
        <v>16</v>
      </c>
    </row>
    <row r="22" spans="7:24" x14ac:dyDescent="0.25">
      <c r="G22" s="6" t="s">
        <v>17</v>
      </c>
      <c r="H22" s="6">
        <v>37500</v>
      </c>
    </row>
    <row r="23" spans="7:24" x14ac:dyDescent="0.25">
      <c r="G23" t="s">
        <v>18</v>
      </c>
      <c r="H23">
        <f>H22*H21</f>
        <v>30900000</v>
      </c>
    </row>
    <row r="24" spans="7:24" x14ac:dyDescent="0.25">
      <c r="G24" t="s">
        <v>28</v>
      </c>
      <c r="H24">
        <v>1000000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>
        <f>H24+H23</f>
        <v>31900000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19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H28">
        <v>27829133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21</v>
      </c>
      <c r="H29">
        <v>1391600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22</v>
      </c>
      <c r="H30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23</v>
      </c>
      <c r="H31">
        <f>SUM(H28:H30)</f>
        <v>29250733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2024-06-08T07:26:53Z</dcterms:modified>
</cp:coreProperties>
</file>