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7AEC585-53AA-4178-A59F-04449839E0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20" i="5" l="1"/>
  <c r="C8" i="5"/>
  <c r="C18" i="5"/>
  <c r="C11" i="5"/>
  <c r="C12" i="5" s="1"/>
  <c r="C13" i="5" s="1"/>
  <c r="C7" i="5"/>
  <c r="C6" i="5"/>
  <c r="B8" i="5"/>
  <c r="K10" i="5"/>
  <c r="K8" i="5"/>
  <c r="I9" i="5"/>
  <c r="F9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C15" i="5" l="1"/>
  <c r="B15" i="5"/>
  <c r="B20" i="5" s="1"/>
  <c r="B7" i="5"/>
  <c r="H6" i="1"/>
  <c r="H7" i="1" s="1"/>
  <c r="C23" i="5" l="1"/>
  <c r="C22" i="5"/>
  <c r="C21" i="5"/>
  <c r="B23" i="5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<sst xmlns="http://schemas.openxmlformats.org/spreadsheetml/2006/main" count="76" uniqueCount="51">
  <si>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</si>
  <si>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</si>
  <si>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</si>
  <si>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</si>
  <si>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</si>
  <si>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</si>
  <si>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</si>
  <si>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</si>
  <si>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</si>
  <si>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</si>
  <si>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</si>
  <si>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</si>
  <si>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</si>
  <si>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</si>
  <si>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</si>
  <si>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</si>
  <si>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</si>
  <si>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</si>
  <si>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</si>
  <si>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</si>
  <si>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</si>
  <si>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</si>
  <si>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</si>
  <si>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</si>
  <si>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</si>
  <si>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</si>
  <si>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</si>
  <si>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</si>
  <si>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</si>
  <si>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</si>
  <si>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</si>
  <si>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</si>
  <si>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</si>
  <si>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</si>
  <si>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</si>
  <si>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</si>
  <si>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</si>
  <si>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</si>
  <si>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</si>
  <si>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</si>
  <si>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</si>
  <si>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</si>
  <si>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</si>
  <si>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</si>
  <si>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</si>
  <si>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</si>
  <si>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</si>
  <si>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</si>
  <si>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</si>
  <si>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FLAT NO. 102</t>
  </si>
  <si>
    <t>FLAT NO.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</si>
</sst>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C17" sqref="C17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2.5703125" bestFit="1" customWidth="1"/>
    <col min="6" max="6" width="12.42578125" bestFit="1" customWidth="1"/>
    <col min="9" max="9" width="12.42578125" bestFit="1" customWidth="1"/>
  </cols>
  <sheetData>
    <row r="2" spans="1:11" x14ac:dyDescent="0.25">
      <c r="A2" s="17"/>
      <c r="B2" t="s">
        <v>50</v>
      </c>
      <c r="C2" t="s">
        <v>49</v>
      </c>
    </row>
    <row r="3" spans="1:11" x14ac:dyDescent="0.25">
      <c r="A3" s="17" t="s">
        <v>34</v>
      </c>
      <c r="B3" s="17"/>
    </row>
    <row r="4" spans="1:11" x14ac:dyDescent="0.25">
      <c r="A4" s="17" t="s">
        <v>20</v>
      </c>
      <c r="B4" s="17">
        <v>2024</v>
      </c>
      <c r="C4">
        <v>2024</v>
      </c>
    </row>
    <row r="5" spans="1:11" x14ac:dyDescent="0.25">
      <c r="A5" s="17" t="s">
        <v>21</v>
      </c>
      <c r="B5" s="17">
        <v>2005</v>
      </c>
      <c r="C5">
        <v>2005</v>
      </c>
    </row>
    <row r="6" spans="1:11" x14ac:dyDescent="0.25">
      <c r="A6" s="17" t="s">
        <v>22</v>
      </c>
      <c r="B6" s="17">
        <f>B4-B5</f>
        <v>19</v>
      </c>
      <c r="C6">
        <f>C4-C5</f>
        <v>19</v>
      </c>
      <c r="F6" t="s">
        <v>49</v>
      </c>
      <c r="I6" t="s">
        <v>50</v>
      </c>
    </row>
    <row r="7" spans="1:11" x14ac:dyDescent="0.25">
      <c r="A7" s="17"/>
      <c r="B7" s="17">
        <f>60-B6</f>
        <v>41</v>
      </c>
      <c r="C7">
        <f>60-C6</f>
        <v>41</v>
      </c>
    </row>
    <row r="8" spans="1:11" x14ac:dyDescent="0.25">
      <c r="A8" s="17" t="s">
        <v>23</v>
      </c>
      <c r="B8" s="46">
        <f>444*2800</f>
        <v>1243200</v>
      </c>
      <c r="C8" s="5">
        <f>450*2800</f>
        <v>1260000</v>
      </c>
      <c r="E8" t="s">
        <v>35</v>
      </c>
      <c r="F8">
        <v>375</v>
      </c>
      <c r="H8" t="s">
        <v>35</v>
      </c>
      <c r="I8">
        <v>370</v>
      </c>
      <c r="K8">
        <f>375+370</f>
        <v>745</v>
      </c>
    </row>
    <row r="9" spans="1:11" x14ac:dyDescent="0.25">
      <c r="A9" s="17" t="s">
        <v>24</v>
      </c>
      <c r="B9" s="17"/>
      <c r="E9" t="s">
        <v>47</v>
      </c>
      <c r="F9">
        <f>F8*1.2</f>
        <v>450</v>
      </c>
      <c r="H9" t="s">
        <v>47</v>
      </c>
      <c r="I9">
        <f>I8*1.2</f>
        <v>444</v>
      </c>
      <c r="K9">
        <v>30000</v>
      </c>
    </row>
    <row r="10" spans="1:11" x14ac:dyDescent="0.25">
      <c r="A10" s="17"/>
      <c r="B10" s="17"/>
      <c r="K10">
        <f>K8*K9</f>
        <v>22350000</v>
      </c>
    </row>
    <row r="11" spans="1:11" x14ac:dyDescent="0.25">
      <c r="A11" s="17" t="s">
        <v>25</v>
      </c>
      <c r="B11" s="17">
        <f>100-10</f>
        <v>90</v>
      </c>
      <c r="C11">
        <f>100-10</f>
        <v>90</v>
      </c>
    </row>
    <row r="12" spans="1:11" x14ac:dyDescent="0.25">
      <c r="A12" s="17" t="s">
        <v>26</v>
      </c>
      <c r="B12" s="17">
        <f>B11*B6/60</f>
        <v>28.5</v>
      </c>
      <c r="C12">
        <f>C11*C6/60</f>
        <v>28.5</v>
      </c>
      <c r="E12" t="s">
        <v>35</v>
      </c>
    </row>
    <row r="13" spans="1:11" x14ac:dyDescent="0.25">
      <c r="A13" s="17"/>
      <c r="B13" s="47">
        <f>B12%</f>
        <v>0.28499999999999998</v>
      </c>
      <c r="C13" s="49">
        <f>C12%</f>
        <v>0.28499999999999998</v>
      </c>
    </row>
    <row r="14" spans="1:11" x14ac:dyDescent="0.25">
      <c r="A14" s="17"/>
      <c r="B14" s="17"/>
    </row>
    <row r="15" spans="1:11" x14ac:dyDescent="0.25">
      <c r="A15" s="17" t="s">
        <v>27</v>
      </c>
      <c r="B15" s="46">
        <f>ROUND((B8*B13),0)</f>
        <v>354312</v>
      </c>
      <c r="C15" s="5">
        <f>ROUND((C8*C13),0)</f>
        <v>359100</v>
      </c>
    </row>
    <row r="16" spans="1:11" x14ac:dyDescent="0.25">
      <c r="A16" s="17" t="s">
        <v>15</v>
      </c>
      <c r="B16" s="46">
        <v>370</v>
      </c>
      <c r="C16" s="5">
        <v>375</v>
      </c>
    </row>
    <row r="17" spans="1:9" x14ac:dyDescent="0.25">
      <c r="A17" s="17" t="s">
        <v>42</v>
      </c>
      <c r="B17" s="17">
        <v>26000</v>
      </c>
      <c r="C17">
        <v>26000</v>
      </c>
    </row>
    <row r="18" spans="1:9" x14ac:dyDescent="0.25">
      <c r="A18" s="17" t="s">
        <v>28</v>
      </c>
      <c r="B18" s="46">
        <f>B17*B16</f>
        <v>9620000</v>
      </c>
      <c r="C18" s="5">
        <f>C17*C16</f>
        <v>9750000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9265688</v>
      </c>
      <c r="C20" s="5">
        <f>C18-C15</f>
        <v>9390900</v>
      </c>
    </row>
    <row r="21" spans="1:9" x14ac:dyDescent="0.25">
      <c r="A21" s="43" t="s">
        <v>31</v>
      </c>
      <c r="B21" s="48">
        <f>ROUND((B20*90%),0)</f>
        <v>8339119</v>
      </c>
      <c r="C21" s="5">
        <f>ROUND((C20*90%),0)</f>
        <v>8451810</v>
      </c>
    </row>
    <row r="22" spans="1:9" x14ac:dyDescent="0.25">
      <c r="A22" s="43" t="s">
        <v>32</v>
      </c>
      <c r="B22" s="48">
        <f>ROUND((B20*80%),0)</f>
        <v>7412550</v>
      </c>
      <c r="C22" s="5">
        <f>ROUND((C20*80%),0)</f>
        <v>7512720</v>
      </c>
    </row>
    <row r="23" spans="1:9" x14ac:dyDescent="0.25">
      <c r="A23" s="43" t="s">
        <v>33</v>
      </c>
      <c r="B23" s="48">
        <f>MROUND((B20*0.025/12),500)</f>
        <v>19500</v>
      </c>
      <c r="C23" s="5">
        <f>MROUND((C20*0.025/12),500)</f>
        <v>19500</v>
      </c>
    </row>
    <row r="25" spans="1:9" x14ac:dyDescent="0.25">
      <c r="B25" s="5"/>
      <c r="C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2024-06-08T06:21:14Z</dcterms:modified>
</cp:coreProperties>
</file>