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650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MB" sheetId="37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37"/>
  <c r="F17"/>
  <c r="F21"/>
  <c r="F16"/>
  <c r="F15"/>
  <c r="F14"/>
  <c r="F13"/>
  <c r="F12"/>
  <c r="F11"/>
  <c r="F9"/>
  <c r="C5" i="25"/>
  <c r="C7" s="1"/>
  <c r="C14"/>
  <c r="C15" s="1"/>
  <c r="C18"/>
  <c r="G38" i="37"/>
  <c r="D29" i="23"/>
  <c r="D28"/>
  <c r="D30"/>
  <c r="C30"/>
  <c r="F52" i="37"/>
  <c r="G51"/>
  <c r="F51"/>
  <c r="G48"/>
  <c r="F48"/>
  <c r="F38"/>
  <c r="F20" l="1"/>
  <c r="F19"/>
  <c r="F4"/>
  <c r="F5"/>
  <c r="F6"/>
  <c r="F7"/>
  <c r="F8"/>
  <c r="F3"/>
  <c r="N8" i="24" l="1"/>
  <c r="N7"/>
  <c r="N6"/>
  <c r="N5"/>
  <c r="I23" i="4" l="1"/>
  <c r="O29" i="24"/>
  <c r="P10" i="25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D2"/>
  <c r="E2" s="1"/>
  <c r="D9" l="1"/>
  <c r="C10" s="1"/>
  <c r="E10" s="1"/>
  <c r="D17" s="1"/>
  <c r="E5"/>
  <c r="P19" i="4" l="1"/>
  <c r="Q19" s="1"/>
  <c r="Q10"/>
  <c r="P10"/>
  <c r="D23" i="23"/>
  <c r="C5"/>
  <c r="B2" i="4" l="1"/>
  <c r="C2" s="1"/>
  <c r="D2" s="1"/>
  <c r="B3"/>
  <c r="C3" s="1"/>
  <c r="D3" s="1"/>
  <c r="B4"/>
  <c r="C4" s="1"/>
  <c r="D4" s="1"/>
  <c r="B5"/>
  <c r="C5" s="1"/>
  <c r="D5" s="1"/>
  <c r="B6"/>
  <c r="C6" s="1"/>
  <c r="D6" s="1"/>
  <c r="B7"/>
  <c r="C7" s="1"/>
  <c r="D7" s="1"/>
  <c r="B8"/>
  <c r="C8" s="1"/>
  <c r="D8" s="1"/>
  <c r="B9"/>
  <c r="C9" s="1"/>
  <c r="D9" s="1"/>
  <c r="B10"/>
  <c r="C10" s="1"/>
  <c r="D10" s="1"/>
  <c r="P11"/>
  <c r="Q11" s="1"/>
  <c r="B11" s="1"/>
  <c r="C11" s="1"/>
  <c r="D11" s="1"/>
  <c r="P12"/>
  <c r="Q12" s="1"/>
  <c r="B12" s="1"/>
  <c r="C12" s="1"/>
  <c r="D12" s="1"/>
  <c r="B13"/>
  <c r="C13" s="1"/>
  <c r="D13" s="1"/>
  <c r="N13" i="24"/>
  <c r="F2"/>
  <c r="H2" s="1"/>
  <c r="E2"/>
  <c r="G2" s="1"/>
  <c r="J5" i="4"/>
  <c r="J6"/>
  <c r="J8"/>
  <c r="J2"/>
  <c r="I2"/>
  <c r="G31"/>
  <c r="N18" i="24"/>
  <c r="N17"/>
  <c r="N16"/>
  <c r="N12"/>
  <c r="B15" i="4"/>
  <c r="C15" s="1"/>
  <c r="D15" s="1"/>
  <c r="J15"/>
  <c r="I15"/>
  <c r="E15"/>
  <c r="A15"/>
  <c r="B14"/>
  <c r="C14" s="1"/>
  <c r="D14" s="1"/>
  <c r="J14"/>
  <c r="I14"/>
  <c r="E14"/>
  <c r="A14"/>
  <c r="J13"/>
  <c r="I13"/>
  <c r="E13"/>
  <c r="A13"/>
  <c r="J12"/>
  <c r="I12"/>
  <c r="E12"/>
  <c r="A12"/>
  <c r="J11"/>
  <c r="I11"/>
  <c r="E11"/>
  <c r="A11"/>
  <c r="J10"/>
  <c r="I10"/>
  <c r="E10"/>
  <c r="A10"/>
  <c r="J9"/>
  <c r="I9"/>
  <c r="E9"/>
  <c r="A9"/>
  <c r="I8"/>
  <c r="E8"/>
  <c r="A8"/>
  <c r="J7"/>
  <c r="I7"/>
  <c r="E7"/>
  <c r="A7"/>
  <c r="I6"/>
  <c r="E6"/>
  <c r="A6"/>
  <c r="I5"/>
  <c r="E5"/>
  <c r="A5"/>
  <c r="J4"/>
  <c r="I4"/>
  <c r="E4"/>
  <c r="A4"/>
  <c r="J3"/>
  <c r="I3"/>
  <c r="E3"/>
  <c r="A3"/>
  <c r="E2"/>
  <c r="A2"/>
  <c r="H32" l="1"/>
  <c r="I31"/>
  <c r="I2" i="24"/>
  <c r="G34" i="4"/>
  <c r="H4"/>
  <c r="H11"/>
  <c r="H15"/>
  <c r="H2"/>
  <c r="H6"/>
  <c r="H9"/>
  <c r="H13"/>
  <c r="H5"/>
  <c r="H8"/>
  <c r="H12"/>
  <c r="H3"/>
  <c r="H7"/>
  <c r="H10"/>
  <c r="H14"/>
  <c r="F2"/>
  <c r="F3"/>
  <c r="F4"/>
  <c r="F5"/>
  <c r="F6"/>
  <c r="F7"/>
  <c r="F8"/>
  <c r="F9"/>
  <c r="F10"/>
  <c r="F11"/>
  <c r="F12"/>
  <c r="F13"/>
  <c r="F14"/>
  <c r="F15"/>
  <c r="G2"/>
  <c r="G3"/>
  <c r="G5"/>
  <c r="G6"/>
  <c r="G7"/>
  <c r="G8"/>
  <c r="G9"/>
  <c r="G10"/>
  <c r="G11"/>
  <c r="G12"/>
  <c r="G13"/>
  <c r="G14"/>
  <c r="G15"/>
  <c r="G4"/>
  <c r="G36" l="1"/>
  <c r="H34"/>
  <c r="G35"/>
  <c r="F30" i="24"/>
  <c r="H30" s="1"/>
  <c r="E30"/>
  <c r="G30" s="1"/>
  <c r="F29"/>
  <c r="H29" s="1"/>
  <c r="E29"/>
  <c r="G29" s="1"/>
  <c r="I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F21"/>
  <c r="H21" s="1"/>
  <c r="E21"/>
  <c r="G21" s="1"/>
  <c r="I21" s="1"/>
  <c r="F20"/>
  <c r="H20" s="1"/>
  <c r="E20"/>
  <c r="G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0" l="1"/>
  <c r="I22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s="1"/>
  <c r="B20" s="1"/>
  <c r="C25" l="1"/>
  <c r="C21"/>
  <c r="J19" i="4" l="1"/>
  <c r="I19"/>
  <c r="E19"/>
  <c r="A19"/>
  <c r="Q18"/>
  <c r="J18"/>
  <c r="I18"/>
  <c r="E18"/>
  <c r="A18"/>
  <c r="Q17"/>
  <c r="J17"/>
  <c r="I17"/>
  <c r="E17"/>
  <c r="A17"/>
  <c r="Q16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8" l="1"/>
  <c r="H18" s="1"/>
  <c r="D16"/>
  <c r="H16" s="1"/>
  <c r="D17"/>
  <c r="H17" s="1"/>
</calcChain>
</file>

<file path=xl/sharedStrings.xml><?xml version="1.0" encoding="utf-8"?>
<sst xmlns="http://schemas.openxmlformats.org/spreadsheetml/2006/main" count="132" uniqueCount="101">
  <si>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</si>
  <si>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</si>
  <si>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</si>
  <si>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</si>
  <si>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</si>
  <si>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</si>
  <si>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</si>
  <si>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</si>
  <si>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</si>
  <si>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</si>
  <si>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</si>
  <si>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</si>
  <si>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</si>
  <si>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</si>
  <si>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</si>
  <si>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</si>
  <si>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</si>
  <si>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</si>
  <si>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</si>
  <si>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</si>
  <si>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</si>
  <si>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</si>
  <si>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</si>
  <si>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</si>
  <si>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</si>
  <si>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</si>
  <si>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</si>
  <si>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</si>
  <si>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</si>
  <si>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</si>
  <si>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</si>
  <si>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</si>
  <si>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</si>
  <si>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</si>
  <si>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</si>
  <si>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</si>
  <si>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</si>
  <si>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</si>
  <si>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</si>
  <si>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</si>
  <si>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</si>
  <si>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</si>
  <si>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</si>
  <si>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</si>
  <si>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</si>
  <si>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</si>
  <si>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</si>
  <si>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</si>
  <si>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</si>
  <si>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</si>
  <si>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</si>
  <si>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</si>
  <si>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</si>
  <si>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</si>
  <si>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</si>
  <si>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</si>
  <si>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</si>
  <si>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</si>
  <si>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</si>
  <si>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</si>
  <si>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</si>
  <si>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</si>
  <si>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</si>
  <si>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</si>
  <si>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</si>
  <si>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</si>
  <si>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</si>
  <si>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</si>
  <si>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</si>
  <si>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</si>
  <si>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</si>
  <si>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</si>
  <si>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</si>
  <si>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</si>
  <si>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</si>
  <si>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</si>
  <si>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</si>
  <si>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</si>
  <si>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</si>
  <si>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</si>
  <si>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</si>
  <si>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</si>
  <si>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</si>
  <si>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</si>
  <si>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</si>
  <si>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</si>
  <si>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</si>
  <si>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</si>
  <si>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</si>
  <si>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</si>
  <si>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</si>
  <si>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</si>
  <si>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</si>
  <si>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</si>
  <si>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</si>
  <si>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</si>
  <si>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</si>
  <si>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 xml:space="preserve">Ground Floor </t>
  </si>
  <si>
    <t>GF</t>
  </si>
  <si>
    <t>FF</t>
  </si>
  <si>
    <t>rate on 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</si>
</sst>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32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/>
    <xf numFmtId="1" fontId="2" fillId="0" borderId="0" xfId="0" applyNumberFormat="1" applyFont="1"/>
    <xf numFmtId="1" fontId="0" fillId="0" borderId="0" xfId="0" applyNumberFormat="1" applyBorder="1"/>
    <xf numFmtId="0" fontId="2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164" fontId="0" fillId="0" borderId="8" xfId="0" applyNumberFormat="1" applyBorder="1"/>
    <xf numFmtId="1" fontId="0" fillId="0" borderId="0" xfId="0" applyNumberFormat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51</xdr:row>
      <xdr:rowOff>47625</xdr:rowOff>
    </xdr:from>
    <xdr:to>
      <xdr:col>9</xdr:col>
      <xdr:colOff>561975</xdr:colOff>
      <xdr:row>69</xdr:row>
      <xdr:rowOff>28575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14325" y="9496425"/>
          <a:ext cx="5734050" cy="3409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142875</xdr:rowOff>
    </xdr:from>
    <xdr:to>
      <xdr:col>9</xdr:col>
      <xdr:colOff>561975</xdr:colOff>
      <xdr:row>18</xdr:row>
      <xdr:rowOff>133350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14325" y="142875"/>
          <a:ext cx="5734050" cy="34194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66675</xdr:rowOff>
    </xdr:from>
    <xdr:to>
      <xdr:col>9</xdr:col>
      <xdr:colOff>561975</xdr:colOff>
      <xdr:row>18</xdr:row>
      <xdr:rowOff>161925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14325" y="66675"/>
          <a:ext cx="5734050" cy="3524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zoomScale="85" zoomScaleNormal="85" workbookViewId="0">
      <selection activeCell="C17" sqref="C17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2.7109375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2035</v>
      </c>
      <c r="F2" s="75"/>
      <c r="G2" s="128" t="s">
        <v>76</v>
      </c>
      <c r="H2" s="129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0</v>
      </c>
      <c r="D5" s="57" t="s">
        <v>61</v>
      </c>
      <c r="E5" s="58">
        <f>ROUND(C5/10.764,0)</f>
        <v>0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6600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-6600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/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-6600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0</v>
      </c>
      <c r="D10" s="57" t="s">
        <v>61</v>
      </c>
      <c r="E10" s="58">
        <f>ROUND(C10/10.764,0)</f>
        <v>0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2023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2023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0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60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/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v>0</v>
      </c>
      <c r="D17" s="75">
        <f>E10*C17</f>
        <v>0</v>
      </c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61">
        <f>C16*2000</f>
        <v>0</v>
      </c>
      <c r="D18" s="75"/>
      <c r="E18" s="61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126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30"/>
      <c r="L1" s="130"/>
      <c r="M1" s="130"/>
      <c r="N1" s="130"/>
      <c r="O1" s="130"/>
      <c r="P1" s="130"/>
      <c r="Q1" s="130"/>
      <c r="R1" s="130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tabSelected="1" topLeftCell="A10" workbookViewId="0">
      <selection activeCell="A26" sqref="A26"/>
    </sheetView>
  </sheetViews>
  <sheetFormatPr defaultRowHeight="15"/>
  <cols>
    <col min="1" max="1" width="21.7109375" bestFit="1" customWidth="1"/>
    <col min="2" max="2" width="15.28515625" bestFit="1" customWidth="1"/>
    <col min="3" max="3" width="28.8554687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3600</v>
      </c>
      <c r="D3" s="21" t="s">
        <v>100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1600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0</v>
      </c>
      <c r="D7" s="25"/>
      <c r="F7" s="120"/>
      <c r="G7" s="78"/>
    </row>
    <row r="8" spans="1:8">
      <c r="A8" s="15" t="s">
        <v>18</v>
      </c>
      <c r="B8" s="24"/>
      <c r="C8" s="25">
        <f>C9-C7</f>
        <v>60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0</v>
      </c>
      <c r="D10" s="25"/>
      <c r="F10" s="78"/>
      <c r="G10" s="78"/>
    </row>
    <row r="11" spans="1:8">
      <c r="A11" s="15"/>
      <c r="B11" s="26"/>
      <c r="C11" s="27">
        <f>C10%</f>
        <v>0</v>
      </c>
      <c r="D11" s="27"/>
      <c r="F11" s="78"/>
      <c r="G11" s="78"/>
    </row>
    <row r="12" spans="1:8">
      <c r="A12" s="15" t="s">
        <v>21</v>
      </c>
      <c r="B12" s="19"/>
      <c r="C12" s="20">
        <f>C6*C11</f>
        <v>0</v>
      </c>
      <c r="D12" s="23"/>
      <c r="F12" s="78"/>
      <c r="G12" s="78"/>
    </row>
    <row r="13" spans="1:8">
      <c r="A13" s="15" t="s">
        <v>22</v>
      </c>
      <c r="B13" s="19"/>
      <c r="C13" s="20">
        <f>C6-C12</f>
        <v>2000</v>
      </c>
      <c r="D13" s="23"/>
      <c r="F13" s="78"/>
      <c r="G13" s="78"/>
    </row>
    <row r="14" spans="1:8">
      <c r="A14" s="15" t="s">
        <v>15</v>
      </c>
      <c r="B14" s="19"/>
      <c r="C14" s="20">
        <f>C5</f>
        <v>1600</v>
      </c>
      <c r="D14" s="23"/>
      <c r="F14" s="78"/>
      <c r="G14" s="78"/>
    </row>
    <row r="15" spans="1:8">
      <c r="B15" s="19"/>
      <c r="C15" s="20"/>
      <c r="D15" s="23"/>
      <c r="F15" s="78"/>
      <c r="G15" s="78"/>
    </row>
    <row r="16" spans="1:8">
      <c r="A16" s="28" t="s">
        <v>23</v>
      </c>
      <c r="B16" s="29"/>
      <c r="C16" s="21">
        <f>C14+C13</f>
        <v>3600</v>
      </c>
      <c r="D16" s="21"/>
      <c r="E16" s="61"/>
      <c r="F16" s="78"/>
      <c r="G16" s="78"/>
    </row>
    <row r="17" spans="1:7">
      <c r="B17" s="24"/>
      <c r="C17" s="25"/>
      <c r="D17" s="25"/>
      <c r="F17" s="78"/>
      <c r="G17" s="78"/>
    </row>
    <row r="18" spans="1:7" ht="16.5">
      <c r="A18" s="28" t="s">
        <v>94</v>
      </c>
      <c r="B18" s="7"/>
      <c r="C18" s="76">
        <v>1154</v>
      </c>
      <c r="D18" s="76"/>
      <c r="E18" s="77"/>
      <c r="F18" s="78"/>
      <c r="G18" s="78"/>
    </row>
    <row r="19" spans="1:7">
      <c r="A19" s="15"/>
      <c r="B19" s="6"/>
      <c r="C19" s="30">
        <f>C18*C16</f>
        <v>4154400</v>
      </c>
      <c r="D19" s="78" t="s">
        <v>68</v>
      </c>
      <c r="E19" s="30"/>
      <c r="F19" s="78"/>
      <c r="G19" s="78"/>
    </row>
    <row r="20" spans="1:7">
      <c r="A20" s="15"/>
      <c r="B20" s="61">
        <f>C20*0.9</f>
        <v>3552012</v>
      </c>
      <c r="C20" s="31">
        <f>C19*95%</f>
        <v>3946680</v>
      </c>
      <c r="D20" s="78" t="s">
        <v>24</v>
      </c>
      <c r="E20" s="31"/>
      <c r="F20" s="78"/>
      <c r="G20" s="78"/>
    </row>
    <row r="21" spans="1:7">
      <c r="A21" s="15"/>
      <c r="C21" s="31">
        <f>C19*80%</f>
        <v>3323520</v>
      </c>
      <c r="D21" s="78" t="s">
        <v>25</v>
      </c>
      <c r="E21" s="31"/>
      <c r="F21" s="78"/>
      <c r="G21" s="78"/>
    </row>
    <row r="22" spans="1:7">
      <c r="A22" s="15"/>
      <c r="F22" s="78"/>
      <c r="G22" s="78"/>
    </row>
    <row r="23" spans="1:7">
      <c r="A23" s="32" t="s">
        <v>26</v>
      </c>
      <c r="B23" s="33"/>
      <c r="C23" s="34">
        <f>C4*C18</f>
        <v>2308000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8655</v>
      </c>
      <c r="D25" s="31"/>
    </row>
    <row r="26" spans="1:7">
      <c r="C26" s="31"/>
      <c r="D26" s="31"/>
    </row>
    <row r="27" spans="1:7">
      <c r="C27" s="31"/>
      <c r="D27" s="31"/>
    </row>
    <row r="28" spans="1:7">
      <c r="C28">
        <v>43.03</v>
      </c>
      <c r="D28" s="118">
        <f>C28*10.764</f>
        <v>463.17491999999999</v>
      </c>
    </row>
    <row r="29" spans="1:7">
      <c r="C29">
        <v>49.33</v>
      </c>
      <c r="D29" s="118">
        <f>C29*10.764</f>
        <v>530.98811999999998</v>
      </c>
    </row>
    <row r="30" spans="1:7">
      <c r="C30">
        <f>SUM(C28:C29)</f>
        <v>92.36</v>
      </c>
      <c r="D30" s="118">
        <f>C30*10.764</f>
        <v>994.16303999999991</v>
      </c>
    </row>
    <row r="31" spans="1:7">
      <c r="C31"/>
      <c r="D31" s="118"/>
    </row>
    <row r="32" spans="1:7">
      <c r="C32"/>
      <c r="D32"/>
    </row>
    <row r="33" spans="1:5">
      <c r="C33"/>
      <c r="D33"/>
    </row>
    <row r="34" spans="1:5">
      <c r="C34" s="131"/>
      <c r="D34" s="131"/>
    </row>
    <row r="35" spans="1:5">
      <c r="C35" s="121"/>
      <c r="D35" s="121"/>
    </row>
    <row r="36" spans="1:5">
      <c r="C36" s="122"/>
      <c r="D36" s="122"/>
    </row>
    <row r="37" spans="1:5">
      <c r="C37" s="122"/>
      <c r="D37" s="122"/>
    </row>
    <row r="38" spans="1:5">
      <c r="C38" s="122"/>
      <c r="D38" s="122"/>
    </row>
    <row r="39" spans="1:5">
      <c r="C39" s="122"/>
      <c r="D39" s="121"/>
      <c r="E39" s="119"/>
    </row>
    <row r="40" spans="1:5">
      <c r="C40" s="121"/>
      <c r="D40" s="121"/>
    </row>
    <row r="43" spans="1:5">
      <c r="C43" s="25"/>
    </row>
    <row r="44" spans="1:5">
      <c r="C44" s="131"/>
      <c r="D44" s="131"/>
    </row>
    <row r="45" spans="1:5">
      <c r="C45" s="121"/>
      <c r="D45" s="121"/>
    </row>
    <row r="46" spans="1:5">
      <c r="A46" s="36"/>
      <c r="C46" s="122"/>
      <c r="D46" s="122"/>
      <c r="E46" s="118"/>
    </row>
    <row r="47" spans="1:5">
      <c r="C47" s="122"/>
      <c r="D47" s="122"/>
      <c r="E47" s="118"/>
    </row>
    <row r="48" spans="1:5">
      <c r="C48" s="122"/>
      <c r="D48" s="122"/>
      <c r="E48" s="118"/>
    </row>
    <row r="49" spans="1:5">
      <c r="C49" s="122"/>
      <c r="D49" s="121"/>
      <c r="E49" s="118"/>
    </row>
    <row r="50" spans="1:5">
      <c r="C50" s="121"/>
      <c r="D50" s="123"/>
    </row>
    <row r="53" spans="1:5">
      <c r="C53" s="124"/>
      <c r="D53" s="124"/>
    </row>
    <row r="54" spans="1:5">
      <c r="C54" s="124"/>
      <c r="D54" s="124"/>
    </row>
    <row r="55" spans="1:5">
      <c r="C55" s="124"/>
      <c r="D55" s="125"/>
    </row>
    <row r="58" spans="1:5">
      <c r="C58" s="25"/>
      <c r="D58" s="25"/>
    </row>
    <row r="59" spans="1:5" ht="15.75">
      <c r="A59" s="37"/>
      <c r="E59" s="118"/>
    </row>
    <row r="60" spans="1:5" ht="15.75">
      <c r="A60" s="37"/>
    </row>
    <row r="61" spans="1:5" ht="15.75">
      <c r="A61" s="37"/>
    </row>
    <row r="62" spans="1:5" ht="15.75">
      <c r="A62" s="37"/>
    </row>
    <row r="63" spans="1:5" ht="15.75">
      <c r="A63" s="37"/>
    </row>
    <row r="64" spans="1:5" ht="15.75">
      <c r="A64" s="37"/>
    </row>
    <row r="65" spans="1:1" ht="15.75">
      <c r="A65" s="37"/>
    </row>
    <row r="84" spans="3:3">
      <c r="C84" s="16">
        <f>C83*C82</f>
        <v>0</v>
      </c>
    </row>
  </sheetData>
  <mergeCells count="2">
    <mergeCell ref="C34:D34"/>
    <mergeCell ref="C44:D44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zoomScale="70" zoomScaleNormal="70" workbookViewId="0">
      <selection activeCell="H25" sqref="H2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/>
      <c r="O2" s="75"/>
      <c r="P2" s="75"/>
      <c r="Q2" s="75"/>
      <c r="R2" s="2"/>
      <c r="S2" s="2"/>
      <c r="T2" s="2"/>
      <c r="AA2" s="68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/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/>
      <c r="O4" s="75"/>
      <c r="P4" s="75"/>
      <c r="Q4" s="75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/>
      <c r="O5" s="75"/>
      <c r="P5" s="75"/>
      <c r="Q5" s="75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/>
      <c r="O6" s="75"/>
      <c r="P6" s="75"/>
      <c r="Q6" s="75"/>
      <c r="R6" s="2"/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N7" s="67"/>
      <c r="O7" s="75"/>
      <c r="P7" s="75"/>
      <c r="Q7" s="75"/>
      <c r="R7" s="2"/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N8" s="67"/>
      <c r="O8" s="75"/>
      <c r="P8" s="75"/>
      <c r="Q8" s="75"/>
      <c r="R8" s="2"/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N9" s="67"/>
      <c r="O9" s="75"/>
      <c r="P9" s="75"/>
      <c r="Q9" s="75"/>
      <c r="R9" s="2"/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5">
        <v>0</v>
      </c>
      <c r="P10" s="75">
        <f t="shared" ref="P10" si="10">O10/1.2</f>
        <v>0</v>
      </c>
      <c r="Q10" s="75">
        <f t="shared" ref="Q10" si="11">P10/1.2</f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2">O11/1.2</f>
        <v>0</v>
      </c>
      <c r="Q11">
        <f t="shared" ref="Q11" si="13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O12">
        <v>0</v>
      </c>
      <c r="P12">
        <f t="shared" ref="P12" si="14">O12/1.2</f>
        <v>0</v>
      </c>
      <c r="Q12">
        <f t="shared" ref="Q12" si="15">P12/1.2</f>
        <v>0</v>
      </c>
      <c r="R12" s="2">
        <v>0</v>
      </c>
      <c r="S12" s="2"/>
      <c r="V12" s="71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O13">
        <v>0</v>
      </c>
      <c r="R13" s="2"/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O14">
        <v>0</v>
      </c>
      <c r="R14" s="2"/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>
        <v>0</v>
      </c>
      <c r="R15" s="2"/>
      <c r="S15" s="2"/>
    </row>
    <row r="16" spans="1:35">
      <c r="A16" s="4">
        <f t="shared" ref="A16:A19" si="16">N16</f>
        <v>0</v>
      </c>
      <c r="B16" s="4">
        <f t="shared" ref="B16:B19" si="17">Q16</f>
        <v>791.66666666666674</v>
      </c>
      <c r="C16" s="4">
        <f t="shared" ref="C16:C19" si="18">B16*1.2</f>
        <v>950</v>
      </c>
      <c r="D16" s="4">
        <f t="shared" ref="D16:D19" si="19">C16*1.2</f>
        <v>1140</v>
      </c>
      <c r="E16" s="5">
        <f t="shared" ref="E16:E19" si="20">R16</f>
        <v>3700000</v>
      </c>
      <c r="F16" s="4">
        <f t="shared" ref="F16:F19" si="21">ROUND((E16/B16),0)</f>
        <v>4674</v>
      </c>
      <c r="G16" s="4">
        <f t="shared" ref="G16:G19" si="22">ROUND((E16/C16),0)</f>
        <v>3895</v>
      </c>
      <c r="H16" s="4">
        <f t="shared" ref="H16:H19" si="23">ROUND((E16/D16),0)</f>
        <v>3246</v>
      </c>
      <c r="I16" s="4">
        <f t="shared" ref="I16:J19" si="24">T16</f>
        <v>0</v>
      </c>
      <c r="J16" s="4">
        <f t="shared" si="24"/>
        <v>0</v>
      </c>
      <c r="O16">
        <v>0</v>
      </c>
      <c r="P16">
        <v>950</v>
      </c>
      <c r="Q16">
        <f t="shared" ref="Q16:Q18" si="25">P16/1.2</f>
        <v>791.66666666666674</v>
      </c>
      <c r="R16" s="2">
        <v>3700000</v>
      </c>
      <c r="S16" s="2"/>
    </row>
    <row r="17" spans="1:19">
      <c r="A17" s="4">
        <f t="shared" si="16"/>
        <v>0</v>
      </c>
      <c r="B17" s="4">
        <f t="shared" si="17"/>
        <v>750</v>
      </c>
      <c r="C17" s="4">
        <f t="shared" si="18"/>
        <v>900</v>
      </c>
      <c r="D17" s="4">
        <f t="shared" si="19"/>
        <v>1080</v>
      </c>
      <c r="E17" s="5">
        <f t="shared" si="20"/>
        <v>3700000</v>
      </c>
      <c r="F17" s="4">
        <f t="shared" si="21"/>
        <v>4933</v>
      </c>
      <c r="G17" s="4">
        <f t="shared" si="22"/>
        <v>4111</v>
      </c>
      <c r="H17" s="4">
        <f t="shared" si="23"/>
        <v>3426</v>
      </c>
      <c r="I17" s="4">
        <f t="shared" si="24"/>
        <v>0</v>
      </c>
      <c r="J17" s="4">
        <f t="shared" si="24"/>
        <v>0</v>
      </c>
      <c r="O17">
        <v>0</v>
      </c>
      <c r="P17">
        <v>900</v>
      </c>
      <c r="Q17">
        <f t="shared" si="25"/>
        <v>750</v>
      </c>
      <c r="R17" s="2">
        <v>3700000</v>
      </c>
      <c r="S17" s="2"/>
    </row>
    <row r="18" spans="1:19">
      <c r="A18" s="4">
        <f t="shared" si="16"/>
        <v>0</v>
      </c>
      <c r="B18" s="4">
        <f t="shared" si="17"/>
        <v>1000</v>
      </c>
      <c r="C18" s="4">
        <f t="shared" si="18"/>
        <v>1200</v>
      </c>
      <c r="D18" s="4">
        <f t="shared" si="19"/>
        <v>1440</v>
      </c>
      <c r="E18" s="5">
        <f t="shared" si="20"/>
        <v>3500000</v>
      </c>
      <c r="F18" s="4">
        <f t="shared" si="21"/>
        <v>3500</v>
      </c>
      <c r="G18" s="4">
        <f t="shared" si="22"/>
        <v>2917</v>
      </c>
      <c r="H18" s="4">
        <f t="shared" si="23"/>
        <v>2431</v>
      </c>
      <c r="I18" s="4">
        <f t="shared" si="24"/>
        <v>0</v>
      </c>
      <c r="J18" s="4">
        <f t="shared" si="24"/>
        <v>0</v>
      </c>
      <c r="O18">
        <v>0</v>
      </c>
      <c r="P18">
        <v>1200</v>
      </c>
      <c r="Q18">
        <f t="shared" si="25"/>
        <v>1000</v>
      </c>
      <c r="R18" s="2">
        <v>3500000</v>
      </c>
      <c r="S18" s="2"/>
    </row>
    <row r="19" spans="1:19">
      <c r="A19" s="4">
        <f t="shared" si="16"/>
        <v>0</v>
      </c>
      <c r="B19" s="4">
        <f t="shared" si="17"/>
        <v>0</v>
      </c>
      <c r="C19" s="4">
        <f t="shared" si="18"/>
        <v>0</v>
      </c>
      <c r="D19" s="4">
        <f t="shared" si="19"/>
        <v>0</v>
      </c>
      <c r="E19" s="5">
        <f t="shared" si="20"/>
        <v>0</v>
      </c>
      <c r="F19" s="4" t="e">
        <f t="shared" si="21"/>
        <v>#DIV/0!</v>
      </c>
      <c r="G19" s="4" t="e">
        <f t="shared" si="22"/>
        <v>#DIV/0!</v>
      </c>
      <c r="H19" s="4" t="e">
        <f t="shared" si="23"/>
        <v>#DIV/0!</v>
      </c>
      <c r="I19" s="4">
        <f t="shared" si="24"/>
        <v>0</v>
      </c>
      <c r="J19" s="4">
        <f t="shared" si="24"/>
        <v>0</v>
      </c>
      <c r="O19" s="75">
        <v>0</v>
      </c>
      <c r="P19" s="75">
        <f>O19/1.2</f>
        <v>0</v>
      </c>
      <c r="Q19" s="75">
        <f t="shared" ref="Q19" si="26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A53" zoomScale="85" zoomScaleNormal="85" workbookViewId="0">
      <selection activeCell="M64" sqref="M64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16" workbookViewId="0"/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L9" sqref="L9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D3:J52"/>
  <sheetViews>
    <sheetView topLeftCell="A4" workbookViewId="0">
      <selection activeCell="F24" sqref="F24"/>
    </sheetView>
  </sheetViews>
  <sheetFormatPr defaultRowHeight="15"/>
  <cols>
    <col min="6" max="6" width="19" customWidth="1"/>
  </cols>
  <sheetData>
    <row r="3" spans="4:6">
      <c r="D3">
        <v>18</v>
      </c>
      <c r="E3">
        <v>10.9</v>
      </c>
      <c r="F3">
        <f>E3*D3</f>
        <v>196.20000000000002</v>
      </c>
    </row>
    <row r="4" spans="4:6">
      <c r="D4">
        <v>10.8</v>
      </c>
      <c r="E4">
        <v>10</v>
      </c>
      <c r="F4" s="118">
        <f t="shared" ref="F4:F8" si="0">E4*D4</f>
        <v>108</v>
      </c>
    </row>
    <row r="5" spans="4:6">
      <c r="D5">
        <v>4</v>
      </c>
      <c r="E5">
        <v>3.8</v>
      </c>
      <c r="F5" s="118">
        <f t="shared" si="0"/>
        <v>15.2</v>
      </c>
    </row>
    <row r="6" spans="4:6">
      <c r="D6">
        <v>7.6</v>
      </c>
      <c r="E6">
        <v>3.3</v>
      </c>
      <c r="F6" s="118">
        <f t="shared" si="0"/>
        <v>25.08</v>
      </c>
    </row>
    <row r="7" spans="4:6">
      <c r="D7">
        <v>8.3000000000000007</v>
      </c>
      <c r="E7">
        <v>4.2</v>
      </c>
      <c r="F7" s="118">
        <f t="shared" si="0"/>
        <v>34.860000000000007</v>
      </c>
    </row>
    <row r="8" spans="4:6">
      <c r="D8">
        <v>10.8</v>
      </c>
      <c r="E8">
        <v>3</v>
      </c>
      <c r="F8" s="118">
        <f t="shared" si="0"/>
        <v>32.400000000000006</v>
      </c>
    </row>
    <row r="9" spans="4:6">
      <c r="E9">
        <v>38.270000000000003</v>
      </c>
      <c r="F9" s="118">
        <f>SUM(F3:F8)</f>
        <v>411.74</v>
      </c>
    </row>
    <row r="10" spans="4:6">
      <c r="F10" s="119"/>
    </row>
    <row r="11" spans="4:6">
      <c r="D11" s="75">
        <v>10.8</v>
      </c>
      <c r="E11" s="75">
        <v>14.4</v>
      </c>
      <c r="F11" s="75">
        <f>E11*D11</f>
        <v>155.52000000000001</v>
      </c>
    </row>
    <row r="12" spans="4:6">
      <c r="D12" s="75">
        <v>10.8</v>
      </c>
      <c r="E12" s="75">
        <v>10.199999999999999</v>
      </c>
      <c r="F12" s="118">
        <f t="shared" ref="F12:F16" si="1">E12*D12</f>
        <v>110.16</v>
      </c>
    </row>
    <row r="13" spans="4:6">
      <c r="D13" s="75">
        <v>7.1</v>
      </c>
      <c r="E13" s="75">
        <v>3.5</v>
      </c>
      <c r="F13" s="118">
        <f t="shared" si="1"/>
        <v>24.849999999999998</v>
      </c>
    </row>
    <row r="14" spans="4:6">
      <c r="D14" s="75">
        <v>5.3</v>
      </c>
      <c r="E14" s="75">
        <v>3.7</v>
      </c>
      <c r="F14" s="118">
        <f t="shared" si="1"/>
        <v>19.61</v>
      </c>
    </row>
    <row r="15" spans="4:6">
      <c r="D15" s="75">
        <v>14.6</v>
      </c>
      <c r="E15" s="75">
        <v>2.9</v>
      </c>
      <c r="F15" s="118">
        <f t="shared" si="1"/>
        <v>42.339999999999996</v>
      </c>
    </row>
    <row r="16" spans="4:6">
      <c r="D16" s="75">
        <v>10.9</v>
      </c>
      <c r="E16" s="75">
        <v>5.8</v>
      </c>
      <c r="F16" s="118">
        <f t="shared" si="1"/>
        <v>63.22</v>
      </c>
    </row>
    <row r="17" spans="4:6">
      <c r="E17">
        <v>38.6</v>
      </c>
      <c r="F17" s="118">
        <f>SUM(F11:F16)</f>
        <v>415.70000000000005</v>
      </c>
    </row>
    <row r="19" spans="4:6">
      <c r="D19">
        <v>10.8</v>
      </c>
      <c r="E19">
        <v>13.1</v>
      </c>
      <c r="F19" s="118">
        <f>E19*D19</f>
        <v>141.48000000000002</v>
      </c>
    </row>
    <row r="20" spans="4:6">
      <c r="D20">
        <v>10.8</v>
      </c>
      <c r="E20">
        <v>5</v>
      </c>
      <c r="F20" s="118">
        <f>E20*D20</f>
        <v>54</v>
      </c>
    </row>
    <row r="21" spans="4:6">
      <c r="F21" s="118">
        <f>SUM(F19:F20)</f>
        <v>195.48000000000002</v>
      </c>
    </row>
    <row r="23" spans="4:6">
      <c r="F23" s="118">
        <f>F9+F17+F21</f>
        <v>1022.9200000000001</v>
      </c>
    </row>
    <row r="27" spans="4:6">
      <c r="F27" t="s">
        <v>97</v>
      </c>
    </row>
    <row r="33" spans="6:10">
      <c r="F33" s="75"/>
      <c r="I33" s="75"/>
      <c r="J33" s="75"/>
    </row>
    <row r="35" spans="6:10">
      <c r="F35">
        <v>1023</v>
      </c>
    </row>
    <row r="36" spans="6:10">
      <c r="F36">
        <v>141</v>
      </c>
      <c r="I36" s="75"/>
    </row>
    <row r="37" spans="6:10">
      <c r="F37">
        <v>54</v>
      </c>
      <c r="I37" s="75"/>
    </row>
    <row r="38" spans="6:10">
      <c r="F38">
        <f>F35-F36-F37</f>
        <v>828</v>
      </c>
      <c r="G38">
        <f>F38*1.2</f>
        <v>993.59999999999991</v>
      </c>
      <c r="I38" s="75"/>
    </row>
    <row r="42" spans="6:10">
      <c r="F42">
        <v>196.2</v>
      </c>
    </row>
    <row r="43" spans="6:10">
      <c r="F43">
        <v>108</v>
      </c>
    </row>
    <row r="44" spans="6:10">
      <c r="F44">
        <v>15.2</v>
      </c>
    </row>
    <row r="45" spans="6:10">
      <c r="F45">
        <v>25.08</v>
      </c>
    </row>
    <row r="46" spans="6:10">
      <c r="F46">
        <v>34.86</v>
      </c>
    </row>
    <row r="47" spans="6:10">
      <c r="F47">
        <v>32.4</v>
      </c>
    </row>
    <row r="48" spans="6:10">
      <c r="F48" s="127">
        <f>SUM(F42:F47)</f>
        <v>411.73999999999995</v>
      </c>
      <c r="G48" s="127">
        <f>F38-F48</f>
        <v>416.26000000000005</v>
      </c>
    </row>
    <row r="49" spans="6:7">
      <c r="F49" s="79" t="s">
        <v>98</v>
      </c>
      <c r="G49" s="79" t="s">
        <v>99</v>
      </c>
    </row>
    <row r="51" spans="6:7">
      <c r="F51" s="118">
        <f>F48/10.764</f>
        <v>38.251579338535855</v>
      </c>
      <c r="G51" s="118">
        <f>G48/10.764</f>
        <v>38.671497584541072</v>
      </c>
    </row>
    <row r="52" spans="6:7">
      <c r="F52" s="118">
        <f>F51+G51</f>
        <v>76.923076923076934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MB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2024-06-07T10:58:52Z</dcterms:modified>
</cp:coreProperties>
</file>