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BINU SURENDRAN\Cosmos Bank Rte verification - 2023\JUNE - 2024\"/>
    </mc:Choice>
  </mc:AlternateContent>
  <xr:revisionPtr revIDLastSave="0" documentId="13_ncr:1_{8105A016-175E-4B11-9579-4DB1BA71892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1" sheetId="23" r:id="rId2"/>
    <sheet name="Sheet1" sheetId="13" r:id="rId3"/>
    <sheet name="Sheet2" sheetId="14" r:id="rId4"/>
    <sheet name="Sheet3" sheetId="15" r:id="rId5"/>
    <sheet name="Sheet4" sheetId="16" r:id="rId6"/>
    <sheet name="Sheet5" sheetId="17" r:id="rId7"/>
    <sheet name="Sheet6" sheetId="18" r:id="rId8"/>
    <sheet name="Sheet7" sheetId="19" r:id="rId9"/>
    <sheet name="Sheet8" sheetId="20" r:id="rId10"/>
    <sheet name="Sheet9" sheetId="21" r:id="rId11"/>
    <sheet name="Sheet10" sheetId="22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10" i="4" l="1"/>
  <c r="Q10" i="4" s="1"/>
  <c r="J10" i="4"/>
  <c r="P9" i="4"/>
  <c r="Q9" i="4" s="1"/>
  <c r="J9" i="4"/>
  <c r="P8" i="4"/>
  <c r="Q8" i="4" s="1"/>
  <c r="J8" i="4"/>
  <c r="P7" i="4"/>
  <c r="Q7" i="4" s="1"/>
  <c r="J7" i="4"/>
  <c r="P6" i="4"/>
  <c r="Q6" i="4" s="1"/>
  <c r="J6" i="4"/>
  <c r="Q5" i="4"/>
  <c r="P5" i="4"/>
  <c r="J5" i="4"/>
  <c r="P4" i="4"/>
  <c r="Q4" i="4" s="1"/>
  <c r="J4" i="4"/>
  <c r="P3" i="4"/>
  <c r="Q3" i="4" s="1"/>
  <c r="J3" i="4"/>
  <c r="P17" i="4"/>
  <c r="Q17" i="4" s="1"/>
  <c r="J17" i="4"/>
  <c r="P16" i="4"/>
  <c r="Q16" i="4" s="1"/>
  <c r="J16" i="4"/>
  <c r="P15" i="4"/>
  <c r="Q15" i="4" s="1"/>
  <c r="J15" i="4"/>
  <c r="P14" i="4"/>
  <c r="Q14" i="4" s="1"/>
  <c r="J14" i="4"/>
  <c r="Q13" i="4"/>
  <c r="P13" i="4"/>
  <c r="J13" i="4"/>
  <c r="D26" i="4" l="1"/>
  <c r="P18" i="4" l="1"/>
  <c r="Q18" i="4" s="1"/>
  <c r="B18" i="4" s="1"/>
  <c r="C18" i="4" s="1"/>
  <c r="D18" i="4" s="1"/>
  <c r="J18" i="4"/>
  <c r="I18" i="4"/>
  <c r="E18" i="4"/>
  <c r="H18" i="4" s="1"/>
  <c r="A18" i="4"/>
  <c r="B17" i="4"/>
  <c r="C17" i="4" s="1"/>
  <c r="D17" i="4" s="1"/>
  <c r="I17" i="4"/>
  <c r="E17" i="4"/>
  <c r="A17" i="4"/>
  <c r="H17" i="4" l="1"/>
  <c r="F18" i="4"/>
  <c r="G17" i="4"/>
  <c r="G18" i="4"/>
  <c r="F17" i="4"/>
  <c r="P11" i="4"/>
  <c r="Q11" i="4" s="1"/>
  <c r="J11" i="4"/>
  <c r="B11" i="4" l="1"/>
  <c r="C11" i="4" s="1"/>
  <c r="D11" i="4" s="1"/>
  <c r="I11" i="4"/>
  <c r="E11" i="4"/>
  <c r="A11" i="4"/>
  <c r="B10" i="4"/>
  <c r="C10" i="4" s="1"/>
  <c r="D10" i="4" s="1"/>
  <c r="I10" i="4"/>
  <c r="E10" i="4"/>
  <c r="A10" i="4"/>
  <c r="B9" i="4"/>
  <c r="C9" i="4" s="1"/>
  <c r="D9" i="4" s="1"/>
  <c r="I9" i="4"/>
  <c r="E9" i="4"/>
  <c r="A9" i="4"/>
  <c r="H11" i="4" l="1"/>
  <c r="H9" i="4"/>
  <c r="H10" i="4"/>
  <c r="F9" i="4"/>
  <c r="F10" i="4"/>
  <c r="F11" i="4"/>
  <c r="G9" i="4"/>
  <c r="G10" i="4"/>
  <c r="G11" i="4"/>
  <c r="V40" i="4" l="1"/>
  <c r="D34" i="4"/>
  <c r="D28" i="4"/>
  <c r="D24" i="4"/>
  <c r="D29" i="4" l="1"/>
  <c r="D30" i="4" s="1"/>
  <c r="D31" i="4" s="1"/>
  <c r="D35" i="4" s="1"/>
  <c r="D25" i="4"/>
  <c r="D38" i="4" l="1"/>
  <c r="D37" i="4"/>
  <c r="D36" i="4"/>
  <c r="I16" i="4" l="1"/>
  <c r="E16" i="4"/>
  <c r="I15" i="4"/>
  <c r="E15" i="4"/>
  <c r="I14" i="4"/>
  <c r="E14" i="4"/>
  <c r="I13" i="4"/>
  <c r="E13" i="4"/>
  <c r="I8" i="4"/>
  <c r="E8" i="4"/>
  <c r="I7" i="4"/>
  <c r="E7" i="4"/>
  <c r="I6" i="4"/>
  <c r="E6" i="4"/>
  <c r="I5" i="4"/>
  <c r="E5" i="4"/>
  <c r="I4" i="4"/>
  <c r="E4" i="4"/>
  <c r="I3" i="4"/>
  <c r="E3" i="4"/>
  <c r="B16" i="4" l="1"/>
  <c r="C16" i="4" s="1"/>
  <c r="A16" i="4"/>
  <c r="B15" i="4"/>
  <c r="C15" i="4" s="1"/>
  <c r="A15" i="4"/>
  <c r="B14" i="4"/>
  <c r="C14" i="4" s="1"/>
  <c r="A14" i="4"/>
  <c r="B13" i="4"/>
  <c r="C13" i="4" s="1"/>
  <c r="A13" i="4"/>
  <c r="A8" i="4"/>
  <c r="B7" i="4"/>
  <c r="C7" i="4" s="1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G6" i="4" l="1"/>
  <c r="F13" i="4"/>
  <c r="F14" i="4"/>
  <c r="S24" i="4" s="1"/>
  <c r="F15" i="4"/>
  <c r="F16" i="4"/>
  <c r="F4" i="4"/>
  <c r="F5" i="4"/>
  <c r="F6" i="4"/>
  <c r="F7" i="4"/>
  <c r="F3" i="4"/>
  <c r="B8" i="4"/>
  <c r="C8" i="4" s="1"/>
  <c r="D6" i="4" l="1"/>
  <c r="H6" i="4" s="1"/>
  <c r="D15" i="4"/>
  <c r="H15" i="4" s="1"/>
  <c r="G15" i="4"/>
  <c r="D14" i="4"/>
  <c r="H14" i="4" s="1"/>
  <c r="G14" i="4"/>
  <c r="F8" i="4"/>
  <c r="D4" i="4"/>
  <c r="H4" i="4" s="1"/>
  <c r="G4" i="4"/>
  <c r="D16" i="4"/>
  <c r="H16" i="4" s="1"/>
  <c r="G16" i="4"/>
  <c r="D3" i="4"/>
  <c r="H3" i="4" s="1"/>
  <c r="G3" i="4"/>
  <c r="D5" i="4"/>
  <c r="H5" i="4" s="1"/>
  <c r="G5" i="4"/>
  <c r="D7" i="4"/>
  <c r="H7" i="4" s="1"/>
  <c r="G7" i="4"/>
  <c r="D13" i="4"/>
  <c r="H13" i="4" s="1"/>
  <c r="G13" i="4"/>
  <c r="D8" i="4" l="1"/>
  <c r="H8" i="4" s="1"/>
  <c r="G8" i="4"/>
</calcChain>
</file>

<file path=xl/sharedStrings.xml><?xml version="1.0" encoding="utf-8"?>
<sst xmlns="http://schemas.openxmlformats.org/spreadsheetml/2006/main" count="37" uniqueCount="34">
  <si>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</si>
  <si>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</si>
  <si>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</si>
  <si>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</si>
  <si>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</si>
  <si>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</si>
  <si>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</si>
  <si>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</si>
  <si>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</si>
  <si>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</si>
  <si>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</si>
  <si>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</si>
  <si>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</si>
  <si>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Address -</t>
  </si>
  <si>
    <t>Cosmos Format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</si>
  <si>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</si>
  <si>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</si>
  <si>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</si>
  <si>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</si>
  <si>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</si>
  <si>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</si>
  <si>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>Amount of Depreciation</t>
  </si>
  <si>
    <t>Rate</t>
  </si>
  <si>
    <t>Value of the property</t>
  </si>
  <si>
    <t>Depreciated Fair Market Value</t>
  </si>
  <si>
    <t>Realisable</t>
  </si>
  <si>
    <t xml:space="preserve">Distress </t>
  </si>
  <si>
    <t>Rental</t>
  </si>
  <si>
    <t xml:space="preserve">{(100-10) x Year/60 </t>
  </si>
  <si>
    <t>INDEX-II</t>
  </si>
  <si>
    <t xml:space="preserve">Price Indicator </t>
  </si>
  <si>
    <t xml:space="preserve">Agreement value </t>
  </si>
  <si>
    <t xml:space="preserve">Carpet  Area in sq.ft -Flat No. 302 </t>
  </si>
  <si>
    <t>Row House no. 7, Plot no. 2, Sector - 6, Airoli, Navi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</si>
</sst>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888282"/>
      <name val="Arial"/>
      <family val="2"/>
    </font>
    <font>
      <sz val="13"/>
      <color rgb="FF888282"/>
      <name val="Arial"/>
      <family val="2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/>
    <xf numFmtId="2" fontId="0" fillId="0" borderId="0" xfId="0" applyNumberFormat="1"/>
    <xf numFmtId="2" fontId="2" fillId="0" borderId="0" xfId="0" applyNumberFormat="1" applyFont="1"/>
    <xf numFmtId="0" fontId="0" fillId="2" borderId="0" xfId="0" applyFill="1"/>
    <xf numFmtId="0" fontId="5" fillId="0" borderId="0" xfId="0" applyFont="1"/>
    <xf numFmtId="2" fontId="0" fillId="0" borderId="0" xfId="0" applyNumberFormat="1" applyAlignment="1">
      <alignment wrapText="1"/>
    </xf>
    <xf numFmtId="0" fontId="6" fillId="0" borderId="1" xfId="0" applyFont="1" applyBorder="1"/>
    <xf numFmtId="43" fontId="6" fillId="0" borderId="1" xfId="0" applyNumberFormat="1" applyFont="1" applyBorder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0" fontId="0" fillId="0" borderId="0" xfId="0" applyFill="1"/>
    <xf numFmtId="0" fontId="0" fillId="0" borderId="0" xfId="0" applyAlignment="1">
      <alignment horizontal="center"/>
    </xf>
    <xf numFmtId="2" fontId="0" fillId="0" borderId="0" xfId="0" applyNumberFormat="1" applyFill="1"/>
    <xf numFmtId="4" fontId="0" fillId="0" borderId="0" xfId="0" applyNumberFormat="1" applyFill="1"/>
    <xf numFmtId="0" fontId="9" fillId="0" borderId="1" xfId="1" applyNumberFormat="1" applyFont="1" applyFill="1" applyBorder="1"/>
    <xf numFmtId="0" fontId="10" fillId="0" borderId="1" xfId="1" applyNumberFormat="1" applyFont="1" applyFill="1" applyBorder="1" applyAlignment="1">
      <alignment wrapText="1"/>
    </xf>
    <xf numFmtId="0" fontId="0" fillId="0" borderId="1" xfId="0" applyBorder="1"/>
    <xf numFmtId="0" fontId="10" fillId="0" borderId="1" xfId="1" applyNumberFormat="1" applyFont="1" applyFill="1" applyBorder="1"/>
    <xf numFmtId="0" fontId="9" fillId="0" borderId="1" xfId="0" applyFont="1" applyBorder="1"/>
    <xf numFmtId="43" fontId="0" fillId="0" borderId="1" xfId="0" applyNumberFormat="1" applyBorder="1"/>
    <xf numFmtId="0" fontId="6" fillId="0" borderId="1" xfId="1" applyNumberFormat="1" applyFont="1" applyFill="1" applyBorder="1"/>
    <xf numFmtId="10" fontId="6" fillId="0" borderId="1" xfId="1" applyNumberFormat="1" applyFont="1" applyFill="1" applyBorder="1"/>
    <xf numFmtId="0" fontId="10" fillId="3" borderId="1" xfId="0" applyFont="1" applyFill="1" applyBorder="1"/>
    <xf numFmtId="43" fontId="2" fillId="3" borderId="1" xfId="0" applyNumberFormat="1" applyFont="1" applyFill="1" applyBorder="1"/>
    <xf numFmtId="0" fontId="10" fillId="0" borderId="1" xfId="0" applyFont="1" applyBorder="1"/>
    <xf numFmtId="43" fontId="11" fillId="3" borderId="1" xfId="0" applyNumberFormat="1" applyFont="1" applyFill="1" applyBorder="1"/>
    <xf numFmtId="0" fontId="6" fillId="0" borderId="0" xfId="0" applyFont="1" applyBorder="1"/>
    <xf numFmtId="43" fontId="6" fillId="0" borderId="0" xfId="0" applyNumberFormat="1" applyFont="1" applyBorder="1"/>
    <xf numFmtId="10" fontId="6" fillId="0" borderId="0" xfId="0" applyNumberFormat="1" applyFont="1" applyBorder="1"/>
    <xf numFmtId="0" fontId="7" fillId="0" borderId="0" xfId="0" applyFont="1" applyBorder="1"/>
    <xf numFmtId="43" fontId="7" fillId="0" borderId="0" xfId="0" applyNumberFormat="1" applyFont="1" applyBorder="1"/>
    <xf numFmtId="0" fontId="13" fillId="0" borderId="0" xfId="0" applyFont="1" applyFill="1"/>
    <xf numFmtId="0" fontId="12" fillId="0" borderId="0" xfId="0" applyFont="1"/>
    <xf numFmtId="43" fontId="1" fillId="0" borderId="0" xfId="1" applyFont="1"/>
    <xf numFmtId="2" fontId="1" fillId="0" borderId="0" xfId="0" applyNumberFormat="1" applyFont="1" applyAlignment="1">
      <alignment horizontal="right"/>
    </xf>
    <xf numFmtId="43" fontId="6" fillId="0" borderId="0" xfId="0" applyNumberFormat="1" applyFont="1" applyBorder="1" applyAlignment="1">
      <alignment horizontal="right"/>
    </xf>
    <xf numFmtId="43" fontId="0" fillId="0" borderId="0" xfId="0" applyNumberFormat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/>
    </xf>
    <xf numFmtId="0" fontId="15" fillId="0" borderId="0" xfId="0" applyFont="1"/>
    <xf numFmtId="0" fontId="16" fillId="0" borderId="1" xfId="1" applyNumberFormat="1" applyFont="1" applyFill="1" applyBorder="1"/>
    <xf numFmtId="43" fontId="16" fillId="0" borderId="1" xfId="0" applyNumberFormat="1" applyFont="1" applyBorder="1"/>
    <xf numFmtId="0" fontId="14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106066</xdr:colOff>
      <xdr:row>45</xdr:row>
      <xdr:rowOff>96460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599A60-82A2-4E60-99E3-90D5F8220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0066" cy="8668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39296</xdr:colOff>
      <xdr:row>39</xdr:row>
      <xdr:rowOff>39078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464A4C-3BB1-450B-809C-00B1F8BE1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573696" cy="7011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296507</xdr:colOff>
      <xdr:row>41</xdr:row>
      <xdr:rowOff>1064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1AF62C-31B9-41B1-B289-3951931FA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30907" cy="76210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210770</xdr:colOff>
      <xdr:row>33</xdr:row>
      <xdr:rowOff>77061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2C3C72-8DFD-41E9-8DC7-0EAFF6D6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45170" cy="61730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277455</xdr:colOff>
      <xdr:row>35</xdr:row>
      <xdr:rowOff>19910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DF287-6FD2-420E-BF63-5EABF0255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11855" cy="616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"/>
  <sheetViews>
    <sheetView tabSelected="1" topLeftCell="B1" zoomScaleNormal="100" workbookViewId="0">
      <selection activeCell="H31" sqref="H31"/>
    </sheetView>
  </sheetViews>
  <sheetFormatPr defaultRowHeight="15" x14ac:dyDescent="0.25"/>
  <cols>
    <col min="1" max="1" width="4.28515625" customWidth="1"/>
    <col min="2" max="2" width="11.140625" bestFit="1" customWidth="1"/>
    <col min="3" max="3" width="28.42578125" customWidth="1"/>
    <col min="4" max="4" width="18.140625" customWidth="1"/>
    <col min="5" max="5" width="21.5703125" customWidth="1"/>
    <col min="6" max="6" width="16.42578125" customWidth="1"/>
    <col min="7" max="7" width="19" customWidth="1"/>
    <col min="8" max="8" width="13" style="13" customWidth="1"/>
    <col min="9" max="9" width="13.14062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10.7109375" customWidth="1"/>
    <col min="17" max="17" width="10.7109375" style="13" customWidth="1"/>
    <col min="18" max="18" width="16" customWidth="1"/>
    <col min="19" max="19" width="8.85546875" customWidth="1"/>
  </cols>
  <sheetData>
    <row r="1" spans="1:19" s="1" customFormat="1" ht="45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7" t="s">
        <v>8</v>
      </c>
      <c r="G1" s="7" t="s">
        <v>11</v>
      </c>
      <c r="H1" s="11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7" t="s">
        <v>6</v>
      </c>
      <c r="R1" s="1" t="s">
        <v>1</v>
      </c>
      <c r="S1" s="1" t="s">
        <v>3</v>
      </c>
    </row>
    <row r="2" spans="1:19" s="1" customFormat="1" ht="18.75" x14ac:dyDescent="0.3">
      <c r="A2" s="3"/>
      <c r="B2" s="3"/>
      <c r="C2" s="3"/>
      <c r="D2" s="3"/>
      <c r="E2" s="3"/>
      <c r="F2" s="7"/>
      <c r="G2" s="44" t="s">
        <v>30</v>
      </c>
      <c r="H2" s="11"/>
      <c r="I2" s="3"/>
      <c r="J2" s="3"/>
      <c r="Q2" s="17"/>
    </row>
    <row r="3" spans="1:19" s="23" customFormat="1" x14ac:dyDescent="0.25">
      <c r="A3" s="20">
        <f t="shared" ref="A3:A16" si="0">N3</f>
        <v>0</v>
      </c>
      <c r="B3" s="20">
        <f t="shared" ref="B3:B16" si="1">Q3</f>
        <v>0</v>
      </c>
      <c r="C3" s="20">
        <f>B3*1.2</f>
        <v>0</v>
      </c>
      <c r="D3" s="20">
        <f t="shared" ref="D3:D16" si="2">C3*1.2</f>
        <v>0</v>
      </c>
      <c r="E3" s="21">
        <f t="shared" ref="E3:E16" si="3">R3</f>
        <v>0</v>
      </c>
      <c r="F3" s="20" t="e">
        <f t="shared" ref="F3:F16" si="4">ROUND((E3/B3),0)</f>
        <v>#DIV/0!</v>
      </c>
      <c r="G3" s="20" t="e">
        <f t="shared" ref="G3:G16" si="5">ROUND((E3/C3),0)</f>
        <v>#DIV/0!</v>
      </c>
      <c r="H3" s="22" t="e">
        <f t="shared" ref="H3:H16" si="6">ROUND((E3/D3),0)</f>
        <v>#DIV/0!</v>
      </c>
      <c r="I3" s="20" t="e">
        <f>#REF!</f>
        <v>#REF!</v>
      </c>
      <c r="J3" s="20">
        <f t="shared" ref="J3:J10" si="7">S3</f>
        <v>0</v>
      </c>
      <c r="O3" s="23">
        <v>0</v>
      </c>
      <c r="P3" s="23">
        <f t="shared" ref="P3:P10" si="8">O3/1.2</f>
        <v>0</v>
      </c>
      <c r="Q3" s="25">
        <f t="shared" ref="Q3:Q10" si="9">P3/1.2</f>
        <v>0</v>
      </c>
      <c r="R3" s="26">
        <v>0</v>
      </c>
    </row>
    <row r="4" spans="1:19" s="23" customFormat="1" x14ac:dyDescent="0.25">
      <c r="A4" s="20">
        <f t="shared" si="0"/>
        <v>0</v>
      </c>
      <c r="B4" s="20">
        <f t="shared" si="1"/>
        <v>0</v>
      </c>
      <c r="C4" s="20">
        <f t="shared" ref="C4:C16" si="10">B4*1.2</f>
        <v>0</v>
      </c>
      <c r="D4" s="20">
        <f t="shared" si="2"/>
        <v>0</v>
      </c>
      <c r="E4" s="21">
        <f t="shared" si="3"/>
        <v>0</v>
      </c>
      <c r="F4" s="20" t="e">
        <f t="shared" si="4"/>
        <v>#DIV/0!</v>
      </c>
      <c r="G4" s="20" t="e">
        <f t="shared" si="5"/>
        <v>#DIV/0!</v>
      </c>
      <c r="H4" s="22" t="e">
        <f t="shared" si="6"/>
        <v>#DIV/0!</v>
      </c>
      <c r="I4" s="20" t="e">
        <f>#REF!</f>
        <v>#REF!</v>
      </c>
      <c r="J4" s="20">
        <f t="shared" si="7"/>
        <v>0</v>
      </c>
      <c r="O4" s="23">
        <v>0</v>
      </c>
      <c r="P4" s="23">
        <f t="shared" si="8"/>
        <v>0</v>
      </c>
      <c r="Q4" s="25">
        <f t="shared" si="9"/>
        <v>0</v>
      </c>
      <c r="R4" s="26">
        <v>0</v>
      </c>
    </row>
    <row r="5" spans="1:19" s="23" customFormat="1" x14ac:dyDescent="0.25">
      <c r="A5" s="20">
        <f t="shared" si="0"/>
        <v>0</v>
      </c>
      <c r="B5" s="20">
        <f t="shared" si="1"/>
        <v>0</v>
      </c>
      <c r="C5" s="20">
        <f t="shared" si="10"/>
        <v>0</v>
      </c>
      <c r="D5" s="20">
        <f t="shared" si="2"/>
        <v>0</v>
      </c>
      <c r="E5" s="21">
        <f t="shared" si="3"/>
        <v>0</v>
      </c>
      <c r="F5" s="20" t="e">
        <f t="shared" si="4"/>
        <v>#DIV/0!</v>
      </c>
      <c r="G5" s="20" t="e">
        <f t="shared" si="5"/>
        <v>#DIV/0!</v>
      </c>
      <c r="H5" s="22" t="e">
        <f t="shared" si="6"/>
        <v>#DIV/0!</v>
      </c>
      <c r="I5" s="20" t="e">
        <f>#REF!</f>
        <v>#REF!</v>
      </c>
      <c r="J5" s="20">
        <f t="shared" si="7"/>
        <v>0</v>
      </c>
      <c r="O5" s="23">
        <v>0</v>
      </c>
      <c r="P5" s="23">
        <f t="shared" si="8"/>
        <v>0</v>
      </c>
      <c r="Q5" s="25">
        <f t="shared" si="9"/>
        <v>0</v>
      </c>
      <c r="R5" s="26">
        <v>0</v>
      </c>
    </row>
    <row r="6" spans="1:19" s="23" customFormat="1" x14ac:dyDescent="0.25">
      <c r="A6" s="20">
        <f t="shared" si="0"/>
        <v>0</v>
      </c>
      <c r="B6" s="20">
        <f t="shared" si="1"/>
        <v>0</v>
      </c>
      <c r="C6" s="20">
        <f t="shared" si="10"/>
        <v>0</v>
      </c>
      <c r="D6" s="20">
        <f t="shared" si="2"/>
        <v>0</v>
      </c>
      <c r="E6" s="21">
        <f t="shared" si="3"/>
        <v>0</v>
      </c>
      <c r="F6" s="20" t="e">
        <f t="shared" si="4"/>
        <v>#DIV/0!</v>
      </c>
      <c r="G6" s="20" t="e">
        <f t="shared" si="5"/>
        <v>#DIV/0!</v>
      </c>
      <c r="H6" s="22" t="e">
        <f t="shared" si="6"/>
        <v>#DIV/0!</v>
      </c>
      <c r="I6" s="20" t="e">
        <f>#REF!</f>
        <v>#REF!</v>
      </c>
      <c r="J6" s="20">
        <f t="shared" si="7"/>
        <v>0</v>
      </c>
      <c r="O6" s="23">
        <v>0</v>
      </c>
      <c r="P6" s="23">
        <f t="shared" si="8"/>
        <v>0</v>
      </c>
      <c r="Q6" s="25">
        <f t="shared" si="9"/>
        <v>0</v>
      </c>
      <c r="R6" s="26">
        <v>0</v>
      </c>
    </row>
    <row r="7" spans="1:19" s="23" customFormat="1" x14ac:dyDescent="0.25">
      <c r="A7" s="20">
        <f t="shared" si="0"/>
        <v>0</v>
      </c>
      <c r="B7" s="20">
        <f t="shared" si="1"/>
        <v>0</v>
      </c>
      <c r="C7" s="20">
        <f t="shared" si="10"/>
        <v>0</v>
      </c>
      <c r="D7" s="20">
        <f t="shared" si="2"/>
        <v>0</v>
      </c>
      <c r="E7" s="21">
        <f t="shared" si="3"/>
        <v>0</v>
      </c>
      <c r="F7" s="20" t="e">
        <f t="shared" si="4"/>
        <v>#DIV/0!</v>
      </c>
      <c r="G7" s="20" t="e">
        <f t="shared" si="5"/>
        <v>#DIV/0!</v>
      </c>
      <c r="H7" s="22" t="e">
        <f t="shared" si="6"/>
        <v>#DIV/0!</v>
      </c>
      <c r="I7" s="20" t="e">
        <f>#REF!</f>
        <v>#REF!</v>
      </c>
      <c r="J7" s="20">
        <f t="shared" si="7"/>
        <v>0</v>
      </c>
      <c r="O7" s="23">
        <v>0</v>
      </c>
      <c r="P7" s="23">
        <f t="shared" si="8"/>
        <v>0</v>
      </c>
      <c r="Q7" s="25">
        <f t="shared" si="9"/>
        <v>0</v>
      </c>
      <c r="R7" s="26">
        <v>0</v>
      </c>
    </row>
    <row r="8" spans="1:19" s="23" customFormat="1" x14ac:dyDescent="0.25">
      <c r="A8" s="20">
        <f t="shared" si="0"/>
        <v>0</v>
      </c>
      <c r="B8" s="20">
        <f t="shared" si="1"/>
        <v>0</v>
      </c>
      <c r="C8" s="20">
        <f t="shared" si="10"/>
        <v>0</v>
      </c>
      <c r="D8" s="20">
        <f t="shared" si="2"/>
        <v>0</v>
      </c>
      <c r="E8" s="21">
        <f t="shared" si="3"/>
        <v>0</v>
      </c>
      <c r="F8" s="20" t="e">
        <f t="shared" si="4"/>
        <v>#DIV/0!</v>
      </c>
      <c r="G8" s="20" t="e">
        <f t="shared" si="5"/>
        <v>#DIV/0!</v>
      </c>
      <c r="H8" s="22" t="e">
        <f t="shared" si="6"/>
        <v>#DIV/0!</v>
      </c>
      <c r="I8" s="20" t="e">
        <f>#REF!</f>
        <v>#REF!</v>
      </c>
      <c r="J8" s="20">
        <f t="shared" si="7"/>
        <v>0</v>
      </c>
      <c r="O8" s="23">
        <v>0</v>
      </c>
      <c r="P8" s="23">
        <f t="shared" si="8"/>
        <v>0</v>
      </c>
      <c r="Q8" s="25">
        <f t="shared" si="9"/>
        <v>0</v>
      </c>
      <c r="R8" s="26">
        <v>0</v>
      </c>
    </row>
    <row r="9" spans="1:19" s="23" customFormat="1" x14ac:dyDescent="0.25">
      <c r="A9" s="20">
        <f t="shared" ref="A9:A11" si="11">N9</f>
        <v>0</v>
      </c>
      <c r="B9" s="20">
        <f t="shared" ref="B9:B11" si="12">Q9</f>
        <v>0</v>
      </c>
      <c r="C9" s="20">
        <f t="shared" ref="C9:C11" si="13">B9*1.2</f>
        <v>0</v>
      </c>
      <c r="D9" s="20">
        <f t="shared" ref="D9:D11" si="14">C9*1.2</f>
        <v>0</v>
      </c>
      <c r="E9" s="21">
        <f t="shared" ref="E9:E11" si="15">R9</f>
        <v>0</v>
      </c>
      <c r="F9" s="20" t="e">
        <f t="shared" ref="F9:F11" si="16">ROUND((E9/B9),0)</f>
        <v>#DIV/0!</v>
      </c>
      <c r="G9" s="20" t="e">
        <f t="shared" ref="G9:G11" si="17">ROUND((E9/C9),0)</f>
        <v>#DIV/0!</v>
      </c>
      <c r="H9" s="22" t="e">
        <f t="shared" ref="H9:H11" si="18">ROUND((E9/D9),0)</f>
        <v>#DIV/0!</v>
      </c>
      <c r="I9" s="20" t="e">
        <f>#REF!</f>
        <v>#REF!</v>
      </c>
      <c r="J9" s="20">
        <f t="shared" si="7"/>
        <v>0</v>
      </c>
      <c r="O9" s="23">
        <v>0</v>
      </c>
      <c r="P9" s="23">
        <f t="shared" si="8"/>
        <v>0</v>
      </c>
      <c r="Q9" s="25">
        <f t="shared" si="9"/>
        <v>0</v>
      </c>
      <c r="R9" s="26">
        <v>0</v>
      </c>
    </row>
    <row r="10" spans="1:19" s="23" customFormat="1" x14ac:dyDescent="0.25">
      <c r="A10" s="20">
        <f t="shared" si="11"/>
        <v>0</v>
      </c>
      <c r="B10" s="20">
        <f t="shared" si="12"/>
        <v>0</v>
      </c>
      <c r="C10" s="20">
        <f t="shared" si="13"/>
        <v>0</v>
      </c>
      <c r="D10" s="20">
        <f t="shared" si="14"/>
        <v>0</v>
      </c>
      <c r="E10" s="21">
        <f t="shared" si="15"/>
        <v>0</v>
      </c>
      <c r="F10" s="20" t="e">
        <f t="shared" si="16"/>
        <v>#DIV/0!</v>
      </c>
      <c r="G10" s="20" t="e">
        <f t="shared" si="17"/>
        <v>#DIV/0!</v>
      </c>
      <c r="H10" s="22" t="e">
        <f t="shared" si="18"/>
        <v>#DIV/0!</v>
      </c>
      <c r="I10" s="20" t="e">
        <f>#REF!</f>
        <v>#REF!</v>
      </c>
      <c r="J10" s="20">
        <f t="shared" si="7"/>
        <v>0</v>
      </c>
      <c r="O10" s="23">
        <v>0</v>
      </c>
      <c r="P10" s="23">
        <f t="shared" si="8"/>
        <v>0</v>
      </c>
      <c r="Q10" s="25">
        <f t="shared" si="9"/>
        <v>0</v>
      </c>
      <c r="R10" s="26">
        <v>0</v>
      </c>
    </row>
    <row r="11" spans="1:19" s="23" customFormat="1" x14ac:dyDescent="0.25">
      <c r="A11" s="20">
        <f t="shared" si="11"/>
        <v>0</v>
      </c>
      <c r="B11" s="20">
        <f t="shared" si="12"/>
        <v>0</v>
      </c>
      <c r="C11" s="20">
        <f t="shared" si="13"/>
        <v>0</v>
      </c>
      <c r="D11" s="20">
        <f t="shared" si="14"/>
        <v>0</v>
      </c>
      <c r="E11" s="21">
        <f t="shared" si="15"/>
        <v>0</v>
      </c>
      <c r="F11" s="20" t="e">
        <f t="shared" si="16"/>
        <v>#DIV/0!</v>
      </c>
      <c r="G11" s="20" t="e">
        <f t="shared" si="17"/>
        <v>#DIV/0!</v>
      </c>
      <c r="H11" s="22" t="e">
        <f t="shared" si="18"/>
        <v>#DIV/0!</v>
      </c>
      <c r="I11" s="20" t="e">
        <f>#REF!</f>
        <v>#REF!</v>
      </c>
      <c r="J11" s="20">
        <f t="shared" ref="J11" si="19">S11</f>
        <v>0</v>
      </c>
      <c r="O11" s="23">
        <v>0</v>
      </c>
      <c r="P11" s="23">
        <f t="shared" ref="P11" si="20">O11/1.2</f>
        <v>0</v>
      </c>
      <c r="Q11" s="25">
        <f t="shared" ref="Q11" si="21">P11/1.2</f>
        <v>0</v>
      </c>
      <c r="R11" s="26">
        <v>0</v>
      </c>
    </row>
    <row r="12" spans="1:19" s="23" customFormat="1" ht="18.75" x14ac:dyDescent="0.3">
      <c r="A12" s="20"/>
      <c r="B12" s="20"/>
      <c r="C12" s="20"/>
      <c r="D12" s="20"/>
      <c r="E12" s="21"/>
      <c r="F12" s="20"/>
      <c r="G12" s="44" t="s">
        <v>29</v>
      </c>
      <c r="H12" s="22"/>
      <c r="I12" s="20"/>
      <c r="J12" s="20"/>
      <c r="Q12" s="25"/>
      <c r="R12" s="26"/>
    </row>
    <row r="13" spans="1:19" s="23" customFormat="1" x14ac:dyDescent="0.25">
      <c r="A13" s="20">
        <f t="shared" si="0"/>
        <v>0</v>
      </c>
      <c r="B13" s="20">
        <f t="shared" si="1"/>
        <v>0</v>
      </c>
      <c r="C13" s="20">
        <f t="shared" si="10"/>
        <v>0</v>
      </c>
      <c r="D13" s="20">
        <f t="shared" si="2"/>
        <v>0</v>
      </c>
      <c r="E13" s="21">
        <f t="shared" si="3"/>
        <v>0</v>
      </c>
      <c r="F13" s="20" t="e">
        <f t="shared" si="4"/>
        <v>#DIV/0!</v>
      </c>
      <c r="G13" s="20" t="e">
        <f t="shared" si="5"/>
        <v>#DIV/0!</v>
      </c>
      <c r="H13" s="22" t="e">
        <f t="shared" si="6"/>
        <v>#DIV/0!</v>
      </c>
      <c r="I13" s="20" t="e">
        <f>#REF!</f>
        <v>#REF!</v>
      </c>
      <c r="J13" s="4">
        <f t="shared" ref="J13:J17" si="22">S13</f>
        <v>0</v>
      </c>
      <c r="K13"/>
      <c r="L13"/>
      <c r="M13"/>
      <c r="N13"/>
      <c r="O13">
        <v>0</v>
      </c>
      <c r="P13">
        <f t="shared" ref="P13:P17" si="23">O13/1.2</f>
        <v>0</v>
      </c>
      <c r="Q13" s="13">
        <f t="shared" ref="Q13:Q17" si="24">P13/1.2</f>
        <v>0</v>
      </c>
      <c r="R13" s="2">
        <v>0</v>
      </c>
    </row>
    <row r="14" spans="1:19" s="23" customFormat="1" x14ac:dyDescent="0.25">
      <c r="A14" s="20">
        <f t="shared" si="0"/>
        <v>0</v>
      </c>
      <c r="B14" s="20">
        <f t="shared" si="1"/>
        <v>0</v>
      </c>
      <c r="C14" s="20">
        <f t="shared" si="10"/>
        <v>0</v>
      </c>
      <c r="D14" s="20">
        <f t="shared" si="2"/>
        <v>0</v>
      </c>
      <c r="E14" s="21">
        <f t="shared" si="3"/>
        <v>0</v>
      </c>
      <c r="F14" s="20" t="e">
        <f t="shared" si="4"/>
        <v>#DIV/0!</v>
      </c>
      <c r="G14" s="20" t="e">
        <f t="shared" si="5"/>
        <v>#DIV/0!</v>
      </c>
      <c r="H14" s="22" t="e">
        <f t="shared" si="6"/>
        <v>#DIV/0!</v>
      </c>
      <c r="I14" s="20" t="e">
        <f>#REF!</f>
        <v>#REF!</v>
      </c>
      <c r="J14" s="4">
        <f t="shared" si="22"/>
        <v>0</v>
      </c>
      <c r="K14"/>
      <c r="L14"/>
      <c r="M14"/>
      <c r="N14"/>
      <c r="O14">
        <v>0</v>
      </c>
      <c r="P14">
        <f t="shared" si="23"/>
        <v>0</v>
      </c>
      <c r="Q14" s="13">
        <f t="shared" si="24"/>
        <v>0</v>
      </c>
      <c r="R14" s="2">
        <v>0</v>
      </c>
    </row>
    <row r="15" spans="1:19" s="23" customFormat="1" x14ac:dyDescent="0.25">
      <c r="A15" s="20">
        <f t="shared" si="0"/>
        <v>0</v>
      </c>
      <c r="B15" s="20">
        <f t="shared" si="1"/>
        <v>0</v>
      </c>
      <c r="C15" s="20">
        <f t="shared" si="10"/>
        <v>0</v>
      </c>
      <c r="D15" s="20">
        <f t="shared" si="2"/>
        <v>0</v>
      </c>
      <c r="E15" s="21">
        <f t="shared" si="3"/>
        <v>0</v>
      </c>
      <c r="F15" s="20" t="e">
        <f t="shared" si="4"/>
        <v>#DIV/0!</v>
      </c>
      <c r="G15" s="20" t="e">
        <f t="shared" si="5"/>
        <v>#DIV/0!</v>
      </c>
      <c r="H15" s="22" t="e">
        <f t="shared" si="6"/>
        <v>#DIV/0!</v>
      </c>
      <c r="I15" s="20" t="e">
        <f>#REF!</f>
        <v>#REF!</v>
      </c>
      <c r="J15" s="4">
        <f t="shared" si="22"/>
        <v>0</v>
      </c>
      <c r="K15"/>
      <c r="L15"/>
      <c r="M15"/>
      <c r="N15"/>
      <c r="O15">
        <v>0</v>
      </c>
      <c r="P15">
        <f t="shared" si="23"/>
        <v>0</v>
      </c>
      <c r="Q15" s="13">
        <f t="shared" si="24"/>
        <v>0</v>
      </c>
      <c r="R15" s="2">
        <v>0</v>
      </c>
    </row>
    <row r="16" spans="1:19" s="23" customFormat="1" x14ac:dyDescent="0.25">
      <c r="A16" s="20">
        <f t="shared" si="0"/>
        <v>0</v>
      </c>
      <c r="B16" s="20">
        <f t="shared" si="1"/>
        <v>0</v>
      </c>
      <c r="C16" s="20">
        <f t="shared" si="10"/>
        <v>0</v>
      </c>
      <c r="D16" s="20">
        <f t="shared" si="2"/>
        <v>0</v>
      </c>
      <c r="E16" s="21">
        <f t="shared" si="3"/>
        <v>0</v>
      </c>
      <c r="F16" s="20" t="e">
        <f t="shared" si="4"/>
        <v>#DIV/0!</v>
      </c>
      <c r="G16" s="20" t="e">
        <f t="shared" si="5"/>
        <v>#DIV/0!</v>
      </c>
      <c r="H16" s="22" t="e">
        <f t="shared" si="6"/>
        <v>#DIV/0!</v>
      </c>
      <c r="I16" s="20" t="e">
        <f>#REF!</f>
        <v>#REF!</v>
      </c>
      <c r="J16" s="4">
        <f t="shared" si="22"/>
        <v>0</v>
      </c>
      <c r="K16"/>
      <c r="L16"/>
      <c r="M16"/>
      <c r="N16"/>
      <c r="O16">
        <v>0</v>
      </c>
      <c r="P16">
        <f t="shared" si="23"/>
        <v>0</v>
      </c>
      <c r="Q16" s="13">
        <f t="shared" si="24"/>
        <v>0</v>
      </c>
      <c r="R16" s="2">
        <v>0</v>
      </c>
    </row>
    <row r="17" spans="1:26" x14ac:dyDescent="0.25">
      <c r="A17" s="4">
        <f t="shared" ref="A17:A18" si="25">N17</f>
        <v>0</v>
      </c>
      <c r="B17" s="4">
        <f t="shared" ref="B17:B18" si="26">Q17</f>
        <v>0</v>
      </c>
      <c r="C17" s="4">
        <f t="shared" ref="C17:C18" si="27">B17*1.2</f>
        <v>0</v>
      </c>
      <c r="D17" s="4">
        <f t="shared" ref="D17:D18" si="28">C17*1.2</f>
        <v>0</v>
      </c>
      <c r="E17" s="5">
        <f t="shared" ref="E17:E18" si="29">R17</f>
        <v>0</v>
      </c>
      <c r="F17" s="8" t="e">
        <f t="shared" ref="F17:F18" si="30">ROUND((E17/B17),0)</f>
        <v>#DIV/0!</v>
      </c>
      <c r="G17" s="8" t="e">
        <f t="shared" ref="G17:G18" si="31">ROUND((E17/C17),0)</f>
        <v>#DIV/0!</v>
      </c>
      <c r="H17" s="12" t="e">
        <f t="shared" ref="H17:H18" si="32">ROUND((E17/D17),0)</f>
        <v>#DIV/0!</v>
      </c>
      <c r="I17" s="4" t="e">
        <f>#REF!</f>
        <v>#REF!</v>
      </c>
      <c r="J17" s="4">
        <f t="shared" si="22"/>
        <v>0</v>
      </c>
      <c r="O17">
        <v>0</v>
      </c>
      <c r="P17">
        <f t="shared" si="23"/>
        <v>0</v>
      </c>
      <c r="Q17" s="13">
        <f t="shared" si="24"/>
        <v>0</v>
      </c>
      <c r="R17" s="2">
        <v>0</v>
      </c>
      <c r="S17" s="15"/>
      <c r="T17" s="15"/>
    </row>
    <row r="18" spans="1:26" x14ac:dyDescent="0.25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8" t="e">
        <f t="shared" si="30"/>
        <v>#DIV/0!</v>
      </c>
      <c r="G18" s="8" t="e">
        <f t="shared" si="31"/>
        <v>#DIV/0!</v>
      </c>
      <c r="H18" s="12" t="e">
        <f t="shared" si="32"/>
        <v>#DIV/0!</v>
      </c>
      <c r="I18" s="4" t="e">
        <f>#REF!</f>
        <v>#REF!</v>
      </c>
      <c r="J18" s="4">
        <f t="shared" ref="J18" si="33">S18</f>
        <v>0</v>
      </c>
      <c r="O18">
        <v>0</v>
      </c>
      <c r="P18">
        <f t="shared" ref="P18" si="34">O18/1.2</f>
        <v>0</v>
      </c>
      <c r="Q18" s="13">
        <f t="shared" ref="Q18" si="35">P18/1.2</f>
        <v>0</v>
      </c>
      <c r="R18" s="2">
        <v>0</v>
      </c>
      <c r="S18" s="15"/>
      <c r="T18" s="15"/>
    </row>
    <row r="21" spans="1:26" ht="16.5" x14ac:dyDescent="0.3">
      <c r="C21" s="27" t="s">
        <v>14</v>
      </c>
      <c r="D21" s="18"/>
      <c r="E21" s="39"/>
      <c r="F21" s="45" t="s">
        <v>13</v>
      </c>
      <c r="H21"/>
      <c r="Q21"/>
      <c r="R21" s="9"/>
      <c r="S21" s="9"/>
      <c r="T21" s="9"/>
      <c r="U21" s="9"/>
    </row>
    <row r="22" spans="1:26" ht="34.5" customHeight="1" x14ac:dyDescent="0.3">
      <c r="C22" s="27" t="s">
        <v>15</v>
      </c>
      <c r="D22" s="18">
        <v>2024</v>
      </c>
      <c r="E22" s="39"/>
      <c r="F22" s="55" t="s">
        <v>33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6"/>
      <c r="T22" s="6"/>
      <c r="U22" s="6"/>
    </row>
    <row r="23" spans="1:26" ht="17.25" x14ac:dyDescent="0.3">
      <c r="C23" s="28" t="s">
        <v>16</v>
      </c>
      <c r="D23" s="29"/>
      <c r="E23" s="39"/>
      <c r="F23" s="52"/>
      <c r="Q23"/>
      <c r="R23" s="9"/>
      <c r="S23" s="9"/>
      <c r="T23" s="9"/>
      <c r="U23" s="9"/>
      <c r="W23" s="9"/>
      <c r="X23" s="9"/>
      <c r="Y23" s="9"/>
      <c r="Z23" s="9"/>
    </row>
    <row r="24" spans="1:26" ht="20.25" customHeight="1" x14ac:dyDescent="0.3">
      <c r="C24" s="30" t="s">
        <v>17</v>
      </c>
      <c r="D24" s="29">
        <f>D22-D23</f>
        <v>2024</v>
      </c>
      <c r="E24" s="39"/>
      <c r="G24" s="13"/>
      <c r="Q24"/>
      <c r="R24" s="9"/>
      <c r="S24" s="9" t="e">
        <f>F14*1.1</f>
        <v>#DIV/0!</v>
      </c>
      <c r="T24" s="9"/>
      <c r="U24" s="9"/>
      <c r="W24" s="9"/>
      <c r="X24" s="9"/>
      <c r="Y24" s="9"/>
      <c r="Z24" s="9"/>
    </row>
    <row r="25" spans="1:26" ht="16.5" x14ac:dyDescent="0.3">
      <c r="C25" s="31"/>
      <c r="D25" s="29">
        <f>D24-60</f>
        <v>1964</v>
      </c>
      <c r="E25" s="39"/>
      <c r="F25" s="4" t="s">
        <v>31</v>
      </c>
      <c r="G25" s="46"/>
      <c r="H25" s="47"/>
      <c r="I25" s="13"/>
      <c r="J25" s="13"/>
      <c r="K25" s="13"/>
      <c r="L25" s="13"/>
      <c r="M25" s="13"/>
      <c r="N25" s="13"/>
      <c r="O25" s="13"/>
      <c r="P25" s="13"/>
      <c r="R25" s="13"/>
      <c r="S25" s="13"/>
      <c r="T25" s="13"/>
      <c r="U25" s="13"/>
      <c r="W25" s="9"/>
      <c r="X25" s="9"/>
      <c r="Y25" s="9"/>
      <c r="Z25" s="9"/>
    </row>
    <row r="26" spans="1:26" ht="16.5" x14ac:dyDescent="0.3">
      <c r="C26" s="31" t="s">
        <v>18</v>
      </c>
      <c r="D26" s="32">
        <f>228*2800</f>
        <v>638400</v>
      </c>
      <c r="E26" s="40"/>
      <c r="W26" s="9"/>
      <c r="X26" s="9"/>
      <c r="Y26" s="9"/>
      <c r="Z26" s="9"/>
    </row>
    <row r="27" spans="1:26" ht="27.75" customHeight="1" x14ac:dyDescent="0.3">
      <c r="C27" s="31" t="s">
        <v>19</v>
      </c>
      <c r="D27" s="29"/>
      <c r="E27" s="39"/>
      <c r="F27" s="16"/>
      <c r="W27" s="13"/>
      <c r="X27" s="9"/>
      <c r="Y27" s="9"/>
      <c r="Z27" s="9"/>
    </row>
    <row r="28" spans="1:26" ht="16.5" x14ac:dyDescent="0.3">
      <c r="C28" s="31" t="s">
        <v>20</v>
      </c>
      <c r="D28" s="33">
        <f>100-10</f>
        <v>90</v>
      </c>
      <c r="E28" s="39"/>
      <c r="H28"/>
      <c r="I28" s="13"/>
      <c r="S28" s="9"/>
      <c r="T28" s="9"/>
      <c r="U28" s="9"/>
      <c r="V28" s="9"/>
      <c r="W28" s="9"/>
      <c r="X28" s="9"/>
      <c r="Y28" s="9"/>
      <c r="Z28" s="9"/>
    </row>
    <row r="29" spans="1:26" ht="16.5" x14ac:dyDescent="0.3">
      <c r="C29" s="27" t="s">
        <v>28</v>
      </c>
      <c r="D29" s="29">
        <f>(100-10)*D24/60</f>
        <v>3036</v>
      </c>
      <c r="E29" s="39"/>
      <c r="I29" s="24"/>
      <c r="S29" s="9"/>
      <c r="T29" s="9"/>
      <c r="U29" s="9"/>
      <c r="V29" s="9"/>
      <c r="W29" s="9"/>
      <c r="X29" s="9"/>
      <c r="Y29" s="9"/>
      <c r="Z29" s="9"/>
    </row>
    <row r="30" spans="1:26" ht="16.5" x14ac:dyDescent="0.3">
      <c r="C30" s="27"/>
      <c r="D30" s="34">
        <f>D29%</f>
        <v>30.36</v>
      </c>
      <c r="E30" s="39"/>
      <c r="S30" s="9"/>
      <c r="T30" s="9"/>
      <c r="U30" s="9"/>
      <c r="V30" s="9"/>
      <c r="W30" s="9"/>
      <c r="X30" s="9"/>
      <c r="Y30" s="9"/>
      <c r="Z30" s="9"/>
    </row>
    <row r="31" spans="1:26" ht="16.5" x14ac:dyDescent="0.3">
      <c r="C31" s="27" t="s">
        <v>21</v>
      </c>
      <c r="D31" s="19">
        <f>ROUND((D26*D30),0)</f>
        <v>19381824</v>
      </c>
      <c r="E31" s="41"/>
      <c r="S31" s="9"/>
      <c r="T31" s="9"/>
      <c r="U31" s="9"/>
      <c r="V31" s="9"/>
      <c r="W31" s="9"/>
      <c r="X31" s="9"/>
      <c r="Y31" s="9"/>
      <c r="Z31" s="9"/>
    </row>
    <row r="32" spans="1:26" ht="16.5" x14ac:dyDescent="0.3">
      <c r="C32" s="53" t="s">
        <v>32</v>
      </c>
      <c r="D32" s="54">
        <v>490</v>
      </c>
      <c r="S32" s="9"/>
      <c r="T32" s="9"/>
      <c r="U32" s="9"/>
      <c r="V32" s="9"/>
      <c r="W32" s="9"/>
      <c r="X32" s="9"/>
      <c r="Y32" s="9"/>
      <c r="Z32" s="9"/>
    </row>
    <row r="33" spans="3:26" ht="16.5" x14ac:dyDescent="0.3">
      <c r="C33" s="31" t="s">
        <v>22</v>
      </c>
      <c r="D33" s="19">
        <v>6000</v>
      </c>
      <c r="E33" s="50"/>
      <c r="S33" s="9"/>
      <c r="T33" s="9"/>
      <c r="U33" s="9"/>
      <c r="V33" s="9"/>
      <c r="W33" s="9"/>
      <c r="X33" s="9"/>
      <c r="Y33" s="9"/>
      <c r="Z33" s="9"/>
    </row>
    <row r="34" spans="3:26" ht="16.5" x14ac:dyDescent="0.3">
      <c r="C34" s="31" t="s">
        <v>23</v>
      </c>
      <c r="D34" s="19">
        <f>D33*D32</f>
        <v>2940000</v>
      </c>
      <c r="E34" s="51"/>
      <c r="S34" s="9"/>
      <c r="T34" s="9"/>
      <c r="U34" s="9"/>
      <c r="V34" s="9"/>
      <c r="W34" s="9"/>
      <c r="X34" s="9"/>
      <c r="Y34" s="9"/>
      <c r="Z34" s="9"/>
    </row>
    <row r="35" spans="3:26" ht="16.5" x14ac:dyDescent="0.3">
      <c r="C35" s="35" t="s">
        <v>24</v>
      </c>
      <c r="D35" s="36">
        <f>D34-D31</f>
        <v>-16441824</v>
      </c>
      <c r="E35" s="48"/>
      <c r="F35" s="6"/>
      <c r="H35" s="14"/>
      <c r="I35" s="6"/>
      <c r="J35" s="6"/>
      <c r="K35" s="6"/>
      <c r="L35" s="6"/>
      <c r="M35" s="6"/>
      <c r="N35" s="6"/>
      <c r="O35" s="6"/>
      <c r="P35" s="6"/>
      <c r="S35" s="9"/>
      <c r="T35" s="9"/>
      <c r="U35" s="9"/>
      <c r="V35" s="9"/>
      <c r="W35" s="9"/>
      <c r="X35" s="9"/>
      <c r="Y35" s="9"/>
      <c r="Z35" s="9"/>
    </row>
    <row r="36" spans="3:26" ht="16.5" x14ac:dyDescent="0.3">
      <c r="C36" s="35" t="s">
        <v>25</v>
      </c>
      <c r="D36" s="36">
        <f>D35*0.9</f>
        <v>-14797641.6</v>
      </c>
      <c r="G36" s="49"/>
      <c r="S36" s="9"/>
      <c r="T36" s="9"/>
      <c r="U36" s="9"/>
      <c r="V36" s="9"/>
      <c r="W36" s="9"/>
      <c r="X36" s="9"/>
      <c r="Y36" s="9"/>
      <c r="Z36" s="9"/>
    </row>
    <row r="37" spans="3:26" ht="16.5" x14ac:dyDescent="0.3">
      <c r="C37" s="37" t="s">
        <v>26</v>
      </c>
      <c r="D37" s="36">
        <f>D35*0.8</f>
        <v>-13153459.200000001</v>
      </c>
      <c r="S37" s="9"/>
      <c r="T37" s="9"/>
      <c r="U37" s="9"/>
      <c r="V37" s="9"/>
      <c r="W37" s="9"/>
      <c r="X37" s="9"/>
      <c r="Y37" s="9"/>
      <c r="Z37" s="9"/>
    </row>
    <row r="38" spans="3:26" ht="16.5" x14ac:dyDescent="0.3">
      <c r="C38" s="35" t="s">
        <v>27</v>
      </c>
      <c r="D38" s="38">
        <f>D35*0.025/12</f>
        <v>-34253.800000000003</v>
      </c>
      <c r="E38" s="50"/>
      <c r="S38" s="9"/>
      <c r="T38" s="10"/>
      <c r="U38" s="9"/>
      <c r="V38" s="9"/>
      <c r="W38" s="9"/>
      <c r="X38" s="9"/>
      <c r="Y38" s="9"/>
      <c r="Z38" s="9"/>
    </row>
    <row r="39" spans="3:26" ht="16.5" x14ac:dyDescent="0.3">
      <c r="C39" s="42"/>
      <c r="D39" s="43"/>
      <c r="S39" s="10"/>
      <c r="T39" s="9"/>
      <c r="U39" s="9"/>
      <c r="V39" s="9"/>
      <c r="W39" s="9"/>
      <c r="X39" s="9"/>
      <c r="Y39" s="9"/>
      <c r="Z39" s="9"/>
    </row>
    <row r="40" spans="3:26" x14ac:dyDescent="0.25">
      <c r="E40" s="49"/>
      <c r="S40" s="9"/>
      <c r="T40" s="9"/>
      <c r="U40" s="9"/>
      <c r="V40" s="9">
        <f>2.5*4.5</f>
        <v>11.25</v>
      </c>
      <c r="W40" s="9"/>
      <c r="X40" s="9"/>
      <c r="Y40" s="9"/>
      <c r="Z40" s="9"/>
    </row>
  </sheetData>
  <mergeCells count="1">
    <mergeCell ref="F22:R2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A1ED5-FFA6-498C-AC0E-A0559B2D416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DDA5C-3142-41E6-A43B-54B3B5E4F2B9}">
  <dimension ref="A1"/>
  <sheetViews>
    <sheetView workbookViewId="0">
      <selection activeCell="Q31" sqref="Q3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C3C20-C10E-4FAF-B0A2-FA8B79184D65}">
  <dimension ref="A1"/>
  <sheetViews>
    <sheetView workbookViewId="0">
      <selection activeCell="Q15" sqref="Q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Sheet11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DESK-28 VASTUKALA</cp:lastModifiedBy>
  <cp:lastPrinted>2019-11-05T06:14:02Z</cp:lastPrinted>
  <dcterms:created xsi:type="dcterms:W3CDTF">2018-02-17T10:36:41Z</dcterms:created>
  <dcterms:modified xsi:type="dcterms:W3CDTF">2024-06-05T10:20:57Z</dcterms:modified>
</cp:coreProperties>
</file>