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C9D2AA9A-2875-4754-A312-7BAE9AC856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K20" i="1" l="1"/>
  <c r="E16" i="1"/>
  <c r="E15" i="1"/>
  <c r="G13" i="1"/>
  <c r="F13" i="1"/>
  <c r="A35" i="1"/>
  <c r="B20" i="1"/>
  <c r="F6" i="1"/>
  <c r="E6" i="1"/>
  <c r="H39" i="1"/>
  <c r="I29" i="1"/>
  <c r="G27" i="1"/>
  <c r="H27" i="1"/>
  <c r="C39" i="1"/>
  <c r="I33" i="1"/>
  <c r="I30" i="1"/>
  <c r="H31" i="1"/>
  <c r="C40" i="1"/>
  <c r="F37" i="1"/>
  <c r="F41" i="1"/>
  <c r="G41" i="1" s="1"/>
  <c r="C41" i="1"/>
  <c r="F40" i="1"/>
  <c r="C38" i="1"/>
  <c r="F38" i="1"/>
  <c r="G38" i="1" s="1"/>
  <c r="B10" i="1"/>
  <c r="B11" i="1" s="1"/>
  <c r="B8" i="1"/>
  <c r="B6" i="1"/>
  <c r="B5" i="1"/>
  <c r="B14" i="1" s="1"/>
  <c r="G37" i="1" l="1"/>
  <c r="G40" i="1"/>
  <c r="B12" i="1"/>
  <c r="B13" i="1" s="1"/>
  <c r="C37" i="1"/>
  <c r="C36" i="1"/>
  <c r="C35" i="1"/>
  <c r="B15" i="1" l="1"/>
  <c r="I31" i="1"/>
  <c r="B17" i="1" l="1"/>
  <c r="I27" i="1"/>
  <c r="I32" i="1"/>
  <c r="F27" i="1"/>
  <c r="B19" i="1" l="1"/>
  <c r="B18" i="1"/>
  <c r="B21" i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G35" i="1" s="1"/>
  <c r="F36" i="1"/>
  <c r="G36" i="1" s="1"/>
  <c r="I28" i="1" l="1"/>
  <c r="H32" i="1" l="1"/>
  <c r="H33" i="1"/>
  <c r="H28" i="1" l="1"/>
  <c r="H29" i="1"/>
  <c r="H30" i="1"/>
  <c r="G3" i="1" l="1"/>
</calcChain>
</file>

<file path=xl/sharedStrings.xml><?xml version="1.0" encoding="utf-8"?>
<sst xmlns="http://schemas.openxmlformats.org/spreadsheetml/2006/main" count="32" uniqueCount="29">
  <si>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</si>
  <si>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</si>
  <si>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</si>
  <si>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</si>
  <si>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</si>
  <si>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</si>
  <si>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</si>
  <si>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</si>
  <si>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</si>
  <si>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</si>
  <si>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</si>
  <si>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</si>
  <si>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</si>
  <si>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</si>
  <si>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</si>
  <si>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</si>
  <si>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</si>
  <si>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</si>
  <si>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</si>
  <si>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</si>
  <si>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</si>
  <si>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</si>
  <si>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</si>
  <si>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</si>
  <si>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</t>
  </si>
  <si>
    <t>RV</t>
  </si>
  <si>
    <t>DV</t>
  </si>
  <si>
    <t>CB Area</t>
  </si>
  <si>
    <t>Higher Weightage 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</si>
</sst>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1" xfId="0" applyFont="1" applyBorder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43" fontId="0" fillId="0" borderId="5" xfId="0" applyNumberFormat="1" applyBorder="1"/>
    <xf numFmtId="0" fontId="0" fillId="0" borderId="5" xfId="0" applyBorder="1"/>
    <xf numFmtId="43" fontId="16" fillId="2" borderId="0" xfId="0" applyNumberFormat="1" applyFont="1" applyFill="1"/>
    <xf numFmtId="43" fontId="0" fillId="0" borderId="6" xfId="0" applyNumberForma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115422</xdr:colOff>
      <xdr:row>36</xdr:row>
      <xdr:rowOff>48589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047D1C-5A59-4B0D-B188-5910A91DB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40222" cy="6906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20159</xdr:colOff>
      <xdr:row>37</xdr:row>
      <xdr:rowOff>162931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DD6BDB-F6EC-4016-8B21-320FAD430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44959" cy="72114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486864</xdr:colOff>
      <xdr:row>37</xdr:row>
      <xdr:rowOff>143879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A66B11-87A8-4E8D-835B-F8C3E55F6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02064" cy="71923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306119</xdr:colOff>
      <xdr:row>37</xdr:row>
      <xdr:rowOff>172458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C5C7EF-D95D-45E4-B773-506F5637A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50119" cy="72209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op/Sh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8"/>
      <sheetName val="Sheet2"/>
      <sheetName val="Sheet3"/>
      <sheetName val="Sheet4"/>
      <sheetName val="Sheet5"/>
      <sheetName val="Sheet6"/>
      <sheetName val="Sheet7"/>
      <sheetName val="Sheet9"/>
    </sheetNames>
    <sheetDataSet>
      <sheetData sheetId="0">
        <row r="17">
          <cell r="B17">
            <v>245</v>
          </cell>
          <cell r="C17">
            <v>301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zoomScaleNormal="100" workbookViewId="0">
      <selection activeCell="G20" sqref="G20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9.85546875" bestFit="1" customWidth="1"/>
    <col min="10" max="10" width="21.7109375" bestFit="1" customWidth="1"/>
    <col min="11" max="11" width="14.2851562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5"/>
      <c r="C2" s="25"/>
      <c r="D2" s="7"/>
      <c r="E2" t="s">
        <v>13</v>
      </c>
    </row>
    <row r="3" spans="1:17" ht="16.5" x14ac:dyDescent="0.3">
      <c r="A3" s="16" t="s">
        <v>0</v>
      </c>
      <c r="B3" s="26">
        <v>24500</v>
      </c>
      <c r="C3" s="17"/>
      <c r="D3" s="10"/>
      <c r="E3">
        <v>2004</v>
      </c>
      <c r="F3" s="3">
        <v>2024</v>
      </c>
      <c r="G3" s="4">
        <f>F3-E3</f>
        <v>20</v>
      </c>
      <c r="L3" s="3"/>
      <c r="M3" s="4"/>
    </row>
    <row r="4" spans="1:17" ht="33" x14ac:dyDescent="0.3">
      <c r="A4" s="18" t="s">
        <v>1</v>
      </c>
      <c r="B4" s="26">
        <v>3000</v>
      </c>
      <c r="C4" s="17"/>
      <c r="D4" s="10"/>
      <c r="E4" s="37"/>
      <c r="F4" s="3"/>
      <c r="G4" s="4"/>
      <c r="H4" s="49"/>
      <c r="K4" s="32"/>
      <c r="L4" s="3"/>
      <c r="M4" s="4"/>
    </row>
    <row r="5" spans="1:17" ht="16.5" x14ac:dyDescent="0.3">
      <c r="A5" s="16" t="s">
        <v>2</v>
      </c>
      <c r="B5" s="26">
        <f>B3-B4</f>
        <v>21500</v>
      </c>
      <c r="C5" s="17"/>
      <c r="D5" s="10"/>
      <c r="E5" s="8" t="s">
        <v>22</v>
      </c>
      <c r="F5" s="8" t="s">
        <v>23</v>
      </c>
      <c r="G5" s="14"/>
      <c r="M5" s="41"/>
      <c r="N5" s="29"/>
      <c r="O5" s="29"/>
      <c r="P5" s="29"/>
      <c r="Q5" s="29"/>
    </row>
    <row r="6" spans="1:17" ht="16.5" x14ac:dyDescent="0.3">
      <c r="A6" s="16" t="s">
        <v>3</v>
      </c>
      <c r="B6" s="26">
        <f>B4</f>
        <v>3000</v>
      </c>
      <c r="C6" s="17"/>
      <c r="D6" s="10"/>
      <c r="E6" s="6">
        <f>44.23*10.764</f>
        <v>476.09171999999995</v>
      </c>
      <c r="F6" s="3">
        <f>53.076*10.764</f>
        <v>571.31006400000001</v>
      </c>
      <c r="G6" s="14"/>
      <c r="M6" s="41"/>
      <c r="N6" s="29"/>
      <c r="O6" s="29"/>
      <c r="P6" s="29"/>
      <c r="Q6" s="29"/>
    </row>
    <row r="7" spans="1:17" ht="16.5" x14ac:dyDescent="0.3">
      <c r="A7" s="16" t="s">
        <v>4</v>
      </c>
      <c r="B7" s="19">
        <v>20</v>
      </c>
      <c r="C7" s="20"/>
      <c r="D7" s="38"/>
      <c r="E7" s="6"/>
      <c r="F7" s="3"/>
      <c r="G7" s="5"/>
      <c r="M7" s="42"/>
      <c r="N7" s="29"/>
      <c r="O7" s="29"/>
      <c r="P7" s="29"/>
      <c r="Q7" s="29"/>
    </row>
    <row r="8" spans="1:17" ht="16.5" x14ac:dyDescent="0.3">
      <c r="A8" s="16" t="s">
        <v>5</v>
      </c>
      <c r="B8" s="19">
        <f>B9-B7</f>
        <v>40</v>
      </c>
      <c r="C8" s="20"/>
      <c r="D8" s="38"/>
      <c r="E8" s="6"/>
      <c r="F8" s="46"/>
      <c r="G8" s="5"/>
      <c r="H8" s="6"/>
      <c r="M8" s="42"/>
      <c r="N8" s="29"/>
      <c r="O8" s="29"/>
      <c r="P8" s="29"/>
      <c r="Q8" s="29"/>
    </row>
    <row r="9" spans="1:17" ht="16.5" x14ac:dyDescent="0.3">
      <c r="A9" s="16" t="s">
        <v>6</v>
      </c>
      <c r="B9" s="19">
        <v>60</v>
      </c>
      <c r="C9" s="20"/>
      <c r="D9" s="38"/>
      <c r="E9" s="6"/>
      <c r="F9" s="46"/>
      <c r="G9" s="13"/>
      <c r="M9" s="42"/>
      <c r="N9" s="29"/>
      <c r="O9" s="29"/>
      <c r="P9" s="29"/>
      <c r="Q9" s="29"/>
    </row>
    <row r="10" spans="1:17" ht="33" x14ac:dyDescent="0.3">
      <c r="A10" s="18" t="s">
        <v>7</v>
      </c>
      <c r="B10" s="19">
        <f>90*B7/B9</f>
        <v>30</v>
      </c>
      <c r="C10" s="20"/>
      <c r="D10" s="38"/>
      <c r="E10" s="13"/>
      <c r="F10" s="45"/>
      <c r="G10" s="13"/>
      <c r="H10" s="29"/>
      <c r="M10" s="42"/>
      <c r="N10" s="29"/>
      <c r="O10" s="29"/>
      <c r="P10" s="29"/>
      <c r="Q10" s="29"/>
    </row>
    <row r="11" spans="1:17" ht="16.5" x14ac:dyDescent="0.3">
      <c r="A11" s="16"/>
      <c r="B11" s="27">
        <f>B10%</f>
        <v>0.3</v>
      </c>
      <c r="C11" s="34"/>
      <c r="D11" s="39"/>
      <c r="G11" s="13"/>
      <c r="H11" s="29"/>
      <c r="M11" s="43"/>
      <c r="N11" s="29"/>
      <c r="O11" s="29"/>
      <c r="P11" s="29"/>
      <c r="Q11" s="29"/>
    </row>
    <row r="12" spans="1:17" ht="16.5" x14ac:dyDescent="0.3">
      <c r="A12" s="16" t="s">
        <v>8</v>
      </c>
      <c r="B12" s="26">
        <f>B6*B11</f>
        <v>900</v>
      </c>
      <c r="C12" s="21"/>
      <c r="D12" s="40"/>
      <c r="E12" t="s">
        <v>24</v>
      </c>
      <c r="F12" t="s">
        <v>15</v>
      </c>
      <c r="G12" s="13" t="s">
        <v>27</v>
      </c>
      <c r="H12" s="29"/>
      <c r="M12" s="41"/>
      <c r="N12" s="29"/>
      <c r="O12" s="29"/>
      <c r="P12" s="29"/>
      <c r="Q12" s="29"/>
    </row>
    <row r="13" spans="1:17" ht="16.5" x14ac:dyDescent="0.3">
      <c r="A13" s="16" t="s">
        <v>9</v>
      </c>
      <c r="B13" s="26">
        <f>B6-B12</f>
        <v>2100</v>
      </c>
      <c r="C13" s="21"/>
      <c r="D13" s="40"/>
      <c r="E13">
        <v>558</v>
      </c>
      <c r="F13">
        <f>133+14+20+104+70+10+23+14+117</f>
        <v>505</v>
      </c>
      <c r="G13" s="13">
        <f>E13-F13</f>
        <v>53</v>
      </c>
      <c r="H13" s="44"/>
      <c r="M13" s="41"/>
      <c r="N13" s="29"/>
      <c r="O13" s="29"/>
      <c r="P13" s="29"/>
      <c r="Q13" s="29"/>
    </row>
    <row r="14" spans="1:17" ht="16.5" x14ac:dyDescent="0.3">
      <c r="A14" s="16" t="s">
        <v>2</v>
      </c>
      <c r="B14" s="26">
        <f>B5</f>
        <v>21500</v>
      </c>
      <c r="C14" s="17"/>
      <c r="D14" s="10"/>
      <c r="E14" s="6">
        <v>21000</v>
      </c>
      <c r="G14" s="13"/>
      <c r="H14" s="29"/>
      <c r="M14" s="41"/>
      <c r="N14" s="29"/>
      <c r="O14" s="29"/>
      <c r="P14" s="29"/>
      <c r="Q14" s="29"/>
    </row>
    <row r="15" spans="1:17" ht="16.5" x14ac:dyDescent="0.3">
      <c r="A15" s="16" t="s">
        <v>10</v>
      </c>
      <c r="B15" s="26">
        <f>B14+B13</f>
        <v>23600</v>
      </c>
      <c r="C15" s="17"/>
      <c r="D15" s="10"/>
      <c r="E15" s="6">
        <f>E14*E13</f>
        <v>11718000</v>
      </c>
      <c r="G15" s="13"/>
      <c r="H15" s="31"/>
      <c r="M15" s="4"/>
    </row>
    <row r="16" spans="1:17" ht="16.5" x14ac:dyDescent="0.3">
      <c r="A16" s="16" t="s">
        <v>21</v>
      </c>
      <c r="B16" s="22">
        <v>476</v>
      </c>
      <c r="C16" s="35"/>
      <c r="D16" s="8"/>
      <c r="E16" s="5">
        <f>E15/476</f>
        <v>24617.647058823528</v>
      </c>
      <c r="F16" s="5"/>
      <c r="G16" s="5"/>
      <c r="H16" s="6"/>
      <c r="M16" s="30"/>
    </row>
    <row r="17" spans="1:14" ht="16.5" x14ac:dyDescent="0.3">
      <c r="A17" s="16" t="s">
        <v>11</v>
      </c>
      <c r="B17" s="23">
        <f>B15*B16</f>
        <v>11233600</v>
      </c>
      <c r="C17" s="23"/>
      <c r="D17" s="10"/>
      <c r="E17" s="5"/>
      <c r="F17" s="33"/>
      <c r="G17" s="5"/>
      <c r="H17" s="6"/>
      <c r="M17" s="5"/>
      <c r="N17" s="6"/>
    </row>
    <row r="18" spans="1:14" ht="16.5" x14ac:dyDescent="0.3">
      <c r="A18" s="16" t="s">
        <v>25</v>
      </c>
      <c r="B18" s="23">
        <f>B17*0.9</f>
        <v>10110240</v>
      </c>
      <c r="C18" s="23"/>
      <c r="D18" s="10"/>
      <c r="E18" s="5"/>
      <c r="F18" s="33"/>
      <c r="G18" s="5"/>
      <c r="H18" s="6"/>
      <c r="I18" s="50"/>
      <c r="J18" s="6"/>
      <c r="L18" s="13"/>
      <c r="M18" s="5"/>
      <c r="N18" s="6"/>
    </row>
    <row r="19" spans="1:14" ht="16.5" x14ac:dyDescent="0.3">
      <c r="A19" s="16" t="s">
        <v>26</v>
      </c>
      <c r="B19" s="23">
        <f>B17*0.8</f>
        <v>8986880</v>
      </c>
      <c r="C19" s="23"/>
      <c r="D19" s="10"/>
      <c r="E19" s="5"/>
      <c r="F19" s="33"/>
      <c r="G19" s="5"/>
      <c r="H19" s="6"/>
      <c r="I19" s="51"/>
      <c r="J19" s="5"/>
      <c r="K19" s="5"/>
      <c r="L19" s="5"/>
      <c r="M19" s="5"/>
      <c r="N19" s="6"/>
    </row>
    <row r="20" spans="1:14" ht="26.25" x14ac:dyDescent="0.4">
      <c r="A20" s="16" t="s">
        <v>12</v>
      </c>
      <c r="B20" s="24">
        <f>571*B4</f>
        <v>1713000</v>
      </c>
      <c r="C20" s="17"/>
      <c r="D20" s="10"/>
      <c r="E20" s="52" t="s">
        <v>28</v>
      </c>
      <c r="F20" s="5"/>
      <c r="I20" s="50"/>
      <c r="J20" s="5"/>
      <c r="K20" s="33">
        <f>[1]Sheet1!B17+[1]Sheet1!C17+Sheet1!$B$17</f>
        <v>11234146</v>
      </c>
      <c r="L20" s="5"/>
    </row>
    <row r="21" spans="1:14" ht="16.5" x14ac:dyDescent="0.3">
      <c r="A21" s="19" t="s">
        <v>16</v>
      </c>
      <c r="B21" s="24">
        <f>B17*0.03/12</f>
        <v>28084</v>
      </c>
      <c r="C21" s="36"/>
      <c r="D21" s="10"/>
      <c r="E21" s="6"/>
      <c r="F21" s="5"/>
      <c r="I21" s="50"/>
      <c r="J21" s="5"/>
      <c r="K21" s="33"/>
      <c r="L21" s="5"/>
    </row>
    <row r="22" spans="1:14" x14ac:dyDescent="0.25">
      <c r="B22" s="12"/>
      <c r="I22" s="50"/>
      <c r="J22" s="5"/>
      <c r="K22" s="33"/>
      <c r="L22" s="5"/>
    </row>
    <row r="23" spans="1:14" x14ac:dyDescent="0.25">
      <c r="B23" s="12"/>
      <c r="I23" s="50"/>
      <c r="J23" s="6"/>
      <c r="K23" s="5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/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449</v>
      </c>
      <c r="C27" s="8"/>
      <c r="D27" s="8"/>
      <c r="E27" s="8">
        <v>10000000</v>
      </c>
      <c r="F27" s="10">
        <f t="shared" ref="F27:F33" si="0">E27/B27</f>
        <v>22271.714922048999</v>
      </c>
      <c r="G27" s="10" t="e">
        <f>E27/C27</f>
        <v>#DIV/0!</v>
      </c>
      <c r="H27" s="10" t="e">
        <f>E27/D27</f>
        <v>#DIV/0!</v>
      </c>
      <c r="I27" s="8">
        <f>C27/B27</f>
        <v>0</v>
      </c>
      <c r="J27" s="15"/>
    </row>
    <row r="28" spans="1:14" ht="17.25" x14ac:dyDescent="0.3">
      <c r="B28" s="9">
        <v>556</v>
      </c>
      <c r="C28" s="8"/>
      <c r="D28" s="8"/>
      <c r="E28" s="8">
        <v>12400000</v>
      </c>
      <c r="F28" s="10">
        <f t="shared" si="0"/>
        <v>22302.158273381294</v>
      </c>
      <c r="G28" s="10" t="e">
        <f>E28/C28</f>
        <v>#DIV/0!</v>
      </c>
      <c r="H28" s="10" t="e">
        <f>E28/#REF!</f>
        <v>#REF!</v>
      </c>
      <c r="I28" s="8">
        <f>C28/B28</f>
        <v>0</v>
      </c>
      <c r="J28" s="15"/>
    </row>
    <row r="29" spans="1:14" x14ac:dyDescent="0.25">
      <c r="B29" s="9">
        <v>430</v>
      </c>
      <c r="C29" s="8"/>
      <c r="D29" s="8"/>
      <c r="E29" s="8">
        <v>10500000</v>
      </c>
      <c r="F29" s="10">
        <f t="shared" si="0"/>
        <v>24418.60465116279</v>
      </c>
      <c r="G29" s="10" t="e">
        <f t="shared" ref="G29:G33" si="1">E29/C29</f>
        <v>#DIV/0!</v>
      </c>
      <c r="H29" s="10" t="e">
        <f>E29/#REF!</f>
        <v>#REF!</v>
      </c>
      <c r="I29" s="8">
        <f>C29/B29</f>
        <v>0</v>
      </c>
    </row>
    <row r="30" spans="1:14" x14ac:dyDescent="0.25">
      <c r="B30" s="9"/>
      <c r="C30" s="8"/>
      <c r="D30" s="8"/>
      <c r="E30" s="8"/>
      <c r="F30" s="10" t="e">
        <f t="shared" si="0"/>
        <v>#DIV/0!</v>
      </c>
      <c r="G30" s="10" t="e">
        <f t="shared" si="1"/>
        <v>#DIV/0!</v>
      </c>
      <c r="H30" s="10" t="e">
        <f>E30/#REF!</f>
        <v>#REF!</v>
      </c>
      <c r="I30" s="8" t="e">
        <f>C30/B30</f>
        <v>#DIV/0!</v>
      </c>
    </row>
    <row r="31" spans="1:14" x14ac:dyDescent="0.25">
      <c r="B31" s="9"/>
      <c r="C31" s="8"/>
      <c r="D31" s="8"/>
      <c r="E31" s="10"/>
      <c r="F31" s="10" t="e">
        <f t="shared" si="0"/>
        <v>#DIV/0!</v>
      </c>
      <c r="G31" s="10" t="e">
        <f t="shared" si="1"/>
        <v>#DIV/0!</v>
      </c>
      <c r="H31" s="10" t="e">
        <f>E31/D31</f>
        <v>#DIV/0!</v>
      </c>
      <c r="I31" s="8" t="e">
        <f>C31/B31</f>
        <v>#DIV/0!</v>
      </c>
    </row>
    <row r="32" spans="1:14" x14ac:dyDescent="0.25">
      <c r="B32" s="9"/>
      <c r="C32" s="8"/>
      <c r="D32" s="8"/>
      <c r="E32" s="10"/>
      <c r="F32" s="10" t="e">
        <f t="shared" si="0"/>
        <v>#DIV/0!</v>
      </c>
      <c r="G32" s="10" t="e">
        <f t="shared" si="1"/>
        <v>#DIV/0!</v>
      </c>
      <c r="H32" s="10" t="e">
        <f>E32/#REF!</f>
        <v>#REF!</v>
      </c>
      <c r="I32" s="8" t="e">
        <f>#REF!/B32</f>
        <v>#REF!</v>
      </c>
    </row>
    <row r="33" spans="1:10" x14ac:dyDescent="0.25">
      <c r="B33" s="9"/>
      <c r="C33" s="8"/>
      <c r="D33" s="8"/>
      <c r="E33" s="8"/>
      <c r="F33" s="10" t="e">
        <f t="shared" si="0"/>
        <v>#DIV/0!</v>
      </c>
      <c r="G33" s="10" t="e">
        <f t="shared" si="1"/>
        <v>#DIV/0!</v>
      </c>
      <c r="H33" s="10" t="e">
        <f>E33/#REF!</f>
        <v>#REF!</v>
      </c>
      <c r="I33" s="8" t="e">
        <f>#REF!/B33</f>
        <v>#REF!</v>
      </c>
    </row>
    <row r="35" spans="1:10" x14ac:dyDescent="0.25">
      <c r="A35" s="8">
        <f>25.08*10.764</f>
        <v>269.96111999999994</v>
      </c>
      <c r="B35" s="8">
        <v>5150000</v>
      </c>
      <c r="C35" s="8">
        <f t="shared" ref="C35:C41" si="2">B35/A35</f>
        <v>19076.821136317707</v>
      </c>
      <c r="D35" s="8">
        <v>309000</v>
      </c>
      <c r="E35" s="8">
        <v>30000</v>
      </c>
      <c r="F35" s="8">
        <f>E35+D35+B35</f>
        <v>5489000</v>
      </c>
      <c r="G35" s="8">
        <f>F35/A35</f>
        <v>20332.557517912213</v>
      </c>
      <c r="H35" s="6">
        <f>A35/1.2</f>
        <v>224.96759999999995</v>
      </c>
      <c r="I35" s="53">
        <f>B35/H35</f>
        <v>22892.185363581251</v>
      </c>
      <c r="J35" s="6"/>
    </row>
    <row r="36" spans="1:10" x14ac:dyDescent="0.25">
      <c r="A36" s="8"/>
      <c r="B36" s="8"/>
      <c r="C36" s="8" t="e">
        <f t="shared" si="2"/>
        <v>#DIV/0!</v>
      </c>
      <c r="D36" s="8">
        <v>130200</v>
      </c>
      <c r="E36" s="8">
        <v>21700</v>
      </c>
      <c r="F36" s="8">
        <f>E36+D36+B36</f>
        <v>151900</v>
      </c>
      <c r="G36" s="8" t="e">
        <f>F36/A36</f>
        <v>#DIV/0!</v>
      </c>
      <c r="H36" s="6"/>
    </row>
    <row r="37" spans="1:10" x14ac:dyDescent="0.25">
      <c r="A37" s="8"/>
      <c r="B37" s="8"/>
      <c r="C37" s="8" t="e">
        <f t="shared" si="2"/>
        <v>#DIV/0!</v>
      </c>
      <c r="D37" s="8">
        <v>203600</v>
      </c>
      <c r="E37" s="8">
        <v>30000</v>
      </c>
      <c r="F37" s="8">
        <f>E37+D37+B37</f>
        <v>233600</v>
      </c>
      <c r="G37" s="8" t="e">
        <f>F37/A37</f>
        <v>#DIV/0!</v>
      </c>
    </row>
    <row r="38" spans="1:10" x14ac:dyDescent="0.25">
      <c r="A38" s="8"/>
      <c r="B38" s="8"/>
      <c r="C38" s="8" t="e">
        <f t="shared" si="2"/>
        <v>#DIV/0!</v>
      </c>
      <c r="D38" s="8">
        <v>1248000</v>
      </c>
      <c r="E38" s="8">
        <v>30000</v>
      </c>
      <c r="F38" s="8">
        <f>E38+D38+B38</f>
        <v>1278000</v>
      </c>
      <c r="G38" s="8" t="e">
        <f>F38/A38</f>
        <v>#DIV/0!</v>
      </c>
    </row>
    <row r="39" spans="1:10" ht="15.75" x14ac:dyDescent="0.25">
      <c r="A39" s="47"/>
      <c r="B39" s="8"/>
      <c r="C39" s="8" t="e">
        <f t="shared" si="2"/>
        <v>#DIV/0!</v>
      </c>
      <c r="D39" s="8"/>
      <c r="E39" s="8"/>
      <c r="F39" s="8"/>
      <c r="G39" s="8"/>
      <c r="H39">
        <f>95.24*10.764</f>
        <v>1025.1633599999998</v>
      </c>
    </row>
    <row r="40" spans="1:10" ht="15.75" x14ac:dyDescent="0.25">
      <c r="A40" s="47"/>
      <c r="B40" s="8"/>
      <c r="C40" s="8" t="e">
        <f t="shared" si="2"/>
        <v>#DIV/0!</v>
      </c>
      <c r="D40" s="8">
        <v>1194000</v>
      </c>
      <c r="E40" s="8">
        <v>30000</v>
      </c>
      <c r="F40" s="8">
        <f>E40+D40+B40</f>
        <v>1224000</v>
      </c>
      <c r="G40" s="8" t="e">
        <f>F40/A40</f>
        <v>#DIV/0!</v>
      </c>
    </row>
    <row r="41" spans="1:10" ht="15.75" x14ac:dyDescent="0.25">
      <c r="A41" s="48"/>
      <c r="B41" s="9"/>
      <c r="C41" s="8" t="e">
        <f t="shared" si="2"/>
        <v>#DIV/0!</v>
      </c>
      <c r="D41" s="8">
        <v>1220500</v>
      </c>
      <c r="E41" s="8">
        <v>30000</v>
      </c>
      <c r="F41" s="8">
        <f>E41+D41+B41</f>
        <v>1250500</v>
      </c>
      <c r="G41" s="8" t="e">
        <f>F41/A41</f>
        <v>#DIV/0!</v>
      </c>
    </row>
    <row r="42" spans="1:10" ht="15.75" x14ac:dyDescent="0.25">
      <c r="A42" s="48"/>
      <c r="B42" s="9"/>
      <c r="C42" s="8"/>
      <c r="D42" s="8"/>
      <c r="E42" s="8"/>
      <c r="F42" s="8"/>
      <c r="G42" s="8"/>
    </row>
    <row r="43" spans="1:10" ht="15.75" x14ac:dyDescent="0.25">
      <c r="A43" s="28"/>
    </row>
    <row r="44" spans="1:10" ht="15.75" x14ac:dyDescent="0.25">
      <c r="A44" s="28"/>
    </row>
    <row r="64" spans="3:5" x14ac:dyDescent="0.25">
      <c r="C64" s="6"/>
      <c r="D64" s="6"/>
      <c r="E6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>
      <selection activeCell="R29" sqref="R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S34" sqref="S34"/>
    </sheetView>
  </sheetViews>
  <sheetFormatPr defaultRowHeight="15" x14ac:dyDescent="0.25"/>
  <sheetData>
    <row r="1" spans="1:1" x14ac:dyDescent="0.25">
      <c r="A1" s="3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2024-06-05T09:47:28Z</dcterms:modified>
</cp:coreProperties>
</file>