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26C06A8-F751-462C-A1F0-E94E1455E6E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5" i="5" l="1"/>
  <c r="P26" i="5"/>
  <c r="O26" i="5"/>
  <c r="N20" i="5"/>
  <c r="M26" i="5"/>
  <c r="N19" i="5"/>
  <c r="N17" i="5"/>
  <c r="M25" i="5"/>
  <c r="M17" i="5"/>
  <c r="J25" i="5"/>
  <c r="J24" i="5"/>
  <c r="I24" i="5"/>
  <c r="I17" i="5"/>
  <c r="C9" i="5"/>
  <c r="B9" i="5"/>
  <c r="C19" i="5" l="1"/>
  <c r="C12" i="5"/>
  <c r="C7" i="5"/>
  <c r="C8" i="5" s="1"/>
  <c r="H33" i="5"/>
  <c r="C13" i="5" l="1"/>
  <c r="C14" i="5" s="1"/>
  <c r="C15" i="5" s="1"/>
  <c r="C20" i="5" s="1"/>
  <c r="C23" i="5" l="1"/>
  <c r="C25" i="5"/>
  <c r="C22" i="5"/>
  <c r="C21" i="5"/>
  <c r="I32" i="5"/>
  <c r="G40" i="5"/>
  <c r="M40" i="5"/>
  <c r="G39" i="5"/>
  <c r="I36" i="5"/>
  <c r="J44" i="5"/>
  <c r="K44" i="5" s="1"/>
  <c r="G44" i="5"/>
  <c r="J43" i="5"/>
  <c r="K43" i="5" s="1"/>
  <c r="G43" i="5"/>
  <c r="B19" i="5" l="1"/>
  <c r="I35" i="5"/>
  <c r="I34" i="5"/>
  <c r="J42" i="5"/>
  <c r="K42" i="5" s="1"/>
  <c r="G42" i="5"/>
  <c r="J41" i="5"/>
  <c r="G41" i="5"/>
  <c r="J40" i="5"/>
  <c r="L40" i="5" s="1"/>
  <c r="J39" i="5"/>
  <c r="H37" i="5"/>
  <c r="G37" i="5"/>
  <c r="H36" i="5"/>
  <c r="G36" i="5"/>
  <c r="H35" i="5"/>
  <c r="G35" i="5"/>
  <c r="H34" i="5"/>
  <c r="G34" i="5"/>
  <c r="G33" i="5"/>
  <c r="H32" i="5"/>
  <c r="G32" i="5"/>
  <c r="K6" i="5"/>
  <c r="L6" i="5" s="1"/>
  <c r="B12" i="5"/>
  <c r="B7" i="5"/>
  <c r="L39" i="5" l="1"/>
  <c r="K39" i="5"/>
  <c r="B8" i="5"/>
  <c r="B13" i="5"/>
  <c r="B14" i="5" s="1"/>
  <c r="B15" i="5" s="1"/>
  <c r="B20" i="5" s="1"/>
  <c r="K41" i="5"/>
  <c r="L41" i="5"/>
  <c r="K40" i="5"/>
  <c r="B23" i="5" l="1"/>
  <c r="D20" i="5"/>
  <c r="B25" i="5"/>
  <c r="O39" i="5" s="1"/>
  <c r="B21" i="5"/>
  <c r="B22" i="5"/>
</calcChain>
</file>

<file path=xl/sharedStrings.xml><?xml version="1.0" encoding="utf-8"?>
<sst xmlns="http://schemas.openxmlformats.org/spreadsheetml/2006/main" count="29" uniqueCount="29">
  <si>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</si>
  <si>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</si>
  <si>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</si>
  <si>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</si>
  <si>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</si>
  <si>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</si>
  <si>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</si>
  <si>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</si>
  <si>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</si>
  <si>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</si>
  <si>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</si>
  <si>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</si>
  <si>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</si>
  <si>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</si>
  <si>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</si>
  <si>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</si>
  <si>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</si>
  <si>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</si>
  <si>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</si>
  <si>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</si>
  <si>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</si>
  <si>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</si>
  <si>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</si>
  <si>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</si>
  <si>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</si>
  <si>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</si>
  <si>
    <t>Balcony</t>
  </si>
  <si>
    <t>Flat No.</t>
  </si>
  <si>
    <t xml:space="preserve">Flat No.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</si>
</sst>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 Narrow"/>
      <family val="2"/>
    </font>
    <font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43" fontId="0" fillId="0" borderId="0" xfId="0" applyNumberFormat="1"/>
    <xf numFmtId="0" fontId="0" fillId="0" borderId="1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4" fillId="0" borderId="1" xfId="0" applyFont="1" applyBorder="1"/>
    <xf numFmtId="43" fontId="4" fillId="0" borderId="1" xfId="0" applyNumberFormat="1" applyFont="1" applyBorder="1"/>
    <xf numFmtId="43" fontId="1" fillId="0" borderId="1" xfId="0" applyNumberFormat="1" applyFont="1" applyBorder="1"/>
    <xf numFmtId="10" fontId="4" fillId="0" borderId="1" xfId="0" applyNumberFormat="1" applyFont="1" applyBorder="1"/>
    <xf numFmtId="10" fontId="1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43" fontId="3" fillId="0" borderId="1" xfId="0" applyNumberFormat="1" applyFont="1" applyBorder="1"/>
    <xf numFmtId="0" fontId="1" fillId="0" borderId="0" xfId="0" applyFont="1"/>
    <xf numFmtId="43" fontId="1" fillId="0" borderId="0" xfId="0" applyNumberFormat="1" applyFont="1"/>
    <xf numFmtId="43" fontId="0" fillId="0" borderId="1" xfId="0" applyNumberFormat="1" applyBorder="1"/>
    <xf numFmtId="0" fontId="0" fillId="0" borderId="2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326022</xdr:colOff>
      <xdr:row>42</xdr:row>
      <xdr:rowOff>39222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FE8ADC-33B4-40DA-947E-04128A6BA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66022" cy="8040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30791</xdr:colOff>
      <xdr:row>42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5EEB4F-FAFE-4287-BDCF-73991B595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0391" cy="8078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411759</xdr:colOff>
      <xdr:row>42</xdr:row>
      <xdr:rowOff>58275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06474F-0022-4F20-BC94-47F503CC6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51759" cy="8059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39</xdr:row>
      <xdr:rowOff>182037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0D4D3D-87E4-4650-9103-F5703FE16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7611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P44"/>
  <sheetViews>
    <sheetView tabSelected="1" workbookViewId="0">
      <selection activeCell="P30" sqref="P30"/>
    </sheetView>
  </sheetViews>
  <sheetFormatPr defaultRowHeight="15" x14ac:dyDescent="0.25"/>
  <cols>
    <col min="1" max="1" width="23.5703125" customWidth="1"/>
    <col min="2" max="2" width="14.28515625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5"/>
      <c r="B3" s="5"/>
      <c r="C3" s="5"/>
      <c r="D3" s="6"/>
    </row>
    <row r="4" spans="1:12" ht="16.5" x14ac:dyDescent="0.3">
      <c r="A4" s="7" t="s">
        <v>28</v>
      </c>
      <c r="B4" s="8">
        <v>103</v>
      </c>
      <c r="C4" s="8">
        <v>104</v>
      </c>
      <c r="D4" s="8"/>
    </row>
    <row r="5" spans="1:12" ht="16.5" x14ac:dyDescent="0.3">
      <c r="A5" s="9" t="s">
        <v>4</v>
      </c>
      <c r="B5" s="9">
        <v>2024</v>
      </c>
      <c r="C5" s="9">
        <v>2024</v>
      </c>
      <c r="D5" s="5"/>
      <c r="I5" s="2" t="s">
        <v>1</v>
      </c>
      <c r="J5" s="2"/>
      <c r="K5" s="2"/>
      <c r="L5" s="2"/>
    </row>
    <row r="6" spans="1:12" ht="16.5" x14ac:dyDescent="0.3">
      <c r="A6" s="9" t="s">
        <v>5</v>
      </c>
      <c r="B6" s="9">
        <v>2003</v>
      </c>
      <c r="C6" s="9">
        <v>2003</v>
      </c>
      <c r="D6" s="5"/>
      <c r="I6" s="2">
        <v>2003</v>
      </c>
      <c r="J6" s="2">
        <v>2024</v>
      </c>
      <c r="K6" s="2">
        <f>J6-I6</f>
        <v>21</v>
      </c>
      <c r="L6" s="2">
        <f>K6-60</f>
        <v>-39</v>
      </c>
    </row>
    <row r="7" spans="1:12" ht="16.5" x14ac:dyDescent="0.3">
      <c r="A7" s="9" t="s">
        <v>6</v>
      </c>
      <c r="B7" s="9">
        <f>B5-B6</f>
        <v>21</v>
      </c>
      <c r="C7" s="9">
        <f>C5-C6</f>
        <v>21</v>
      </c>
      <c r="D7" s="5"/>
      <c r="I7" s="2"/>
      <c r="J7" s="2"/>
      <c r="K7" s="2"/>
    </row>
    <row r="8" spans="1:12" ht="16.5" x14ac:dyDescent="0.3">
      <c r="A8" s="9"/>
      <c r="B8" s="9">
        <f>B7-60</f>
        <v>-39</v>
      </c>
      <c r="C8" s="9">
        <f>C7-60</f>
        <v>-39</v>
      </c>
      <c r="D8" s="5"/>
      <c r="H8" s="3"/>
      <c r="I8" s="4" t="s">
        <v>24</v>
      </c>
      <c r="J8" s="4" t="s">
        <v>23</v>
      </c>
      <c r="K8" s="4"/>
    </row>
    <row r="9" spans="1:12" ht="16.5" x14ac:dyDescent="0.3">
      <c r="A9" s="9" t="s">
        <v>7</v>
      </c>
      <c r="B9" s="10">
        <f>577*2500</f>
        <v>1442500</v>
      </c>
      <c r="C9" s="10">
        <f>860*2500</f>
        <v>2150000</v>
      </c>
      <c r="D9" s="11"/>
      <c r="H9" s="3">
        <v>103</v>
      </c>
      <c r="I9" s="4"/>
      <c r="J9" s="4">
        <v>577</v>
      </c>
      <c r="K9" s="4"/>
    </row>
    <row r="10" spans="1:12" ht="16.5" x14ac:dyDescent="0.3">
      <c r="A10" s="9" t="s">
        <v>8</v>
      </c>
      <c r="B10" s="9"/>
      <c r="C10" s="9"/>
      <c r="D10" s="5"/>
      <c r="H10" s="3">
        <v>104</v>
      </c>
      <c r="I10" s="4"/>
      <c r="J10" s="4">
        <v>860</v>
      </c>
      <c r="K10" s="4"/>
    </row>
    <row r="11" spans="1:12" ht="16.5" x14ac:dyDescent="0.3">
      <c r="A11" s="9"/>
      <c r="B11" s="9"/>
      <c r="C11" s="9"/>
      <c r="D11" s="5"/>
      <c r="H11" s="3"/>
      <c r="I11" s="4"/>
      <c r="J11" s="4"/>
      <c r="K11" s="4"/>
    </row>
    <row r="12" spans="1:12" ht="16.5" x14ac:dyDescent="0.3">
      <c r="A12" s="9" t="s">
        <v>9</v>
      </c>
      <c r="B12" s="9">
        <f>100-10</f>
        <v>90</v>
      </c>
      <c r="C12" s="9">
        <f>100-10</f>
        <v>90</v>
      </c>
      <c r="D12" s="5"/>
      <c r="I12" s="2"/>
      <c r="J12" s="2"/>
      <c r="K12" s="2"/>
    </row>
    <row r="13" spans="1:12" ht="16.5" x14ac:dyDescent="0.3">
      <c r="A13" s="9" t="s">
        <v>10</v>
      </c>
      <c r="B13" s="9">
        <f>B12*B7/60</f>
        <v>31.5</v>
      </c>
      <c r="C13" s="9">
        <f>C12*C7/60</f>
        <v>31.5</v>
      </c>
      <c r="D13" s="5"/>
    </row>
    <row r="14" spans="1:12" ht="16.5" x14ac:dyDescent="0.3">
      <c r="A14" s="9"/>
      <c r="B14" s="12">
        <f>B13%</f>
        <v>0.315</v>
      </c>
      <c r="C14" s="12">
        <f>C13%</f>
        <v>0.315</v>
      </c>
      <c r="D14" s="13"/>
    </row>
    <row r="15" spans="1:12" ht="16.5" x14ac:dyDescent="0.3">
      <c r="A15" s="9" t="s">
        <v>11</v>
      </c>
      <c r="B15" s="10">
        <f>ROUND((B9*B14),0)</f>
        <v>454388</v>
      </c>
      <c r="C15" s="10">
        <f>ROUND((C9*C14),0)</f>
        <v>677250</v>
      </c>
      <c r="D15" s="10"/>
    </row>
    <row r="16" spans="1:12" ht="16.5" x14ac:dyDescent="0.3">
      <c r="A16" s="9"/>
      <c r="B16" s="10"/>
      <c r="C16" s="10"/>
      <c r="D16" s="10"/>
      <c r="H16" t="s">
        <v>27</v>
      </c>
      <c r="I16" t="s">
        <v>25</v>
      </c>
    </row>
    <row r="17" spans="1:16" ht="16.5" x14ac:dyDescent="0.3">
      <c r="A17" s="9" t="s">
        <v>2</v>
      </c>
      <c r="B17" s="10">
        <v>577</v>
      </c>
      <c r="C17" s="10">
        <v>860</v>
      </c>
      <c r="D17" s="11"/>
      <c r="H17" s="3">
        <v>103</v>
      </c>
      <c r="I17" s="4">
        <f>16.616</f>
        <v>16.616</v>
      </c>
      <c r="L17">
        <v>104</v>
      </c>
      <c r="M17">
        <f>18.79</f>
        <v>18.79</v>
      </c>
      <c r="N17">
        <f>4.95</f>
        <v>4.95</v>
      </c>
    </row>
    <row r="18" spans="1:16" ht="16.5" x14ac:dyDescent="0.3">
      <c r="A18" s="9" t="s">
        <v>22</v>
      </c>
      <c r="B18" s="9">
        <v>17000</v>
      </c>
      <c r="C18" s="9">
        <v>17000</v>
      </c>
      <c r="D18" s="5"/>
      <c r="H18" s="3"/>
      <c r="I18" s="4">
        <v>8.14</v>
      </c>
      <c r="M18">
        <v>16.899999999999999</v>
      </c>
      <c r="N18">
        <v>8.34</v>
      </c>
    </row>
    <row r="19" spans="1:16" ht="16.5" x14ac:dyDescent="0.3">
      <c r="A19" s="9" t="s">
        <v>12</v>
      </c>
      <c r="B19" s="10">
        <f>B18*B17</f>
        <v>9809000</v>
      </c>
      <c r="C19" s="10">
        <f>C18*C17</f>
        <v>14620000</v>
      </c>
      <c r="D19" s="11"/>
      <c r="H19" s="3"/>
      <c r="I19" s="4">
        <v>1.3580000000000001</v>
      </c>
      <c r="M19">
        <v>10.23</v>
      </c>
      <c r="N19">
        <f>SUM(N17:N18)</f>
        <v>13.29</v>
      </c>
    </row>
    <row r="20" spans="1:16" ht="16.5" x14ac:dyDescent="0.3">
      <c r="A20" s="14" t="s">
        <v>13</v>
      </c>
      <c r="B20" s="15">
        <f>B19-B15</f>
        <v>9354612</v>
      </c>
      <c r="C20" s="15">
        <f>C19-C15</f>
        <v>13942750</v>
      </c>
      <c r="D20" s="16">
        <f>B20+C20</f>
        <v>23297362</v>
      </c>
      <c r="I20">
        <v>2.2320000000000002</v>
      </c>
      <c r="M20">
        <v>0.49</v>
      </c>
      <c r="N20">
        <f>N19*10.764</f>
        <v>143.05355999999998</v>
      </c>
    </row>
    <row r="21" spans="1:16" ht="16.5" x14ac:dyDescent="0.3">
      <c r="A21" s="14" t="s">
        <v>14</v>
      </c>
      <c r="B21" s="15">
        <f>B20*0.9</f>
        <v>8419150.8000000007</v>
      </c>
      <c r="C21" s="15">
        <f>C20*0.9</f>
        <v>12548475</v>
      </c>
      <c r="D21" s="16"/>
      <c r="I21" s="3">
        <v>2.4300000000000002</v>
      </c>
      <c r="M21">
        <v>7.75</v>
      </c>
    </row>
    <row r="22" spans="1:16" ht="16.5" x14ac:dyDescent="0.3">
      <c r="A22" s="14" t="s">
        <v>15</v>
      </c>
      <c r="B22" s="15">
        <f>B20*0.8</f>
        <v>7483689.6000000006</v>
      </c>
      <c r="C22" s="15">
        <f>C20*0.8</f>
        <v>11154200</v>
      </c>
      <c r="D22" s="16"/>
      <c r="I22" s="3">
        <v>1.032</v>
      </c>
      <c r="M22">
        <v>1.89</v>
      </c>
    </row>
    <row r="23" spans="1:16" ht="16.5" x14ac:dyDescent="0.3">
      <c r="A23" s="14" t="s">
        <v>16</v>
      </c>
      <c r="B23" s="15">
        <f>B20*0.025/12</f>
        <v>19488.775000000001</v>
      </c>
      <c r="C23" s="15">
        <f>C20*0.025/12</f>
        <v>29047.395833333332</v>
      </c>
      <c r="D23" s="16"/>
      <c r="I23" s="3">
        <v>14.87</v>
      </c>
      <c r="M23">
        <v>1.81</v>
      </c>
    </row>
    <row r="24" spans="1:16" x14ac:dyDescent="0.25">
      <c r="A24" s="17"/>
      <c r="B24" s="17"/>
      <c r="C24" s="17"/>
      <c r="D24" s="17"/>
      <c r="I24">
        <f>SUM(I17:I23)</f>
        <v>46.677999999999997</v>
      </c>
      <c r="J24">
        <f>I24*10.764</f>
        <v>502.44199199999991</v>
      </c>
      <c r="M24">
        <v>3.58</v>
      </c>
    </row>
    <row r="25" spans="1:16" x14ac:dyDescent="0.25">
      <c r="A25" s="17"/>
      <c r="B25" s="18">
        <f>B20/577</f>
        <v>16212.499133448873</v>
      </c>
      <c r="C25" s="18">
        <f>C20/860</f>
        <v>16212.5</v>
      </c>
      <c r="D25" s="17"/>
      <c r="H25" t="s">
        <v>26</v>
      </c>
      <c r="I25" s="3">
        <v>8.343</v>
      </c>
      <c r="J25">
        <f>I25*10.764</f>
        <v>89.804051999999999</v>
      </c>
      <c r="K25">
        <f>J24+J25</f>
        <v>592.24604399999987</v>
      </c>
      <c r="M25">
        <f>SUM(M17:M24)</f>
        <v>61.440000000000005</v>
      </c>
    </row>
    <row r="26" spans="1:16" x14ac:dyDescent="0.25">
      <c r="B26" s="1"/>
      <c r="M26">
        <f>M25*10.764</f>
        <v>661.34015999999997</v>
      </c>
      <c r="O26">
        <f>M26+N20</f>
        <v>804.39371999999992</v>
      </c>
      <c r="P26">
        <f>O26*1.2</f>
        <v>965.2724639999999</v>
      </c>
    </row>
    <row r="30" spans="1:16" x14ac:dyDescent="0.25">
      <c r="E30" t="s">
        <v>17</v>
      </c>
    </row>
    <row r="31" spans="1:16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6" x14ac:dyDescent="0.25">
      <c r="D32" s="2">
        <v>440</v>
      </c>
      <c r="E32" s="5"/>
      <c r="F32" s="2">
        <v>8000000</v>
      </c>
      <c r="G32" s="2" t="e">
        <f t="shared" ref="G32:G37" si="0">F32/E32</f>
        <v>#DIV/0!</v>
      </c>
      <c r="H32" s="2">
        <f t="shared" ref="H32:H37" si="1">F32/D32</f>
        <v>18181.81818181818</v>
      </c>
      <c r="I32" s="2" t="e">
        <f>D32/E32</f>
        <v>#DIV/0!</v>
      </c>
    </row>
    <row r="33" spans="4:15" x14ac:dyDescent="0.25">
      <c r="D33" s="2">
        <v>500</v>
      </c>
      <c r="E33" s="5">
        <v>450</v>
      </c>
      <c r="F33" s="2">
        <v>8200000</v>
      </c>
      <c r="G33" s="2">
        <f t="shared" si="0"/>
        <v>18222.222222222223</v>
      </c>
      <c r="H33" s="2">
        <f t="shared" si="1"/>
        <v>16400</v>
      </c>
      <c r="I33" s="2"/>
    </row>
    <row r="34" spans="4:15" x14ac:dyDescent="0.25">
      <c r="D34" s="2">
        <v>585</v>
      </c>
      <c r="E34" s="5"/>
      <c r="F34" s="19">
        <v>9700000</v>
      </c>
      <c r="G34" s="2" t="e">
        <f t="shared" si="0"/>
        <v>#DIV/0!</v>
      </c>
      <c r="H34" s="2">
        <f t="shared" si="1"/>
        <v>16581.196581196582</v>
      </c>
      <c r="I34" s="2" t="e">
        <f>D34/E34</f>
        <v>#DIV/0!</v>
      </c>
    </row>
    <row r="35" spans="4:15" x14ac:dyDescent="0.25">
      <c r="D35" s="2">
        <v>570</v>
      </c>
      <c r="E35" s="5"/>
      <c r="F35" s="19">
        <v>8500000</v>
      </c>
      <c r="G35" s="2" t="e">
        <f t="shared" si="0"/>
        <v>#DIV/0!</v>
      </c>
      <c r="H35" s="2">
        <f t="shared" si="1"/>
        <v>14912.280701754386</v>
      </c>
      <c r="I35" s="2" t="e">
        <f>D35/E35</f>
        <v>#DIV/0!</v>
      </c>
    </row>
    <row r="36" spans="4:15" x14ac:dyDescent="0.25">
      <c r="D36" s="2">
        <v>550</v>
      </c>
      <c r="E36" s="2"/>
      <c r="F36" s="19">
        <v>9500000</v>
      </c>
      <c r="G36" s="2" t="e">
        <f t="shared" si="0"/>
        <v>#DIV/0!</v>
      </c>
      <c r="H36" s="2">
        <f t="shared" si="1"/>
        <v>17272.727272727272</v>
      </c>
      <c r="I36" s="2" t="e">
        <f>D36/E36</f>
        <v>#DIV/0!</v>
      </c>
    </row>
    <row r="37" spans="4:15" x14ac:dyDescent="0.25">
      <c r="D37" s="2"/>
      <c r="E37" s="2"/>
      <c r="F37" s="2"/>
      <c r="G37" s="2" t="e">
        <f t="shared" si="0"/>
        <v>#DIV/0!</v>
      </c>
      <c r="H37" s="2" t="e">
        <f t="shared" si="1"/>
        <v>#DIV/0!</v>
      </c>
      <c r="I37" s="2"/>
    </row>
    <row r="38" spans="4:15" x14ac:dyDescent="0.25">
      <c r="E38" t="s">
        <v>21</v>
      </c>
    </row>
    <row r="39" spans="4:15" x14ac:dyDescent="0.25">
      <c r="E39">
        <v>605</v>
      </c>
      <c r="F39">
        <v>8000000</v>
      </c>
      <c r="G39" s="2">
        <f>F39/E39</f>
        <v>13223.140495867769</v>
      </c>
      <c r="H39">
        <v>455000</v>
      </c>
      <c r="I39">
        <v>30000</v>
      </c>
      <c r="J39" s="2">
        <f t="shared" ref="J39:J44" si="2">I39+H39+F39</f>
        <v>8485000</v>
      </c>
      <c r="K39" s="2">
        <f>J39/E39</f>
        <v>14024.793388429753</v>
      </c>
      <c r="L39" s="19">
        <f>J39/719</f>
        <v>11801.112656467316</v>
      </c>
      <c r="M39" s="2"/>
      <c r="O39" s="1">
        <f>B25/G39</f>
        <v>1.226070246967071</v>
      </c>
    </row>
    <row r="40" spans="4:15" x14ac:dyDescent="0.25">
      <c r="E40">
        <v>444</v>
      </c>
      <c r="F40">
        <v>6800000</v>
      </c>
      <c r="G40" s="2">
        <f>F40/E40</f>
        <v>15315.315315315316</v>
      </c>
      <c r="H40">
        <v>948000</v>
      </c>
      <c r="I40">
        <v>30000</v>
      </c>
      <c r="J40" s="2">
        <f t="shared" si="2"/>
        <v>7778000</v>
      </c>
      <c r="K40" s="2">
        <f t="shared" ref="K40:K44" si="3">J40/E40</f>
        <v>17518.018018018018</v>
      </c>
      <c r="L40" s="19" t="e">
        <f>J40/D40</f>
        <v>#DIV/0!</v>
      </c>
      <c r="M40" s="2" t="e">
        <f>F40/D40</f>
        <v>#DIV/0!</v>
      </c>
    </row>
    <row r="41" spans="4:15" x14ac:dyDescent="0.25">
      <c r="D41" s="2"/>
      <c r="E41" s="2"/>
      <c r="F41" s="2"/>
      <c r="G41" s="2" t="e">
        <f t="shared" ref="G41:G44" si="4">F41/E41</f>
        <v>#DIV/0!</v>
      </c>
      <c r="H41" s="2">
        <v>169500</v>
      </c>
      <c r="I41" s="2">
        <v>30000</v>
      </c>
      <c r="J41" s="2">
        <f t="shared" si="2"/>
        <v>199500</v>
      </c>
      <c r="K41" s="2" t="e">
        <f t="shared" si="3"/>
        <v>#DIV/0!</v>
      </c>
      <c r="L41" s="2" t="e">
        <f>J41/D41</f>
        <v>#DIV/0!</v>
      </c>
      <c r="M41" s="2"/>
    </row>
    <row r="42" spans="4:15" x14ac:dyDescent="0.25">
      <c r="D42" s="2"/>
      <c r="E42" s="2"/>
      <c r="F42" s="2"/>
      <c r="G42" s="2" t="e">
        <f t="shared" si="4"/>
        <v>#DIV/0!</v>
      </c>
      <c r="H42" s="2">
        <v>726000</v>
      </c>
      <c r="I42" s="2">
        <v>30000</v>
      </c>
      <c r="J42" s="2">
        <f t="shared" si="2"/>
        <v>756000</v>
      </c>
      <c r="K42" s="2" t="e">
        <f t="shared" si="3"/>
        <v>#DIV/0!</v>
      </c>
      <c r="L42" s="2"/>
      <c r="M42" s="2"/>
    </row>
    <row r="43" spans="4:15" x14ac:dyDescent="0.25">
      <c r="G43" s="2" t="e">
        <f t="shared" si="4"/>
        <v>#DIV/0!</v>
      </c>
      <c r="H43">
        <v>1200000</v>
      </c>
      <c r="I43" s="2">
        <v>30000</v>
      </c>
      <c r="J43" s="2">
        <f t="shared" si="2"/>
        <v>1230000</v>
      </c>
      <c r="K43" s="2" t="e">
        <f t="shared" si="3"/>
        <v>#DIV/0!</v>
      </c>
    </row>
    <row r="44" spans="4:15" x14ac:dyDescent="0.25">
      <c r="G44" s="20" t="e">
        <f t="shared" si="4"/>
        <v>#DIV/0!</v>
      </c>
      <c r="H44">
        <v>900000</v>
      </c>
      <c r="I44" s="2">
        <v>30000</v>
      </c>
      <c r="J44" s="2">
        <f t="shared" si="2"/>
        <v>930000</v>
      </c>
      <c r="K44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2024-06-17T06:06:18Z</dcterms:modified>
</cp:coreProperties>
</file>