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MANISHA DNYANESHWAR PAWAR - PNB\"/>
    </mc:Choice>
  </mc:AlternateContent>
  <xr:revisionPtr revIDLastSave="0" documentId="13_ncr:1_{945A0D33-464D-4058-849B-FB97C658111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3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B3" i="4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<sst xmlns="http://schemas.openxmlformats.org/spreadsheetml/2006/main" count="49" uniqueCount="42">
  <si>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</si>
  <si>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</si>
  <si>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</si>
  <si>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</si>
  <si>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</si>
  <si>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</si>
  <si>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</si>
  <si>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</si>
  <si>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</si>
  <si>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</si>
  <si>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</si>
  <si>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</si>
  <si>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</si>
  <si>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</si>
  <si>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</si>
  <si>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</si>
  <si>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</si>
  <si>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</si>
  <si>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</si>
  <si>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</si>
  <si>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</si>
  <si>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</si>
  <si>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</si>
  <si>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</si>
  <si>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</si>
  <si>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</si>
  <si>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</si>
  <si>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</si>
  <si>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</si>
  <si>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</si>
  <si>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</si>
  <si>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</si>
  <si>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</si>
  <si>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</si>
  <si>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</si>
  <si>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</si>
  <si>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</si>
  <si>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</si>
  <si>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Punjab National Bank ( Thane East Branch ) - MRS. MANISHA DNYANESHWAR PAWAR</t>
  </si>
  <si>
    <t>Agree BUA</t>
  </si>
  <si>
    <t>rate on BUA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</si>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</sst>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0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41</xdr:row>
      <xdr:rowOff>96290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C449C3-E636-4CE1-8300-FD2B5C6AF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74495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134560</xdr:colOff>
      <xdr:row>46</xdr:row>
      <xdr:rowOff>58222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207D5D-B910-4174-AB3D-C08ECC843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68960" cy="76782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38</xdr:row>
      <xdr:rowOff>124826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23F2F8-E3C0-456D-B0CD-E0D75E883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71733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45</xdr:row>
      <xdr:rowOff>58281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F78D48-746F-4E2A-9070-95AFC426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81069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239349</xdr:colOff>
      <xdr:row>49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29CD04-BCA1-4CDF-8E4B-49278A2E8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73749" cy="8116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220297</xdr:colOff>
      <xdr:row>42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2EE237-F90F-4D94-9F9B-0CCF1E39F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54697" cy="80592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44</xdr:row>
      <xdr:rowOff>39249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FCD3B1-17A4-4E8E-8C38-00959E4A6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82307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43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7F3129-543A-453B-8669-D00DA806C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815453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44</xdr:row>
      <xdr:rowOff>48775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087739-2223-4D94-A6E1-D17E999C6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8240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W46" sqref="W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375</v>
      </c>
      <c r="C3" s="4">
        <f>B3*1.2</f>
        <v>450</v>
      </c>
      <c r="D3" s="4">
        <f t="shared" ref="D3:D14" si="2">C3*1.2</f>
        <v>540</v>
      </c>
      <c r="E3" s="5">
        <f t="shared" ref="E3:E14" si="3">R3</f>
        <v>6000000</v>
      </c>
      <c r="F3" s="9">
        <f t="shared" ref="F3:F14" si="4">ROUND((E3/B3),0)</f>
        <v>16000</v>
      </c>
      <c r="G3" s="9">
        <f t="shared" ref="G3:G14" si="5">ROUND((E3/C3),0)</f>
        <v>13333</v>
      </c>
      <c r="H3" s="9">
        <f t="shared" ref="H3:H14" si="6">ROUND((E3/D3),0)</f>
        <v>11111</v>
      </c>
      <c r="I3" s="4" t="e">
        <f>#REF!</f>
        <v>#REF!</v>
      </c>
      <c r="J3" s="4">
        <f t="shared" ref="J3:J14" si="7">S3</f>
        <v>0</v>
      </c>
      <c r="O3">
        <v>0</v>
      </c>
      <c r="P3">
        <v>450</v>
      </c>
      <c r="Q3">
        <f t="shared" ref="P3:Q14" si="8">P3/1.2</f>
        <v>375</v>
      </c>
      <c r="R3" s="2">
        <v>6000000</v>
      </c>
    </row>
    <row r="4" spans="1:20" x14ac:dyDescent="0.25">
      <c r="A4" s="4">
        <f t="shared" ref="A4:A9" si="9">N4</f>
        <v>0</v>
      </c>
      <c r="B4" s="4">
        <f t="shared" ref="B4:B9" si="10">Q4</f>
        <v>435</v>
      </c>
      <c r="C4" s="4">
        <f t="shared" ref="C4:C9" si="11">B4*1.2</f>
        <v>522</v>
      </c>
      <c r="D4" s="4">
        <f t="shared" ref="D4:D9" si="12">C4*1.2</f>
        <v>626.4</v>
      </c>
      <c r="E4" s="5">
        <f t="shared" ref="E4:E9" si="13">R4</f>
        <v>8750000</v>
      </c>
      <c r="F4" s="9">
        <f t="shared" ref="F4:F9" si="14">ROUND((E4/B4),0)</f>
        <v>20115</v>
      </c>
      <c r="G4" s="9">
        <f t="shared" ref="G4:G9" si="15">ROUND((E4/C4),0)</f>
        <v>16762</v>
      </c>
      <c r="H4" s="9">
        <f t="shared" ref="H4:H9" si="16">ROUND((E4/D4),0)</f>
        <v>13969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435</v>
      </c>
      <c r="R4" s="2">
        <v>8750000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2">N16</f>
        <v>0</v>
      </c>
      <c r="B16" s="4">
        <f t="shared" ref="B16:B28" si="33">Q16</f>
        <v>450</v>
      </c>
      <c r="C16" s="4">
        <f>B16*1.2</f>
        <v>540</v>
      </c>
      <c r="D16" s="4">
        <f t="shared" ref="D16:D28" si="34">C16*1.2</f>
        <v>648</v>
      </c>
      <c r="E16" s="5">
        <f t="shared" ref="E16:E28" si="35">R16</f>
        <v>9600000</v>
      </c>
      <c r="F16" s="9">
        <f t="shared" ref="F16:F28" si="36">ROUND((E16/B16),0)</f>
        <v>21333</v>
      </c>
      <c r="G16" s="9">
        <f t="shared" ref="G16:G28" si="37">ROUND((E16/C16),0)</f>
        <v>17778</v>
      </c>
      <c r="H16" s="9">
        <f t="shared" ref="H16:H28" si="38">ROUND((E16/D16),0)</f>
        <v>14815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450</v>
      </c>
      <c r="R16" s="2">
        <v>9600000</v>
      </c>
    </row>
    <row r="17" spans="1:24" x14ac:dyDescent="0.25">
      <c r="A17" s="4">
        <f t="shared" si="32"/>
        <v>0</v>
      </c>
      <c r="B17" s="4">
        <f t="shared" si="33"/>
        <v>483.33333333333337</v>
      </c>
      <c r="C17" s="4">
        <f t="shared" ref="C17:C28" si="41">B17*1.2</f>
        <v>580</v>
      </c>
      <c r="D17" s="4">
        <f t="shared" si="34"/>
        <v>696</v>
      </c>
      <c r="E17" s="5">
        <f t="shared" si="35"/>
        <v>11500000</v>
      </c>
      <c r="F17" s="9">
        <f t="shared" si="36"/>
        <v>23793</v>
      </c>
      <c r="G17" s="9">
        <f t="shared" si="37"/>
        <v>19828</v>
      </c>
      <c r="H17" s="9">
        <f t="shared" si="38"/>
        <v>16523</v>
      </c>
      <c r="I17" s="4" t="e">
        <f>#REF!</f>
        <v>#REF!</v>
      </c>
      <c r="J17" s="4">
        <f t="shared" si="39"/>
        <v>0</v>
      </c>
      <c r="O17">
        <v>0</v>
      </c>
      <c r="P17">
        <v>580</v>
      </c>
      <c r="Q17">
        <f t="shared" si="40"/>
        <v>483.33333333333337</v>
      </c>
      <c r="R17" s="2">
        <v>11500000</v>
      </c>
    </row>
    <row r="18" spans="1:24" x14ac:dyDescent="0.25">
      <c r="A18" s="4">
        <f t="shared" si="32"/>
        <v>0</v>
      </c>
      <c r="B18" s="4">
        <f t="shared" si="33"/>
        <v>288</v>
      </c>
      <c r="C18" s="4">
        <f t="shared" si="41"/>
        <v>345.59999999999997</v>
      </c>
      <c r="D18" s="4">
        <f t="shared" si="34"/>
        <v>414.71999999999997</v>
      </c>
      <c r="E18" s="5">
        <f t="shared" si="35"/>
        <v>8200000</v>
      </c>
      <c r="F18" s="9">
        <f t="shared" si="36"/>
        <v>28472</v>
      </c>
      <c r="G18" s="9">
        <f t="shared" si="37"/>
        <v>23727</v>
      </c>
      <c r="H18" s="9">
        <f t="shared" si="38"/>
        <v>19772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288</v>
      </c>
      <c r="R18" s="2">
        <v>8200000</v>
      </c>
    </row>
    <row r="19" spans="1:24" x14ac:dyDescent="0.25">
      <c r="A19" s="4">
        <f t="shared" si="32"/>
        <v>0</v>
      </c>
      <c r="B19" s="4">
        <f t="shared" si="33"/>
        <v>388</v>
      </c>
      <c r="C19" s="4">
        <f t="shared" si="41"/>
        <v>465.59999999999997</v>
      </c>
      <c r="D19" s="4">
        <f t="shared" si="34"/>
        <v>558.71999999999991</v>
      </c>
      <c r="E19" s="5">
        <f t="shared" si="35"/>
        <v>8000000</v>
      </c>
      <c r="F19" s="9">
        <f t="shared" si="36"/>
        <v>20619</v>
      </c>
      <c r="G19" s="9">
        <f t="shared" si="37"/>
        <v>17182</v>
      </c>
      <c r="H19" s="9">
        <f t="shared" si="38"/>
        <v>14318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388</v>
      </c>
      <c r="R19" s="2">
        <v>8000000</v>
      </c>
    </row>
    <row r="20" spans="1:24" x14ac:dyDescent="0.25">
      <c r="A20" s="4">
        <f t="shared" si="32"/>
        <v>0</v>
      </c>
      <c r="B20" s="4">
        <f t="shared" si="33"/>
        <v>384</v>
      </c>
      <c r="C20" s="4">
        <f t="shared" si="41"/>
        <v>460.79999999999995</v>
      </c>
      <c r="D20" s="4">
        <f t="shared" si="34"/>
        <v>552.95999999999992</v>
      </c>
      <c r="E20" s="5">
        <f t="shared" si="35"/>
        <v>9000000</v>
      </c>
      <c r="F20" s="9">
        <f t="shared" si="36"/>
        <v>23438</v>
      </c>
      <c r="G20" s="9">
        <f t="shared" si="37"/>
        <v>19531</v>
      </c>
      <c r="H20" s="9">
        <f t="shared" si="38"/>
        <v>16276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384</v>
      </c>
      <c r="R20" s="2">
        <v>9000000</v>
      </c>
    </row>
    <row r="21" spans="1:24" x14ac:dyDescent="0.25">
      <c r="A21" s="4">
        <f t="shared" si="32"/>
        <v>0</v>
      </c>
      <c r="B21" s="4">
        <f t="shared" si="33"/>
        <v>350.83333333333337</v>
      </c>
      <c r="C21" s="4">
        <f t="shared" si="41"/>
        <v>421.00000000000006</v>
      </c>
      <c r="D21" s="4">
        <f t="shared" si="34"/>
        <v>505.20000000000005</v>
      </c>
      <c r="E21" s="5">
        <f t="shared" si="35"/>
        <v>6500000</v>
      </c>
      <c r="F21" s="9">
        <f t="shared" si="36"/>
        <v>18527</v>
      </c>
      <c r="G21" s="9">
        <f t="shared" si="37"/>
        <v>15439</v>
      </c>
      <c r="H21" s="9">
        <f t="shared" si="38"/>
        <v>12866</v>
      </c>
      <c r="I21" s="4" t="e">
        <f>#REF!</f>
        <v>#REF!</v>
      </c>
      <c r="J21" s="4">
        <f t="shared" si="39"/>
        <v>0</v>
      </c>
      <c r="O21">
        <v>0</v>
      </c>
      <c r="P21">
        <v>421</v>
      </c>
      <c r="Q21">
        <f t="shared" si="40"/>
        <v>350.83333333333337</v>
      </c>
      <c r="R21" s="2">
        <v>6500000</v>
      </c>
    </row>
    <row r="22" spans="1:24" x14ac:dyDescent="0.25">
      <c r="A22" s="4">
        <f t="shared" ref="A22:A24" si="42">N22</f>
        <v>0</v>
      </c>
      <c r="B22" s="4">
        <f t="shared" ref="B22:B24" si="43">Q22</f>
        <v>458.33333333333337</v>
      </c>
      <c r="C22" s="4">
        <f t="shared" ref="C22:C24" si="44">B22*1.2</f>
        <v>550</v>
      </c>
      <c r="D22" s="4">
        <f t="shared" ref="D22:D24" si="45">C22*1.2</f>
        <v>660</v>
      </c>
      <c r="E22" s="5">
        <f t="shared" ref="E22:E24" si="46">R22</f>
        <v>9000000</v>
      </c>
      <c r="F22" s="9">
        <f t="shared" ref="F22:F24" si="47">ROUND((E22/B22),0)</f>
        <v>19636</v>
      </c>
      <c r="G22" s="9">
        <f t="shared" ref="G22:G24" si="48">ROUND((E22/C22),0)</f>
        <v>16364</v>
      </c>
      <c r="H22" s="9">
        <f t="shared" ref="H22:H24" si="49">ROUND((E22/D22),0)</f>
        <v>13636</v>
      </c>
      <c r="I22" s="4" t="e">
        <f>#REF!</f>
        <v>#REF!</v>
      </c>
      <c r="J22" s="4">
        <f t="shared" ref="J22:J24" si="50">S22</f>
        <v>0</v>
      </c>
      <c r="O22">
        <v>0</v>
      </c>
      <c r="P22">
        <v>550</v>
      </c>
      <c r="Q22">
        <f t="shared" ref="Q22:Q24" si="51">P22/1.2</f>
        <v>458.33333333333337</v>
      </c>
      <c r="R22" s="2">
        <v>9000000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ref="P23:P24" si="52">O23/1.2</f>
        <v>0</v>
      </c>
      <c r="Q23">
        <f t="shared" si="51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2"/>
        <v>0</v>
      </c>
      <c r="Q24">
        <f t="shared" si="51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18000</v>
      </c>
      <c r="X29" s="20" t="s">
        <v>40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15500</v>
      </c>
      <c r="X31" s="22"/>
    </row>
    <row r="32" spans="1:24" ht="15.75" x14ac:dyDescent="0.25">
      <c r="E32" t="s">
        <v>39</v>
      </c>
      <c r="F32" s="7">
        <v>575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28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32</v>
      </c>
      <c r="X34" s="24">
        <v>1996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3" t="s">
        <v>38</v>
      </c>
      <c r="Q36" s="43"/>
      <c r="R36" s="43"/>
      <c r="S36" s="43"/>
      <c r="T36" s="44"/>
      <c r="U36" s="21" t="s">
        <v>20</v>
      </c>
      <c r="V36" s="23"/>
      <c r="W36" s="24">
        <f>90*W33/W35</f>
        <v>42</v>
      </c>
      <c r="X36" s="24"/>
    </row>
    <row r="37" spans="15:25" ht="15.75" x14ac:dyDescent="0.25">
      <c r="U37" s="17"/>
      <c r="V37" s="26"/>
      <c r="W37" s="27">
        <f>W36%</f>
        <v>0.42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1050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1450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15500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16950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32</v>
      </c>
      <c r="V44" s="30"/>
      <c r="W44" s="25">
        <v>575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9746250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</f>
        <v>8771625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7797000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1437500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20304.6875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7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25" sqref="S25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B2" sqref="B2"/>
    </sheetView>
  </sheetViews>
  <sheetFormatPr defaultRowHeight="15" x14ac:dyDescent="0.25"/>
  <sheetData>
    <row r="2" spans="1:1" x14ac:dyDescent="0.25">
      <c r="A2" s="41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R22" sqref="R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12" sqref="S1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2024-06-04T09:15:27Z</dcterms:modified>
</cp:coreProperties>
</file>