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B87805D-3E9A-41FE-9A4C-26096642725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" i="1" l="1"/>
  <c r="I23" i="1" l="1"/>
  <c r="G84" i="1"/>
  <c r="G23" i="1"/>
  <c r="G10" i="1"/>
  <c r="G11" i="1" s="1"/>
  <c r="G8" i="1"/>
  <c r="G7" i="1"/>
  <c r="G6" i="1"/>
  <c r="G5" i="1"/>
  <c r="G14" i="1" s="1"/>
  <c r="G12" i="1" l="1"/>
  <c r="G13" i="1" s="1"/>
  <c r="G16" i="1" s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  <c r="G19" i="1" l="1"/>
  <c r="G25" i="1" l="1"/>
  <c r="I25" i="1" s="1"/>
  <c r="I19" i="1"/>
  <c r="G21" i="1"/>
  <c r="G20" i="1"/>
  <c r="I21" i="1" l="1"/>
  <c r="I20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<sst xmlns="http://schemas.openxmlformats.org/spreadsheetml/2006/main" count="25" uniqueCount="24">
  <si>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</si>
  <si>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</si>
  <si>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</si>
  <si>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</si>
  <si>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</si>
  <si>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</si>
  <si>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</si>
  <si>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</si>
  <si>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</si>
  <si>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</si>
  <si>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</si>
  <si>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</si>
  <si>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</si>
  <si>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</si>
  <si>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</si>
  <si>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</si>
  <si>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</si>
  <si>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</si>
  <si>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</si>
  <si>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F. No. 1701</t>
  </si>
  <si>
    <t>UBI\Sakinaka\Harshvardhan Agrawal - F. No. 1701 &amp; 1702</t>
  </si>
  <si>
    <t>F. No. 1702</t>
  </si>
  <si>
    <t>TOTAL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</si>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</sst>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43" fontId="0" fillId="0" borderId="0" xfId="0" applyNumberFormat="1"/>
    <xf numFmtId="0" fontId="7" fillId="0" borderId="0" xfId="0" applyFont="1"/>
    <xf numFmtId="43" fontId="7" fillId="0" borderId="0" xfId="0" applyNumberFormat="1" applyFont="1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0.5703125" style="25" customWidth="1"/>
    <col min="5" max="5" width="12.28515625" hidden="1" customWidth="1"/>
    <col min="6" max="6" width="5.42578125" customWidth="1"/>
    <col min="7" max="7" width="14.85546875" style="20" customWidth="1"/>
    <col min="8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52" t="s">
        <v>19</v>
      </c>
      <c r="D2" s="27"/>
      <c r="E2" s="5"/>
      <c r="F2" s="5"/>
      <c r="G2" s="52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31000</v>
      </c>
      <c r="D3" s="39" t="s">
        <v>17</v>
      </c>
      <c r="E3" s="5"/>
      <c r="F3" s="5"/>
      <c r="G3" s="34">
        <f>C3</f>
        <v>31000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34">
        <v>3000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28000</v>
      </c>
      <c r="D5" s="28"/>
      <c r="E5" s="5"/>
      <c r="F5" s="5"/>
      <c r="G5" s="34">
        <f>G3-G4</f>
        <v>28000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34">
        <f>G4</f>
        <v>3000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2024</v>
      </c>
      <c r="E7" s="5"/>
      <c r="F7" s="5"/>
      <c r="G7" s="35">
        <f>H7-H8</f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2020</v>
      </c>
      <c r="E8" s="5"/>
      <c r="F8" s="5" t="s">
        <v>23</v>
      </c>
      <c r="G8" s="3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3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3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3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3000</v>
      </c>
      <c r="D13" s="28"/>
      <c r="E13" s="5"/>
      <c r="F13" s="5"/>
      <c r="G13" s="34">
        <f>G6-G12</f>
        <v>3000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28000</v>
      </c>
      <c r="D14" s="28"/>
      <c r="E14" s="5"/>
      <c r="F14" s="5"/>
      <c r="G14" s="34">
        <f>G5</f>
        <v>28000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31000</v>
      </c>
      <c r="D16" s="28"/>
      <c r="E16" s="5"/>
      <c r="F16" s="5"/>
      <c r="G16" s="39">
        <f>G14+G13</f>
        <v>31000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678</v>
      </c>
      <c r="D18" s="29"/>
      <c r="G18" s="42">
        <v>678</v>
      </c>
      <c r="I18" s="56" t="s">
        <v>22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21018000</v>
      </c>
      <c r="D19" s="44"/>
      <c r="G19" s="37">
        <f>G16*G18+H20</f>
        <v>21018000</v>
      </c>
      <c r="H19" s="53"/>
      <c r="I19" s="55">
        <f>G19+C19</f>
        <v>42036000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18916200</v>
      </c>
      <c r="D20" s="49"/>
      <c r="E20" s="50"/>
      <c r="G20" s="19">
        <f>G19*0.9</f>
        <v>18916200</v>
      </c>
      <c r="H20" s="53"/>
      <c r="I20" s="55">
        <f>I19*90%</f>
        <v>37832400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16814400</v>
      </c>
      <c r="D21" s="31"/>
      <c r="E21" s="51"/>
      <c r="G21" s="19">
        <f>G19*0.8</f>
        <v>16814400</v>
      </c>
      <c r="H21" s="53"/>
      <c r="I21" s="55">
        <f>I19*80%</f>
        <v>33628800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H22" s="53"/>
      <c r="I22" s="54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2034000</v>
      </c>
      <c r="D23" s="32"/>
      <c r="G23" s="38">
        <f>G4*G18</f>
        <v>2034000</v>
      </c>
      <c r="H23" s="53"/>
      <c r="I23" s="55">
        <f>G23+C23</f>
        <v>4068000</v>
      </c>
      <c r="J23" s="5"/>
      <c r="K23" s="5"/>
    </row>
    <row r="24" spans="1:12" x14ac:dyDescent="0.25">
      <c r="A24" s="22" t="s">
        <v>10</v>
      </c>
      <c r="C24" s="18"/>
      <c r="G24" s="18"/>
      <c r="H24" s="53"/>
      <c r="I24" s="54"/>
      <c r="J24" s="5"/>
      <c r="K24" s="5"/>
    </row>
    <row r="25" spans="1:12" x14ac:dyDescent="0.25">
      <c r="A25" s="24" t="s">
        <v>11</v>
      </c>
      <c r="B25" s="20"/>
      <c r="C25" s="19">
        <f>C19*0.025/12</f>
        <v>43787.5</v>
      </c>
      <c r="D25" s="33"/>
      <c r="E25" s="47"/>
      <c r="G25" s="19">
        <f>G19*0.025/12</f>
        <v>43787.5</v>
      </c>
      <c r="H25" s="53"/>
      <c r="I25" s="55">
        <f>G25+C25</f>
        <v>87575</v>
      </c>
      <c r="J25" s="5"/>
      <c r="K25" s="5"/>
    </row>
    <row r="26" spans="1:12" x14ac:dyDescent="0.25">
      <c r="A26" s="5"/>
      <c r="B26" s="5"/>
      <c r="C26" s="19"/>
      <c r="D26" s="31"/>
      <c r="G26" s="19"/>
      <c r="H26" s="53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2024-06-04T07:05:36Z</dcterms:modified>
</cp:coreProperties>
</file>