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R Ravi Ghanesh\"/>
    </mc:Choice>
  </mc:AlternateContent>
  <xr:revisionPtr revIDLastSave="0" documentId="13_ncr:1_{F3FE0227-73B8-4F50-916B-7A79F7EFC8F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P11" i="4"/>
  <c r="V3" i="4"/>
  <c r="V4" i="4"/>
  <c r="V5" i="4"/>
  <c r="V6" i="4"/>
  <c r="V7" i="4"/>
  <c r="V8" i="4"/>
  <c r="V9" i="4"/>
  <c r="V10" i="4"/>
  <c r="V12" i="4"/>
  <c r="V13" i="4"/>
  <c r="V14" i="4"/>
  <c r="V2" i="4"/>
  <c r="U3" i="4"/>
  <c r="U4" i="4"/>
  <c r="U5" i="4"/>
  <c r="U6" i="4"/>
  <c r="U7" i="4"/>
  <c r="U8" i="4"/>
  <c r="U9" i="4"/>
  <c r="U10" i="4"/>
  <c r="U12" i="4"/>
  <c r="U13" i="4"/>
  <c r="U14" i="4"/>
  <c r="U15" i="4"/>
  <c r="U2" i="4"/>
  <c r="H21" i="4"/>
  <c r="I19" i="4"/>
  <c r="Q12" i="4" l="1"/>
  <c r="P12" i="4"/>
  <c r="Q11" i="4"/>
  <c r="U11" i="4" s="1"/>
  <c r="V11" i="4" s="1"/>
  <c r="Q10" i="4"/>
  <c r="P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<sst xmlns="http://schemas.openxmlformats.org/spreadsheetml/2006/main" count="24" uniqueCount="21">
  <si>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</si>
  <si>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</si>
  <si>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</si>
  <si>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</si>
  <si>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</si>
  <si>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</si>
  <si>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</si>
  <si>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</si>
  <si>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</si>
  <si>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</si>
  <si>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</si>
  <si>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</si>
  <si>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</si>
  <si>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1201 . 12 th floor Bldg Keshav kunch no 3 sanoada Node Sector no 14 sanpada</t>
  </si>
  <si>
    <t>bua</t>
  </si>
  <si>
    <t>rate</t>
  </si>
  <si>
    <t>fmv</t>
  </si>
  <si>
    <t>27.05.24</t>
  </si>
  <si>
    <t>03.04.24</t>
  </si>
  <si>
    <t>05.02.24</t>
  </si>
  <si>
    <t>loading - 50%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</si>
</sst>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277625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C920B-A685-442D-B0EF-B28B76665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31225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410908</xdr:colOff>
      <xdr:row>49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8EFC9-1B46-400B-9731-F234952F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54908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220467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7070D-18DD-4336-A56D-E05EB1B84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74067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277710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9F8CC-3593-4473-B36F-0C7A0DCDB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40910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325171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CBF2E4-7416-454B-917A-8B71C7F2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6917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239945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23705-9C22-4E33-AFEA-16CF153F9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041545" cy="8411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C7428-8FD6-4D67-B8B8-2480CCEC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13398-C19F-4A1E-A797-DD21B1E6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4164F-5903-43AD-8D8B-50C9C01F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20</v>
      </c>
    </row>
    <row r="2" spans="1:22" x14ac:dyDescent="0.25">
      <c r="A2" s="4">
        <f t="shared" ref="A2:A15" si="0">N2</f>
        <v>0</v>
      </c>
      <c r="B2" s="4">
        <f t="shared" ref="B2:B15" si="1">Q2</f>
        <v>755</v>
      </c>
      <c r="C2" s="4">
        <f>B2*1.2</f>
        <v>906</v>
      </c>
      <c r="D2" s="4">
        <f t="shared" ref="D2:D13" si="2">C2*1.2</f>
        <v>1087.2</v>
      </c>
      <c r="E2" s="5">
        <f t="shared" ref="E2:E13" si="3">R2</f>
        <v>17500000</v>
      </c>
      <c r="F2" s="10">
        <f t="shared" ref="F2:F13" si="4">ROUND((E2/B2),0)</f>
        <v>23179</v>
      </c>
      <c r="G2" s="10">
        <f t="shared" ref="G2:G13" si="5">ROUND((E2/C2),0)</f>
        <v>19316</v>
      </c>
      <c r="H2" s="10">
        <f t="shared" ref="H2:H13" si="6">ROUND((E2/D2),0)</f>
        <v>16096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755</v>
      </c>
      <c r="R2" s="2">
        <v>17500000</v>
      </c>
      <c r="S2" s="8"/>
      <c r="T2" s="8"/>
      <c r="U2">
        <f>Q2*1.5</f>
        <v>1132.5</v>
      </c>
      <c r="V2">
        <f>R2/U2</f>
        <v>15452.538631346579</v>
      </c>
    </row>
    <row r="3" spans="1:22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4">
        <f t="shared" si="2"/>
        <v>1008</v>
      </c>
      <c r="E3" s="5">
        <f t="shared" si="3"/>
        <v>17500000</v>
      </c>
      <c r="F3" s="10">
        <f t="shared" si="4"/>
        <v>25000</v>
      </c>
      <c r="G3" s="10">
        <f t="shared" si="5"/>
        <v>20833</v>
      </c>
      <c r="H3" s="10">
        <f t="shared" si="6"/>
        <v>17361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700</v>
      </c>
      <c r="R3" s="2">
        <v>17500000</v>
      </c>
      <c r="S3" s="8"/>
      <c r="T3" s="8"/>
      <c r="U3">
        <f t="shared" ref="U3:U15" si="10">Q3*1.5</f>
        <v>1050</v>
      </c>
      <c r="V3">
        <f t="shared" ref="V3:V14" si="11">R3/U3</f>
        <v>16666.666666666668</v>
      </c>
    </row>
    <row r="4" spans="1:22" x14ac:dyDescent="0.25">
      <c r="A4" s="4">
        <f t="shared" si="0"/>
        <v>0</v>
      </c>
      <c r="B4" s="4">
        <f t="shared" si="1"/>
        <v>1050</v>
      </c>
      <c r="C4" s="4">
        <f t="shared" si="9"/>
        <v>1260</v>
      </c>
      <c r="D4" s="4">
        <f t="shared" si="2"/>
        <v>1512</v>
      </c>
      <c r="E4" s="5">
        <f t="shared" si="3"/>
        <v>31000000</v>
      </c>
      <c r="F4" s="10">
        <f t="shared" si="4"/>
        <v>29524</v>
      </c>
      <c r="G4" s="10">
        <f t="shared" si="5"/>
        <v>24603</v>
      </c>
      <c r="H4" s="10">
        <f t="shared" si="6"/>
        <v>20503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1050</v>
      </c>
      <c r="R4" s="2">
        <v>31000000</v>
      </c>
      <c r="S4" s="8"/>
      <c r="T4" s="8"/>
      <c r="U4">
        <f t="shared" si="10"/>
        <v>1575</v>
      </c>
      <c r="V4">
        <f t="shared" si="11"/>
        <v>19682.539682539682</v>
      </c>
    </row>
    <row r="5" spans="1:22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5">
        <f t="shared" si="3"/>
        <v>15000000</v>
      </c>
      <c r="F5" s="10">
        <f t="shared" si="4"/>
        <v>21429</v>
      </c>
      <c r="G5" s="10">
        <f t="shared" si="5"/>
        <v>17857</v>
      </c>
      <c r="H5" s="10">
        <f t="shared" si="6"/>
        <v>14881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700</v>
      </c>
      <c r="R5" s="2">
        <v>15000000</v>
      </c>
      <c r="S5" s="8"/>
      <c r="T5" s="8"/>
      <c r="U5">
        <f t="shared" si="10"/>
        <v>1050</v>
      </c>
      <c r="V5">
        <f t="shared" si="11"/>
        <v>14285.714285714286</v>
      </c>
    </row>
    <row r="6" spans="1:22" x14ac:dyDescent="0.25">
      <c r="A6" s="4">
        <f t="shared" si="0"/>
        <v>0</v>
      </c>
      <c r="B6" s="4">
        <f t="shared" si="1"/>
        <v>702</v>
      </c>
      <c r="C6" s="4">
        <f t="shared" si="9"/>
        <v>842.4</v>
      </c>
      <c r="D6" s="4">
        <f t="shared" si="2"/>
        <v>1010.8799999999999</v>
      </c>
      <c r="E6" s="5">
        <f t="shared" si="3"/>
        <v>15100000</v>
      </c>
      <c r="F6" s="10">
        <f t="shared" si="4"/>
        <v>21510</v>
      </c>
      <c r="G6" s="10">
        <f t="shared" si="5"/>
        <v>17925</v>
      </c>
      <c r="H6" s="10">
        <f t="shared" si="6"/>
        <v>14937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702</v>
      </c>
      <c r="R6" s="2">
        <v>15100000</v>
      </c>
      <c r="S6" s="8"/>
      <c r="T6" s="8"/>
      <c r="U6">
        <f t="shared" si="10"/>
        <v>1053</v>
      </c>
      <c r="V6">
        <f t="shared" si="11"/>
        <v>14339.981006647673</v>
      </c>
    </row>
    <row r="7" spans="1:22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5">
        <f t="shared" si="3"/>
        <v>16500000</v>
      </c>
      <c r="F7" s="10">
        <f t="shared" si="4"/>
        <v>23571</v>
      </c>
      <c r="G7" s="10">
        <f t="shared" si="5"/>
        <v>19643</v>
      </c>
      <c r="H7" s="10">
        <f t="shared" si="6"/>
        <v>16369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700</v>
      </c>
      <c r="R7" s="2">
        <v>16500000</v>
      </c>
      <c r="S7" s="8"/>
      <c r="T7" s="8"/>
      <c r="U7">
        <f t="shared" si="10"/>
        <v>1050</v>
      </c>
      <c r="V7">
        <f t="shared" si="11"/>
        <v>15714.285714285714</v>
      </c>
    </row>
    <row r="8" spans="1:22" x14ac:dyDescent="0.25">
      <c r="A8" s="4">
        <f t="shared" si="0"/>
        <v>0</v>
      </c>
      <c r="B8" s="4">
        <f t="shared" si="1"/>
        <v>604.16666666666674</v>
      </c>
      <c r="C8" s="4">
        <f t="shared" si="9"/>
        <v>725.00000000000011</v>
      </c>
      <c r="D8" s="4">
        <f t="shared" si="2"/>
        <v>870.00000000000011</v>
      </c>
      <c r="E8" s="5">
        <f t="shared" si="3"/>
        <v>10000000</v>
      </c>
      <c r="F8" s="10">
        <f t="shared" si="4"/>
        <v>16552</v>
      </c>
      <c r="G8" s="10">
        <f t="shared" si="5"/>
        <v>13793</v>
      </c>
      <c r="H8" s="10">
        <f t="shared" si="6"/>
        <v>11494</v>
      </c>
      <c r="I8" s="4" t="e">
        <f>#REF!</f>
        <v>#REF!</v>
      </c>
      <c r="J8" s="4" t="str">
        <f t="shared" si="7"/>
        <v>27.05.24</v>
      </c>
      <c r="O8">
        <v>0</v>
      </c>
      <c r="P8">
        <v>725</v>
      </c>
      <c r="Q8">
        <f t="shared" ref="Q2:Q12" si="12">P8/1.2</f>
        <v>604.16666666666674</v>
      </c>
      <c r="R8" s="2">
        <v>10000000</v>
      </c>
      <c r="S8" s="8" t="s">
        <v>17</v>
      </c>
      <c r="T8" s="8"/>
      <c r="U8">
        <f t="shared" si="10"/>
        <v>906.25000000000011</v>
      </c>
      <c r="V8">
        <f t="shared" si="11"/>
        <v>11034.482758620688</v>
      </c>
    </row>
    <row r="9" spans="1:22" x14ac:dyDescent="0.25">
      <c r="A9" s="4">
        <f t="shared" si="0"/>
        <v>0</v>
      </c>
      <c r="B9" s="4">
        <f t="shared" si="1"/>
        <v>693</v>
      </c>
      <c r="C9" s="4">
        <f t="shared" si="9"/>
        <v>831.6</v>
      </c>
      <c r="D9" s="4">
        <f t="shared" si="2"/>
        <v>997.92</v>
      </c>
      <c r="E9" s="5">
        <f t="shared" si="3"/>
        <v>13800000</v>
      </c>
      <c r="F9" s="10">
        <f t="shared" si="4"/>
        <v>19913</v>
      </c>
      <c r="G9" s="10">
        <f t="shared" si="5"/>
        <v>16595</v>
      </c>
      <c r="H9" s="10">
        <f t="shared" si="6"/>
        <v>13829</v>
      </c>
      <c r="I9" s="4" t="e">
        <f>#REF!</f>
        <v>#REF!</v>
      </c>
      <c r="J9" s="4" t="str">
        <f t="shared" si="7"/>
        <v>03.04.24</v>
      </c>
      <c r="O9">
        <v>0</v>
      </c>
      <c r="P9">
        <f t="shared" si="8"/>
        <v>0</v>
      </c>
      <c r="Q9">
        <v>693</v>
      </c>
      <c r="R9" s="2">
        <v>13800000</v>
      </c>
      <c r="S9" s="8" t="s">
        <v>18</v>
      </c>
      <c r="T9" s="8"/>
      <c r="U9">
        <f t="shared" si="10"/>
        <v>1039.5</v>
      </c>
      <c r="V9">
        <f t="shared" si="11"/>
        <v>13275.613275613276</v>
      </c>
    </row>
    <row r="10" spans="1:22" x14ac:dyDescent="0.25">
      <c r="A10" s="4">
        <f t="shared" si="0"/>
        <v>0</v>
      </c>
      <c r="B10" s="4">
        <f t="shared" si="1"/>
        <v>692.5</v>
      </c>
      <c r="C10" s="4">
        <f t="shared" si="9"/>
        <v>831</v>
      </c>
      <c r="D10" s="4">
        <f t="shared" si="2"/>
        <v>997.19999999999993</v>
      </c>
      <c r="E10" s="5">
        <f t="shared" si="3"/>
        <v>14700000</v>
      </c>
      <c r="F10" s="10">
        <f t="shared" si="4"/>
        <v>21227</v>
      </c>
      <c r="G10" s="10">
        <f t="shared" si="5"/>
        <v>17690</v>
      </c>
      <c r="H10" s="10">
        <f t="shared" si="6"/>
        <v>14741</v>
      </c>
      <c r="I10" s="4" t="e">
        <f>#REF!</f>
        <v>#REF!</v>
      </c>
      <c r="J10" s="4" t="str">
        <f t="shared" si="7"/>
        <v>05.02.24</v>
      </c>
      <c r="O10">
        <v>0</v>
      </c>
      <c r="P10">
        <v>831</v>
      </c>
      <c r="Q10">
        <f t="shared" si="12"/>
        <v>692.5</v>
      </c>
      <c r="R10" s="2">
        <v>14700000</v>
      </c>
      <c r="S10" s="8" t="s">
        <v>19</v>
      </c>
      <c r="T10" s="8"/>
      <c r="U10">
        <f t="shared" si="10"/>
        <v>1038.75</v>
      </c>
      <c r="V10">
        <f t="shared" si="11"/>
        <v>14151.624548736461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0"/>
        <v>0</v>
      </c>
    </row>
    <row r="17" spans="7:24" x14ac:dyDescent="0.25">
      <c r="G17" t="s">
        <v>13</v>
      </c>
    </row>
    <row r="19" spans="7:24" x14ac:dyDescent="0.25">
      <c r="G19" t="s">
        <v>14</v>
      </c>
      <c r="H19">
        <v>1040</v>
      </c>
      <c r="I19">
        <f>96.654*10.764</f>
        <v>1040.383656</v>
      </c>
    </row>
    <row r="20" spans="7:24" x14ac:dyDescent="0.25">
      <c r="G20" t="s">
        <v>15</v>
      </c>
      <c r="H20">
        <v>16500</v>
      </c>
    </row>
    <row r="21" spans="7:24" x14ac:dyDescent="0.25">
      <c r="G21" t="s">
        <v>16</v>
      </c>
      <c r="H21">
        <f>H20*H19</f>
        <v>17160000</v>
      </c>
      <c r="I21">
        <f>H21*75%</f>
        <v>12870000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2024-06-05T05:43:33Z</dcterms:modified>
</cp:coreProperties>
</file>