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entral Bank of India\Malad (W)\RAJ M DAND\"/>
    </mc:Choice>
  </mc:AlternateContent>
  <xr:revisionPtr revIDLastSave="0" documentId="13_ncr:1_{3D2AAB94-37C0-4C28-B5E4-687475904C9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X16" i="4" l="1"/>
  <c r="O27" i="4"/>
  <c r="O25" i="4"/>
  <c r="I26" i="4"/>
  <c r="I25" i="4"/>
  <c r="P8" i="4" l="1"/>
  <c r="P7" i="4"/>
  <c r="P5" i="4"/>
  <c r="P3" i="4"/>
  <c r="H20" i="4"/>
  <c r="I18" i="4"/>
  <c r="Q12" i="4" l="1"/>
  <c r="P12" i="4"/>
  <c r="P11" i="4"/>
  <c r="Q11" i="4" s="1"/>
  <c r="Q10" i="4"/>
  <c r="P10" i="4"/>
  <c r="P9" i="4"/>
  <c r="Q9" i="4" s="1"/>
  <c r="Q8" i="4"/>
  <c r="Q7" i="4"/>
  <c r="P6" i="4"/>
  <c r="Q5" i="4"/>
  <c r="P4" i="4"/>
  <c r="Q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<sst xmlns="http://schemas.openxmlformats.org/spreadsheetml/2006/main" count="30" uniqueCount="27">
  <si>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</si>
  <si>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</si>
  <si>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</si>
  <si>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</si>
  <si>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</si>
  <si>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</si>
  <si>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</si>
  <si>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</si>
  <si>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</si>
  <si>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</si>
  <si>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</si>
  <si>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</si>
  <si>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</si>
  <si>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bua</t>
  </si>
  <si>
    <t>Unit No 16, 1st Floor, Shree Kamdhenu Estate, Chincholi Bunder Road, Village - Malad, Malad West,</t>
  </si>
  <si>
    <t>rate</t>
  </si>
  <si>
    <t>fmv</t>
  </si>
  <si>
    <t>25.09.2012</t>
  </si>
  <si>
    <t>26.04.24</t>
  </si>
  <si>
    <t>01.01.24</t>
  </si>
  <si>
    <t>16.01.23</t>
  </si>
  <si>
    <t>02.09.22</t>
  </si>
  <si>
    <t>08.06.22</t>
  </si>
  <si>
    <t>mca</t>
  </si>
  <si>
    <t>16000 to 17000 on suba</t>
  </si>
  <si>
    <t>MV</t>
  </si>
  <si>
    <t>oc - 2002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</si>
</sst>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58434</xdr:colOff>
      <xdr:row>47</xdr:row>
      <xdr:rowOff>115502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BE109-0BA2-4C27-993C-22D39E34F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202434" cy="8611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419100</xdr:colOff>
      <xdr:row>36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2E9D7-F480-4E8A-B9EE-98B6F97C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97500" cy="575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419100</xdr:colOff>
      <xdr:row>40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D57C54-C625-4F7A-A164-386F7E84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97500" cy="7600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419100</xdr:colOff>
      <xdr:row>40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C0732-F2CF-44CB-8DA0-E7E71E536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97500" cy="7248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419100</xdr:colOff>
      <xdr:row>47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E38C98-F30B-470A-A046-542E8C23A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97500" cy="7762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419100</xdr:colOff>
      <xdr:row>40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BC5140-4A4B-4349-8B1C-D9B0969F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97500" cy="7762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419100</xdr:colOff>
      <xdr:row>39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C927D-1C4A-4EB0-92DC-82E16508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97500" cy="741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G7" sqref="G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4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  <c r="U1" s="1" t="s">
        <v>25</v>
      </c>
    </row>
    <row r="2" spans="1:24" x14ac:dyDescent="0.25">
      <c r="A2" s="4">
        <f t="shared" ref="A2:A15" si="0">N2</f>
        <v>0</v>
      </c>
      <c r="B2" s="4">
        <f t="shared" ref="B2:B15" si="1">Q2</f>
        <v>500</v>
      </c>
      <c r="C2" s="4">
        <f>B2*1.2</f>
        <v>600</v>
      </c>
      <c r="D2" s="4">
        <f t="shared" ref="D2:D13" si="2">C2*1.2</f>
        <v>720</v>
      </c>
      <c r="E2" s="5">
        <f t="shared" ref="E2:E13" si="3">R2</f>
        <v>15000000</v>
      </c>
      <c r="F2" s="10">
        <f t="shared" ref="F2:F13" si="4">ROUND((E2/B2),0)</f>
        <v>30000</v>
      </c>
      <c r="G2" s="15">
        <f t="shared" ref="G2:G13" si="5">ROUND((E2/C2),0)</f>
        <v>25000</v>
      </c>
      <c r="H2" s="10">
        <f t="shared" ref="H2:H13" si="6">ROUND((E2/D2),0)</f>
        <v>20833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500</v>
      </c>
      <c r="R2" s="2">
        <v>15000000</v>
      </c>
      <c r="S2" s="8"/>
      <c r="T2" s="8"/>
    </row>
    <row r="3" spans="1:24" x14ac:dyDescent="0.25">
      <c r="A3" s="4">
        <f t="shared" si="0"/>
        <v>0</v>
      </c>
      <c r="B3" s="4">
        <f t="shared" si="1"/>
        <v>306.41519999999997</v>
      </c>
      <c r="C3" s="4">
        <f t="shared" ref="C3:C15" si="9">B3*1.2</f>
        <v>367.69823999999994</v>
      </c>
      <c r="D3" s="4">
        <f t="shared" si="2"/>
        <v>441.23788799999994</v>
      </c>
      <c r="E3" s="5">
        <f t="shared" si="3"/>
        <v>3600000</v>
      </c>
      <c r="F3" s="10">
        <f t="shared" si="4"/>
        <v>11749</v>
      </c>
      <c r="G3" s="10">
        <f t="shared" si="5"/>
        <v>9791</v>
      </c>
      <c r="H3" s="10">
        <f t="shared" si="6"/>
        <v>8159</v>
      </c>
      <c r="I3" s="4" t="e">
        <f>#REF!</f>
        <v>#REF!</v>
      </c>
      <c r="J3" s="4" t="str">
        <f t="shared" si="7"/>
        <v>25.09.2012</v>
      </c>
      <c r="O3">
        <v>0</v>
      </c>
      <c r="P3">
        <f>34.16*10.764</f>
        <v>367.69823999999994</v>
      </c>
      <c r="Q3">
        <f t="shared" ref="Q3:Q12" si="10">P3/1.2</f>
        <v>306.41519999999997</v>
      </c>
      <c r="R3" s="2">
        <v>3600000</v>
      </c>
      <c r="S3" s="8" t="s">
        <v>17</v>
      </c>
      <c r="T3" s="8"/>
      <c r="U3">
        <v>3034500</v>
      </c>
    </row>
    <row r="4" spans="1:24" x14ac:dyDescent="0.25">
      <c r="A4" s="4">
        <f t="shared" si="0"/>
        <v>0</v>
      </c>
      <c r="B4" s="4">
        <f t="shared" si="1"/>
        <v>365</v>
      </c>
      <c r="C4" s="4">
        <f t="shared" si="9"/>
        <v>438</v>
      </c>
      <c r="D4" s="4">
        <f t="shared" si="2"/>
        <v>525.6</v>
      </c>
      <c r="E4" s="16">
        <f t="shared" si="3"/>
        <v>9200000</v>
      </c>
      <c r="F4" s="10">
        <f t="shared" si="4"/>
        <v>25205</v>
      </c>
      <c r="G4" s="15">
        <f t="shared" si="5"/>
        <v>21005</v>
      </c>
      <c r="H4" s="10">
        <f t="shared" si="6"/>
        <v>17504</v>
      </c>
      <c r="I4" s="4" t="e">
        <f>#REF!</f>
        <v>#REF!</v>
      </c>
      <c r="J4" s="4" t="str">
        <f t="shared" si="7"/>
        <v>26.04.24</v>
      </c>
      <c r="O4">
        <v>0</v>
      </c>
      <c r="P4">
        <f t="shared" si="8"/>
        <v>0</v>
      </c>
      <c r="Q4">
        <v>365</v>
      </c>
      <c r="R4" s="2">
        <v>9200000</v>
      </c>
      <c r="S4" s="8" t="s">
        <v>18</v>
      </c>
      <c r="T4" s="8"/>
      <c r="U4">
        <v>8250704</v>
      </c>
    </row>
    <row r="5" spans="1:24" x14ac:dyDescent="0.25">
      <c r="A5" s="4">
        <f t="shared" si="0"/>
        <v>0</v>
      </c>
      <c r="B5" s="4">
        <f t="shared" si="1"/>
        <v>200.03100000000001</v>
      </c>
      <c r="C5" s="4">
        <f t="shared" si="9"/>
        <v>240.03719999999998</v>
      </c>
      <c r="D5" s="4">
        <f t="shared" si="2"/>
        <v>288.04463999999996</v>
      </c>
      <c r="E5" s="16">
        <f t="shared" si="3"/>
        <v>2900000</v>
      </c>
      <c r="F5" s="10">
        <f t="shared" si="4"/>
        <v>14498</v>
      </c>
      <c r="G5" s="10">
        <f t="shared" si="5"/>
        <v>12081</v>
      </c>
      <c r="H5" s="10">
        <f t="shared" si="6"/>
        <v>10068</v>
      </c>
      <c r="I5" s="4" t="e">
        <f>#REF!</f>
        <v>#REF!</v>
      </c>
      <c r="J5" s="4" t="str">
        <f t="shared" si="7"/>
        <v>01.01.24</v>
      </c>
      <c r="O5">
        <v>0</v>
      </c>
      <c r="P5">
        <f>22.3*10.764</f>
        <v>240.03719999999998</v>
      </c>
      <c r="Q5">
        <f t="shared" si="10"/>
        <v>200.03100000000001</v>
      </c>
      <c r="R5" s="2">
        <v>2900000</v>
      </c>
      <c r="S5" s="8" t="s">
        <v>19</v>
      </c>
      <c r="T5" s="8"/>
      <c r="U5">
        <v>3040872</v>
      </c>
    </row>
    <row r="6" spans="1:24" x14ac:dyDescent="0.25">
      <c r="A6" s="4">
        <f t="shared" si="0"/>
        <v>0</v>
      </c>
      <c r="B6" s="4">
        <f t="shared" si="1"/>
        <v>323.45999999999998</v>
      </c>
      <c r="C6" s="4">
        <f t="shared" si="9"/>
        <v>388.15199999999999</v>
      </c>
      <c r="D6" s="4">
        <f t="shared" si="2"/>
        <v>465.78239999999994</v>
      </c>
      <c r="E6" s="16">
        <f t="shared" si="3"/>
        <v>6200000</v>
      </c>
      <c r="F6" s="10">
        <f t="shared" si="4"/>
        <v>19168</v>
      </c>
      <c r="G6" s="10">
        <f t="shared" si="5"/>
        <v>15973</v>
      </c>
      <c r="H6" s="10">
        <f t="shared" si="6"/>
        <v>13311</v>
      </c>
      <c r="I6" s="4" t="e">
        <f>#REF!</f>
        <v>#REF!</v>
      </c>
      <c r="J6" s="4" t="str">
        <f t="shared" si="7"/>
        <v>16.01.23</v>
      </c>
      <c r="O6">
        <v>0</v>
      </c>
      <c r="P6">
        <f t="shared" si="8"/>
        <v>0</v>
      </c>
      <c r="Q6">
        <v>323.45999999999998</v>
      </c>
      <c r="R6" s="2">
        <v>6200000</v>
      </c>
      <c r="S6" s="8" t="s">
        <v>20</v>
      </c>
      <c r="T6" s="8"/>
      <c r="U6">
        <v>5729719</v>
      </c>
    </row>
    <row r="7" spans="1:24" x14ac:dyDescent="0.25">
      <c r="A7" s="4">
        <f t="shared" si="0"/>
        <v>0</v>
      </c>
      <c r="B7" s="4">
        <f t="shared" si="1"/>
        <v>385.97910000000002</v>
      </c>
      <c r="C7" s="4">
        <f t="shared" si="9"/>
        <v>463.17491999999999</v>
      </c>
      <c r="D7" s="4">
        <f t="shared" si="2"/>
        <v>555.80990399999996</v>
      </c>
      <c r="E7" s="16">
        <f t="shared" si="3"/>
        <v>9600000</v>
      </c>
      <c r="F7" s="10">
        <f t="shared" si="4"/>
        <v>24872</v>
      </c>
      <c r="G7" s="15">
        <f t="shared" si="5"/>
        <v>20727</v>
      </c>
      <c r="H7" s="10">
        <f t="shared" si="6"/>
        <v>17272</v>
      </c>
      <c r="I7" s="4" t="e">
        <f>#REF!</f>
        <v>#REF!</v>
      </c>
      <c r="J7" s="4" t="str">
        <f t="shared" si="7"/>
        <v>02.09.22</v>
      </c>
      <c r="O7">
        <v>0</v>
      </c>
      <c r="P7">
        <f>43.03*10.764</f>
        <v>463.17491999999999</v>
      </c>
      <c r="Q7">
        <f t="shared" si="10"/>
        <v>385.97910000000002</v>
      </c>
      <c r="R7" s="2">
        <v>9600000</v>
      </c>
      <c r="S7" s="8" t="s">
        <v>21</v>
      </c>
      <c r="T7" s="8"/>
      <c r="U7">
        <v>8723041</v>
      </c>
    </row>
    <row r="8" spans="1:24" x14ac:dyDescent="0.25">
      <c r="A8" s="4">
        <f t="shared" si="0"/>
        <v>0</v>
      </c>
      <c r="B8" s="4">
        <f t="shared" si="1"/>
        <v>186.8451</v>
      </c>
      <c r="C8" s="4">
        <f t="shared" si="9"/>
        <v>224.21412000000001</v>
      </c>
      <c r="D8" s="4">
        <f t="shared" si="2"/>
        <v>269.05694399999999</v>
      </c>
      <c r="E8" s="16">
        <f t="shared" si="3"/>
        <v>5700000</v>
      </c>
      <c r="F8" s="10">
        <f t="shared" si="4"/>
        <v>30507</v>
      </c>
      <c r="G8" s="10">
        <f t="shared" si="5"/>
        <v>25422</v>
      </c>
      <c r="H8" s="10">
        <f t="shared" si="6"/>
        <v>21185</v>
      </c>
      <c r="I8" s="4" t="e">
        <f>#REF!</f>
        <v>#REF!</v>
      </c>
      <c r="J8" s="4" t="str">
        <f t="shared" si="7"/>
        <v>08.06.22</v>
      </c>
      <c r="O8">
        <v>0</v>
      </c>
      <c r="P8">
        <f>20.83*10.764</f>
        <v>224.21411999999998</v>
      </c>
      <c r="Q8">
        <f t="shared" si="10"/>
        <v>186.8451</v>
      </c>
      <c r="R8" s="2">
        <v>5700000</v>
      </c>
      <c r="S8" s="8" t="s">
        <v>22</v>
      </c>
      <c r="T8" s="8"/>
      <c r="U8">
        <v>4680501</v>
      </c>
    </row>
    <row r="9" spans="1:24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4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4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4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4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6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4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6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10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4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4" x14ac:dyDescent="0.25">
      <c r="G16" t="s">
        <v>14</v>
      </c>
      <c r="X16">
        <f>17000*1.2</f>
        <v>20400</v>
      </c>
    </row>
    <row r="18" spans="7:24" x14ac:dyDescent="0.25">
      <c r="G18" t="s">
        <v>13</v>
      </c>
      <c r="H18">
        <v>369</v>
      </c>
      <c r="I18">
        <f>34.25*10.764</f>
        <v>368.66699999999997</v>
      </c>
    </row>
    <row r="19" spans="7:24" x14ac:dyDescent="0.25">
      <c r="G19" t="s">
        <v>15</v>
      </c>
      <c r="H19">
        <v>21000</v>
      </c>
    </row>
    <row r="20" spans="7:24" x14ac:dyDescent="0.25">
      <c r="G20" t="s">
        <v>16</v>
      </c>
      <c r="H20">
        <f>H19*H18</f>
        <v>7749000</v>
      </c>
    </row>
    <row r="22" spans="7:24" x14ac:dyDescent="0.25">
      <c r="G22" s="6"/>
      <c r="H22" s="6" t="s">
        <v>26</v>
      </c>
    </row>
    <row r="23" spans="7:24" x14ac:dyDescent="0.25">
      <c r="H23" t="s">
        <v>24</v>
      </c>
    </row>
    <row r="24" spans="7:24" x14ac:dyDescent="0.25">
      <c r="G24" t="s">
        <v>23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>
        <v>22.42</v>
      </c>
      <c r="H25">
        <v>14.21</v>
      </c>
      <c r="I25">
        <f>H25*G25</f>
        <v>318.58820000000003</v>
      </c>
      <c r="J25">
        <v>29000</v>
      </c>
      <c r="O25">
        <f>I25*1.4</f>
        <v>446.02348000000001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>
        <v>14</v>
      </c>
      <c r="H26">
        <v>14.22</v>
      </c>
      <c r="I26">
        <f>H26*G26</f>
        <v>199.08</v>
      </c>
      <c r="O26">
        <v>17000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O27">
        <f>O26*O25</f>
        <v>7582399.1600000001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2024-06-04T12:46:31Z</dcterms:modified>
</cp:coreProperties>
</file>