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Santacruz\Kalpataru Vivant North A\Kalpataru Vivan North Wing - A\"/>
    </mc:Choice>
  </mc:AlternateContent>
  <xr:revisionPtr revIDLastSave="0" documentId="13_ncr:1_{09AFEF23-49E2-449F-9B79-CF4008FDD527}" xr6:coauthVersionLast="47" xr6:coauthVersionMax="47" xr10:uidLastSave="{00000000-0000-0000-0000-000000000000}"/>
  <bookViews>
    <workbookView xWindow="-120" yWindow="-120" windowWidth="29040" windowHeight="15720" tabRatio="451" xr2:uid="{00000000-000D-0000-FFFF-FFFF00000000}"/>
  </bookViews>
  <sheets>
    <sheet name="A-Wing " sheetId="102" r:id="rId1"/>
    <sheet name="Total" sheetId="68" r:id="rId2"/>
    <sheet name="RERA" sheetId="73" r:id="rId3"/>
    <sheet name="Typical Floor" sheetId="92" r:id="rId4"/>
    <sheet name="Rates" sheetId="93" r:id="rId5"/>
  </sheets>
  <definedNames>
    <definedName name="_xlnm._FilterDatabase" localSheetId="0" hidden="1">'A-Wing '!$D$1:$D$106</definedName>
    <definedName name="_xlnm._FilterDatabase" localSheetId="2" hidden="1">RERA!#REF!</definedName>
    <definedName name="_xlnm._FilterDatabase" localSheetId="3" hidden="1">'Typical Floor'!#REF!</definedName>
  </definedNames>
  <calcPr calcId="191029"/>
</workbook>
</file>

<file path=xl/calcChain.xml><?xml version="1.0" encoding="utf-8"?>
<calcChain xmlns="http://schemas.openxmlformats.org/spreadsheetml/2006/main">
  <c r="I3" i="102" l="1"/>
  <c r="I4" i="102"/>
  <c r="I5" i="102"/>
  <c r="I6" i="102"/>
  <c r="I7" i="102"/>
  <c r="I8" i="102"/>
  <c r="I9" i="102"/>
  <c r="I10" i="102"/>
  <c r="I11" i="102"/>
  <c r="I12" i="102"/>
  <c r="I13" i="102"/>
  <c r="I14" i="102"/>
  <c r="I15" i="102"/>
  <c r="I16" i="102"/>
  <c r="I17" i="102"/>
  <c r="I18" i="102"/>
  <c r="I19" i="102"/>
  <c r="I20" i="102"/>
  <c r="I21" i="102"/>
  <c r="I22" i="102"/>
  <c r="I23" i="102"/>
  <c r="I24" i="102"/>
  <c r="I25" i="102"/>
  <c r="I26" i="102"/>
  <c r="I27" i="102"/>
  <c r="I28" i="102"/>
  <c r="I29" i="102"/>
  <c r="I30" i="102"/>
  <c r="I31" i="102"/>
  <c r="I32" i="102"/>
  <c r="I33" i="102"/>
  <c r="I34" i="102"/>
  <c r="I35" i="102"/>
  <c r="I36" i="102"/>
  <c r="I37" i="102"/>
  <c r="I38" i="102"/>
  <c r="I39" i="102"/>
  <c r="I40" i="102"/>
  <c r="I41" i="102"/>
  <c r="I42" i="102"/>
  <c r="I43" i="102"/>
  <c r="I44" i="102"/>
  <c r="I45" i="102"/>
  <c r="I46" i="102"/>
  <c r="I47" i="102"/>
  <c r="I48" i="102"/>
  <c r="I49" i="102"/>
  <c r="I50" i="102"/>
  <c r="I51" i="102"/>
  <c r="I52" i="102"/>
  <c r="I53" i="102"/>
  <c r="I54" i="102"/>
  <c r="I55" i="102"/>
  <c r="I56" i="102"/>
  <c r="I57" i="102"/>
  <c r="I58" i="102"/>
  <c r="I59" i="102"/>
  <c r="I60" i="102"/>
  <c r="I61" i="102"/>
  <c r="I62" i="102"/>
  <c r="I63" i="102"/>
  <c r="I64" i="102"/>
  <c r="I65" i="102"/>
  <c r="I66" i="102"/>
  <c r="I67" i="102"/>
  <c r="I68" i="102"/>
  <c r="I69" i="102"/>
  <c r="I70" i="102"/>
  <c r="I71" i="102"/>
  <c r="I72" i="102"/>
  <c r="I73" i="102"/>
  <c r="I74" i="102"/>
  <c r="I75" i="102"/>
  <c r="I76" i="102"/>
  <c r="I77" i="102"/>
  <c r="I78" i="102"/>
  <c r="I79" i="102"/>
  <c r="I80" i="102"/>
  <c r="I81" i="102"/>
  <c r="I82" i="102"/>
  <c r="I83" i="102"/>
  <c r="I84" i="102"/>
  <c r="I85" i="102"/>
  <c r="I86" i="102"/>
  <c r="I87" i="102"/>
  <c r="I88" i="102"/>
  <c r="I89" i="102"/>
  <c r="I90" i="102"/>
  <c r="I91" i="102"/>
  <c r="I92" i="102"/>
  <c r="I93" i="102"/>
  <c r="I94" i="102"/>
  <c r="I95" i="102"/>
  <c r="I96" i="102"/>
  <c r="I97" i="102"/>
  <c r="I98" i="102"/>
  <c r="I99" i="102"/>
  <c r="I100" i="102"/>
  <c r="I101" i="102"/>
  <c r="I102" i="102"/>
  <c r="I103" i="102"/>
  <c r="I104" i="102"/>
  <c r="I105" i="102"/>
  <c r="I2" i="102"/>
  <c r="N104" i="102"/>
  <c r="M104" i="102"/>
  <c r="D3" i="68"/>
  <c r="E106" i="102"/>
  <c r="K17" i="102" l="1"/>
  <c r="K25" i="102"/>
  <c r="K49" i="102"/>
  <c r="K57" i="102"/>
  <c r="K81" i="102"/>
  <c r="K89" i="102"/>
  <c r="F3" i="102"/>
  <c r="K3" i="102" s="1"/>
  <c r="F4" i="102"/>
  <c r="K4" i="102" s="1"/>
  <c r="F5" i="102"/>
  <c r="K5" i="102" s="1"/>
  <c r="F6" i="102"/>
  <c r="K6" i="102" s="1"/>
  <c r="F7" i="102"/>
  <c r="K7" i="102" s="1"/>
  <c r="F8" i="102"/>
  <c r="K8" i="102" s="1"/>
  <c r="F9" i="102"/>
  <c r="K9" i="102" s="1"/>
  <c r="F10" i="102"/>
  <c r="K10" i="102" s="1"/>
  <c r="F11" i="102"/>
  <c r="K11" i="102" s="1"/>
  <c r="F12" i="102"/>
  <c r="K12" i="102" s="1"/>
  <c r="F13" i="102"/>
  <c r="K13" i="102" s="1"/>
  <c r="F14" i="102"/>
  <c r="K14" i="102" s="1"/>
  <c r="F15" i="102"/>
  <c r="K15" i="102" s="1"/>
  <c r="F16" i="102"/>
  <c r="K16" i="102" s="1"/>
  <c r="F17" i="102"/>
  <c r="F18" i="102"/>
  <c r="K18" i="102" s="1"/>
  <c r="F19" i="102"/>
  <c r="K19" i="102" s="1"/>
  <c r="F20" i="102"/>
  <c r="K20" i="102" s="1"/>
  <c r="F21" i="102"/>
  <c r="K21" i="102" s="1"/>
  <c r="F22" i="102"/>
  <c r="K22" i="102" s="1"/>
  <c r="F23" i="102"/>
  <c r="K23" i="102" s="1"/>
  <c r="F24" i="102"/>
  <c r="K24" i="102" s="1"/>
  <c r="F25" i="102"/>
  <c r="F26" i="102"/>
  <c r="K26" i="102" s="1"/>
  <c r="F27" i="102"/>
  <c r="K27" i="102" s="1"/>
  <c r="F28" i="102"/>
  <c r="K28" i="102" s="1"/>
  <c r="F29" i="102"/>
  <c r="K29" i="102" s="1"/>
  <c r="F30" i="102"/>
  <c r="K30" i="102" s="1"/>
  <c r="F31" i="102"/>
  <c r="K31" i="102" s="1"/>
  <c r="F32" i="102"/>
  <c r="K32" i="102" s="1"/>
  <c r="F33" i="102"/>
  <c r="K33" i="102" s="1"/>
  <c r="F34" i="102"/>
  <c r="K34" i="102" s="1"/>
  <c r="F35" i="102"/>
  <c r="K35" i="102" s="1"/>
  <c r="F36" i="102"/>
  <c r="K36" i="102" s="1"/>
  <c r="F37" i="102"/>
  <c r="K37" i="102" s="1"/>
  <c r="F38" i="102"/>
  <c r="K38" i="102" s="1"/>
  <c r="F39" i="102"/>
  <c r="K39" i="102" s="1"/>
  <c r="F40" i="102"/>
  <c r="K40" i="102" s="1"/>
  <c r="F41" i="102"/>
  <c r="K41" i="102" s="1"/>
  <c r="F42" i="102"/>
  <c r="K42" i="102" s="1"/>
  <c r="F43" i="102"/>
  <c r="K43" i="102" s="1"/>
  <c r="F44" i="102"/>
  <c r="K44" i="102" s="1"/>
  <c r="F45" i="102"/>
  <c r="K45" i="102" s="1"/>
  <c r="F46" i="102"/>
  <c r="K46" i="102" s="1"/>
  <c r="F47" i="102"/>
  <c r="K47" i="102" s="1"/>
  <c r="F48" i="102"/>
  <c r="K48" i="102" s="1"/>
  <c r="F49" i="102"/>
  <c r="F50" i="102"/>
  <c r="K50" i="102" s="1"/>
  <c r="F51" i="102"/>
  <c r="K51" i="102" s="1"/>
  <c r="F52" i="102"/>
  <c r="K52" i="102" s="1"/>
  <c r="F53" i="102"/>
  <c r="K53" i="102" s="1"/>
  <c r="F54" i="102"/>
  <c r="K54" i="102" s="1"/>
  <c r="F55" i="102"/>
  <c r="K55" i="102" s="1"/>
  <c r="F56" i="102"/>
  <c r="K56" i="102" s="1"/>
  <c r="F57" i="102"/>
  <c r="F58" i="102"/>
  <c r="K58" i="102" s="1"/>
  <c r="F59" i="102"/>
  <c r="K59" i="102" s="1"/>
  <c r="F60" i="102"/>
  <c r="K60" i="102" s="1"/>
  <c r="F61" i="102"/>
  <c r="K61" i="102" s="1"/>
  <c r="F62" i="102"/>
  <c r="K62" i="102" s="1"/>
  <c r="F63" i="102"/>
  <c r="K63" i="102" s="1"/>
  <c r="F64" i="102"/>
  <c r="K64" i="102" s="1"/>
  <c r="F65" i="102"/>
  <c r="K65" i="102" s="1"/>
  <c r="F66" i="102"/>
  <c r="K66" i="102" s="1"/>
  <c r="F67" i="102"/>
  <c r="K67" i="102" s="1"/>
  <c r="F68" i="102"/>
  <c r="K68" i="102" s="1"/>
  <c r="F69" i="102"/>
  <c r="K69" i="102" s="1"/>
  <c r="F70" i="102"/>
  <c r="K70" i="102" s="1"/>
  <c r="F71" i="102"/>
  <c r="K71" i="102" s="1"/>
  <c r="F72" i="102"/>
  <c r="K72" i="102" s="1"/>
  <c r="F73" i="102"/>
  <c r="K73" i="102" s="1"/>
  <c r="F74" i="102"/>
  <c r="K74" i="102" s="1"/>
  <c r="F75" i="102"/>
  <c r="K75" i="102" s="1"/>
  <c r="F76" i="102"/>
  <c r="K76" i="102" s="1"/>
  <c r="F77" i="102"/>
  <c r="K77" i="102" s="1"/>
  <c r="F78" i="102"/>
  <c r="K78" i="102" s="1"/>
  <c r="F79" i="102"/>
  <c r="K79" i="102" s="1"/>
  <c r="F80" i="102"/>
  <c r="K80" i="102" s="1"/>
  <c r="F81" i="102"/>
  <c r="F82" i="102"/>
  <c r="K82" i="102" s="1"/>
  <c r="F83" i="102"/>
  <c r="K83" i="102" s="1"/>
  <c r="F84" i="102"/>
  <c r="K84" i="102" s="1"/>
  <c r="F85" i="102"/>
  <c r="K85" i="102" s="1"/>
  <c r="F86" i="102"/>
  <c r="K86" i="102" s="1"/>
  <c r="F87" i="102"/>
  <c r="K87" i="102" s="1"/>
  <c r="F88" i="102"/>
  <c r="K88" i="102" s="1"/>
  <c r="F89" i="102"/>
  <c r="F90" i="102"/>
  <c r="K90" i="102" s="1"/>
  <c r="F91" i="102"/>
  <c r="K91" i="102" s="1"/>
  <c r="F92" i="102"/>
  <c r="K92" i="102" s="1"/>
  <c r="F93" i="102"/>
  <c r="K93" i="102" s="1"/>
  <c r="F94" i="102"/>
  <c r="K94" i="102" s="1"/>
  <c r="F95" i="102"/>
  <c r="K95" i="102" s="1"/>
  <c r="F96" i="102"/>
  <c r="K96" i="102" s="1"/>
  <c r="F97" i="102"/>
  <c r="K97" i="102" s="1"/>
  <c r="F98" i="102"/>
  <c r="K98" i="102" s="1"/>
  <c r="F99" i="102"/>
  <c r="K99" i="102" s="1"/>
  <c r="F100" i="102"/>
  <c r="K100" i="102" s="1"/>
  <c r="F101" i="102"/>
  <c r="K101" i="102" s="1"/>
  <c r="F102" i="102"/>
  <c r="K102" i="102" s="1"/>
  <c r="F103" i="102"/>
  <c r="K103" i="102" s="1"/>
  <c r="F104" i="102"/>
  <c r="K104" i="102" s="1"/>
  <c r="F105" i="102"/>
  <c r="K105" i="102" s="1"/>
  <c r="AC13" i="73" l="1"/>
  <c r="F30" i="93" l="1"/>
  <c r="F26" i="93"/>
  <c r="F25" i="93"/>
  <c r="F24" i="93"/>
  <c r="F23" i="93"/>
  <c r="E3" i="93"/>
  <c r="H3" i="93"/>
  <c r="I3" i="93"/>
  <c r="E4" i="93"/>
  <c r="H4" i="93"/>
  <c r="I4" i="93"/>
  <c r="E5" i="93"/>
  <c r="H5" i="93"/>
  <c r="I5" i="93"/>
  <c r="E6" i="93"/>
  <c r="H6" i="93"/>
  <c r="I6" i="93" s="1"/>
  <c r="H7" i="93"/>
  <c r="I7" i="93"/>
  <c r="G3" i="102" l="1"/>
  <c r="H3" i="102" s="1"/>
  <c r="H2" i="102"/>
  <c r="F2" i="102"/>
  <c r="F106" i="102" s="1"/>
  <c r="J3" i="102" l="1"/>
  <c r="M2" i="102"/>
  <c r="G4" i="102"/>
  <c r="K2" i="102"/>
  <c r="K106" i="102" s="1"/>
  <c r="J2" i="102"/>
  <c r="G5" i="102" l="1"/>
  <c r="H5" i="102" s="1"/>
  <c r="H4" i="102"/>
  <c r="J4" i="102" l="1"/>
  <c r="J5" i="102"/>
  <c r="G6" i="102"/>
  <c r="H6" i="102" s="1"/>
  <c r="J6" i="102" l="1"/>
  <c r="G7" i="102"/>
  <c r="G8" i="102" l="1"/>
  <c r="H7" i="102"/>
  <c r="J7" i="102" l="1"/>
  <c r="H8" i="102"/>
  <c r="G9" i="102"/>
  <c r="J8" i="102" l="1"/>
  <c r="H9" i="102"/>
  <c r="G10" i="102"/>
  <c r="J9" i="102" l="1"/>
  <c r="H10" i="102"/>
  <c r="G11" i="102"/>
  <c r="J10" i="102" l="1"/>
  <c r="H11" i="102"/>
  <c r="G12" i="102"/>
  <c r="J11" i="102" l="1"/>
  <c r="H12" i="102"/>
  <c r="G13" i="102"/>
  <c r="J12" i="102" l="1"/>
  <c r="H13" i="102"/>
  <c r="G14" i="102"/>
  <c r="H14" i="102" l="1"/>
  <c r="G15" i="102"/>
  <c r="J14" i="102" l="1"/>
  <c r="J13" i="102"/>
  <c r="H15" i="102"/>
  <c r="G16" i="102"/>
  <c r="H16" i="102" l="1"/>
  <c r="G17" i="102"/>
  <c r="J16" i="102" l="1"/>
  <c r="J15" i="102"/>
  <c r="G18" i="102"/>
  <c r="H17" i="102"/>
  <c r="G19" i="102" l="1"/>
  <c r="H18" i="102"/>
  <c r="J18" i="102" l="1"/>
  <c r="G20" i="102"/>
  <c r="H19" i="102"/>
  <c r="J17" i="102"/>
  <c r="J19" i="102" l="1"/>
  <c r="H20" i="102"/>
  <c r="G21" i="102"/>
  <c r="H21" i="102" l="1"/>
  <c r="G22" i="102"/>
  <c r="J21" i="102" l="1"/>
  <c r="J20" i="102"/>
  <c r="G23" i="102"/>
  <c r="H22" i="102"/>
  <c r="J22" i="102" l="1"/>
  <c r="G24" i="102"/>
  <c r="H23" i="102"/>
  <c r="J23" i="102" l="1"/>
  <c r="G25" i="102"/>
  <c r="H24" i="102"/>
  <c r="J24" i="102" l="1"/>
  <c r="H25" i="102"/>
  <c r="G26" i="102"/>
  <c r="J25" i="102" l="1"/>
  <c r="H26" i="102"/>
  <c r="G27" i="102"/>
  <c r="J26" i="102" l="1"/>
  <c r="G28" i="102"/>
  <c r="H27" i="102"/>
  <c r="J27" i="102" l="1"/>
  <c r="G29" i="102"/>
  <c r="H28" i="102"/>
  <c r="J28" i="102" l="1"/>
  <c r="G30" i="102"/>
  <c r="H29" i="102"/>
  <c r="J29" i="102" l="1"/>
  <c r="H30" i="102"/>
  <c r="G31" i="102"/>
  <c r="J30" i="102" l="1"/>
  <c r="H31" i="102"/>
  <c r="G32" i="102"/>
  <c r="J31" i="102" l="1"/>
  <c r="G33" i="102"/>
  <c r="H32" i="102"/>
  <c r="J32" i="102" l="1"/>
  <c r="G34" i="102"/>
  <c r="H33" i="102"/>
  <c r="J33" i="102" l="1"/>
  <c r="G35" i="102"/>
  <c r="H34" i="102"/>
  <c r="J34" i="102" l="1"/>
  <c r="H35" i="102"/>
  <c r="G36" i="102"/>
  <c r="J35" i="102" l="1"/>
  <c r="H36" i="102"/>
  <c r="G37" i="102"/>
  <c r="J36" i="102" l="1"/>
  <c r="G38" i="102"/>
  <c r="H37" i="102"/>
  <c r="J37" i="102" l="1"/>
  <c r="G39" i="102"/>
  <c r="H38" i="102"/>
  <c r="J38" i="102" l="1"/>
  <c r="G40" i="102"/>
  <c r="H39" i="102"/>
  <c r="J39" i="102" l="1"/>
  <c r="H40" i="102"/>
  <c r="G41" i="102"/>
  <c r="J40" i="102" l="1"/>
  <c r="H41" i="102"/>
  <c r="G42" i="102"/>
  <c r="J41" i="102" l="1"/>
  <c r="G43" i="102"/>
  <c r="H42" i="102"/>
  <c r="J42" i="102" l="1"/>
  <c r="G44" i="102"/>
  <c r="H43" i="102"/>
  <c r="J43" i="102" l="1"/>
  <c r="G45" i="102"/>
  <c r="H44" i="102"/>
  <c r="J44" i="102" l="1"/>
  <c r="H45" i="102"/>
  <c r="G46" i="102"/>
  <c r="J45" i="102" l="1"/>
  <c r="H46" i="102"/>
  <c r="G47" i="102"/>
  <c r="J46" i="102" l="1"/>
  <c r="G48" i="102"/>
  <c r="H47" i="102"/>
  <c r="J47" i="102" l="1"/>
  <c r="G49" i="102"/>
  <c r="H48" i="102"/>
  <c r="J48" i="102" l="1"/>
  <c r="G50" i="102"/>
  <c r="H49" i="102"/>
  <c r="J49" i="102" l="1"/>
  <c r="H50" i="102"/>
  <c r="G51" i="102"/>
  <c r="J50" i="102" l="1"/>
  <c r="H51" i="102"/>
  <c r="G52" i="102"/>
  <c r="J51" i="102" l="1"/>
  <c r="G53" i="102"/>
  <c r="H52" i="102"/>
  <c r="J52" i="102" l="1"/>
  <c r="G54" i="102"/>
  <c r="H53" i="102"/>
  <c r="J53" i="102" l="1"/>
  <c r="G55" i="102"/>
  <c r="H54" i="102"/>
  <c r="J54" i="102" l="1"/>
  <c r="H55" i="102"/>
  <c r="G56" i="102"/>
  <c r="J55" i="102" l="1"/>
  <c r="G57" i="102"/>
  <c r="H56" i="102"/>
  <c r="J56" i="102" l="1"/>
  <c r="G58" i="102"/>
  <c r="H57" i="102"/>
  <c r="J57" i="102" l="1"/>
  <c r="G59" i="102"/>
  <c r="H58" i="102"/>
  <c r="J58" i="102" l="1"/>
  <c r="G60" i="102"/>
  <c r="H59" i="102"/>
  <c r="J59" i="102" l="1"/>
  <c r="G61" i="102"/>
  <c r="H60" i="102"/>
  <c r="J60" i="102" l="1"/>
  <c r="H61" i="102"/>
  <c r="G62" i="102"/>
  <c r="J61" i="102" l="1"/>
  <c r="G63" i="102"/>
  <c r="H62" i="102"/>
  <c r="J62" i="102" l="1"/>
  <c r="G64" i="102"/>
  <c r="H63" i="102"/>
  <c r="J63" i="102" l="1"/>
  <c r="G65" i="102"/>
  <c r="H64" i="102"/>
  <c r="J64" i="102" l="1"/>
  <c r="H65" i="102"/>
  <c r="G66" i="102"/>
  <c r="J65" i="102" l="1"/>
  <c r="H66" i="102"/>
  <c r="G67" i="102"/>
  <c r="J66" i="102" l="1"/>
  <c r="G68" i="102"/>
  <c r="H67" i="102"/>
  <c r="J67" i="102" l="1"/>
  <c r="G69" i="102"/>
  <c r="H68" i="102"/>
  <c r="J68" i="102" l="1"/>
  <c r="G70" i="102"/>
  <c r="H69" i="102"/>
  <c r="J69" i="102" l="1"/>
  <c r="H70" i="102"/>
  <c r="G71" i="102"/>
  <c r="J70" i="102" l="1"/>
  <c r="G72" i="102"/>
  <c r="H71" i="102"/>
  <c r="J71" i="102" l="1"/>
  <c r="G73" i="102"/>
  <c r="H72" i="102"/>
  <c r="J72" i="102" l="1"/>
  <c r="G74" i="102"/>
  <c r="H73" i="102"/>
  <c r="J73" i="102" l="1"/>
  <c r="G75" i="102"/>
  <c r="H74" i="102"/>
  <c r="J74" i="102" l="1"/>
  <c r="G76" i="102"/>
  <c r="H75" i="102"/>
  <c r="J75" i="102" l="1"/>
  <c r="H76" i="102"/>
  <c r="G77" i="102"/>
  <c r="J76" i="102" l="1"/>
  <c r="G78" i="102"/>
  <c r="H77" i="102"/>
  <c r="J77" i="102" l="1"/>
  <c r="G79" i="102"/>
  <c r="H78" i="102"/>
  <c r="J78" i="102" l="1"/>
  <c r="G80" i="102"/>
  <c r="H79" i="102"/>
  <c r="J79" i="102" l="1"/>
  <c r="H80" i="102"/>
  <c r="G81" i="102"/>
  <c r="J80" i="102" l="1"/>
  <c r="H81" i="102"/>
  <c r="G82" i="102"/>
  <c r="J81" i="102" l="1"/>
  <c r="G83" i="102"/>
  <c r="H82" i="102"/>
  <c r="J82" i="102" l="1"/>
  <c r="G84" i="102"/>
  <c r="H83" i="102"/>
  <c r="J83" i="102" l="1"/>
  <c r="G85" i="102"/>
  <c r="H84" i="102"/>
  <c r="J84" i="102" l="1"/>
  <c r="G86" i="102"/>
  <c r="H85" i="102"/>
  <c r="J85" i="102" l="1"/>
  <c r="H86" i="102"/>
  <c r="G87" i="102"/>
  <c r="J86" i="102" l="1"/>
  <c r="G88" i="102"/>
  <c r="H87" i="102"/>
  <c r="J87" i="102" l="1"/>
  <c r="G89" i="102"/>
  <c r="H88" i="102"/>
  <c r="J88" i="102" l="1"/>
  <c r="G90" i="102"/>
  <c r="H89" i="102"/>
  <c r="J89" i="102" l="1"/>
  <c r="H90" i="102"/>
  <c r="G91" i="102"/>
  <c r="J90" i="102" l="1"/>
  <c r="G92" i="102"/>
  <c r="H91" i="102"/>
  <c r="J91" i="102" l="1"/>
  <c r="G93" i="102"/>
  <c r="H92" i="102"/>
  <c r="J92" i="102" l="1"/>
  <c r="G94" i="102"/>
  <c r="H93" i="102"/>
  <c r="J93" i="102" l="1"/>
  <c r="G95" i="102"/>
  <c r="H94" i="102"/>
  <c r="J94" i="102" l="1"/>
  <c r="G96" i="102"/>
  <c r="H95" i="102"/>
  <c r="J95" i="102" l="1"/>
  <c r="H96" i="102"/>
  <c r="G97" i="102"/>
  <c r="J96" i="102" l="1"/>
  <c r="G98" i="102"/>
  <c r="H97" i="102"/>
  <c r="J97" i="102" l="1"/>
  <c r="G99" i="102"/>
  <c r="H98" i="102"/>
  <c r="J98" i="102" l="1"/>
  <c r="G100" i="102"/>
  <c r="H99" i="102"/>
  <c r="J99" i="102" l="1"/>
  <c r="H100" i="102"/>
  <c r="G101" i="102"/>
  <c r="J100" i="102" l="1"/>
  <c r="G102" i="102"/>
  <c r="H101" i="102"/>
  <c r="J101" i="102" l="1"/>
  <c r="G103" i="102"/>
  <c r="H102" i="102"/>
  <c r="J102" i="102" l="1"/>
  <c r="G104" i="102"/>
  <c r="H103" i="102"/>
  <c r="J103" i="102" l="1"/>
  <c r="G105" i="102"/>
  <c r="H105" i="102" s="1"/>
  <c r="H104" i="102"/>
  <c r="J104" i="102" l="1"/>
  <c r="H106" i="102"/>
  <c r="J105" i="102" l="1"/>
  <c r="I106" i="102"/>
</calcChain>
</file>

<file path=xl/sharedStrings.xml><?xml version="1.0" encoding="utf-8"?>
<sst xmlns="http://schemas.openxmlformats.org/spreadsheetml/2006/main" count="172" uniqueCount="34">
  <si>
    <t>Sr. No.</t>
  </si>
  <si>
    <t>Floor No.</t>
  </si>
  <si>
    <t>Comp.</t>
  </si>
  <si>
    <t xml:space="preserve">Built up Area in 
Sq. ft. 
</t>
  </si>
  <si>
    <t>Total</t>
  </si>
  <si>
    <t xml:space="preserve">Total Number of Flats </t>
  </si>
  <si>
    <t>Carpet Area in Sq. Ft.</t>
  </si>
  <si>
    <t>Built up Area in Sq. Ft.</t>
  </si>
  <si>
    <t xml:space="preserve">  Flat No.</t>
  </si>
  <si>
    <t>2 BHK</t>
  </si>
  <si>
    <t xml:space="preserve">As per RERA Carpet Area in 
Sq. ft. 
</t>
  </si>
  <si>
    <t>3 BHK</t>
  </si>
  <si>
    <t>Wing</t>
  </si>
  <si>
    <t>4th Flr</t>
  </si>
  <si>
    <t>Pod 1</t>
  </si>
  <si>
    <t>Pod 2</t>
  </si>
  <si>
    <t>Pod 3</t>
  </si>
  <si>
    <t>A</t>
  </si>
  <si>
    <t>Bldg 1, Wing - A</t>
  </si>
  <si>
    <t>Pod 1st flr</t>
  </si>
  <si>
    <t>Pod 2nd flr</t>
  </si>
  <si>
    <t>Tot 3</t>
  </si>
  <si>
    <t>Pod 3rd Flr</t>
  </si>
  <si>
    <t>Tot - 5</t>
  </si>
  <si>
    <t>Typical - 5-7, 9,11, 13, 15, 17, 19 &amp; 21st Flr</t>
  </si>
  <si>
    <t>Typical - 8,10,12,14,16,18,20 &amp; 22nd Flr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</si>
  <si>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</si>
  <si>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</si>
  <si>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Final Realizable Value after completion of flat                           (Including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</si>
  <si>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</si>
  <si>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</si>
  <si>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2 BHK - 44                                         3 BHK - 60</t>
  </si>
  <si>
    <r>
      <t>Market Value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</si>
  <si>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Realizable Value                       in (</t>
    </r>
    <r>
      <rPr>
        <b/>
        <sz val="7.5"/>
        <color theme="1"/>
        <rFont val="Rupee Foradian"/>
        <family val="2"/>
      </rPr>
      <t>`</t>
    </r>
    <r>
      <rPr>
        <b/>
        <sz val="7.5"/>
        <color theme="1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</si>
</sst>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6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b/>
      <sz val="7.5"/>
      <color theme="1"/>
      <name val="Arial Narrow"/>
      <family val="2"/>
    </font>
    <font>
      <b/>
      <sz val="10"/>
      <color theme="1"/>
      <name val="Rupee Foradian"/>
      <family val="2"/>
    </font>
    <font>
      <b/>
      <sz val="7.5"/>
      <color theme="1"/>
      <name val="Rupee Foradi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3" fontId="3" fillId="0" borderId="0" xfId="3" applyFont="1"/>
    <xf numFmtId="43" fontId="3" fillId="0" borderId="0" xfId="0" applyNumberFormat="1" applyFont="1"/>
    <xf numFmtId="43" fontId="0" fillId="0" borderId="0" xfId="3" applyFont="1"/>
    <xf numFmtId="0" fontId="0" fillId="2" borderId="0" xfId="0" applyFill="1"/>
    <xf numFmtId="43" fontId="0" fillId="2" borderId="0" xfId="0" applyNumberFormat="1" applyFill="1"/>
    <xf numFmtId="43" fontId="4" fillId="2" borderId="1" xfId="3" applyFont="1" applyFill="1" applyBorder="1" applyAlignment="1">
      <alignment horizontal="center" vertical="center" wrapText="1"/>
    </xf>
    <xf numFmtId="43" fontId="0" fillId="0" borderId="0" xfId="0" applyNumberFormat="1"/>
    <xf numFmtId="0" fontId="2" fillId="3" borderId="0" xfId="0" applyFont="1" applyFill="1"/>
    <xf numFmtId="0" fontId="2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3" fontId="0" fillId="0" borderId="0" xfId="3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 wrapText="1"/>
    </xf>
    <xf numFmtId="0" fontId="0" fillId="0" borderId="0" xfId="0" applyFont="1"/>
    <xf numFmtId="166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top" wrapText="1"/>
    </xf>
    <xf numFmtId="166" fontId="7" fillId="0" borderId="1" xfId="3" applyNumberFormat="1" applyFont="1" applyFill="1" applyBorder="1" applyAlignment="1">
      <alignment horizontal="center" vertical="top" wrapText="1"/>
    </xf>
    <xf numFmtId="166" fontId="7" fillId="0" borderId="1" xfId="3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0" fillId="0" borderId="0" xfId="0" applyNumberFormat="1" applyFont="1"/>
    <xf numFmtId="166" fontId="12" fillId="0" borderId="1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43" fontId="7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364213</xdr:colOff>
      <xdr:row>14</xdr:row>
      <xdr:rowOff>162320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05A9CB-4928-EC31-2B8A-E27539A51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13813" cy="2829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133350</xdr:rowOff>
    </xdr:from>
    <xdr:to>
      <xdr:col>26</xdr:col>
      <xdr:colOff>440423</xdr:colOff>
      <xdr:row>34</xdr:row>
      <xdr:rowOff>38486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4620D1-001F-69EF-722F-9CDD62F0B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52850"/>
          <a:ext cx="16290023" cy="2762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tabSelected="1" zoomScale="175" zoomScaleNormal="175" workbookViewId="0"/>
  </sheetViews>
  <sheetFormatPr defaultRowHeight="15" x14ac:dyDescent="0.25"/>
  <cols>
    <col min="1" max="1" width="4.7109375" style="1" customWidth="1"/>
    <col min="2" max="2" width="6" style="1" customWidth="1"/>
    <col min="3" max="3" width="6.140625" style="1" customWidth="1"/>
    <col min="4" max="4" width="7.140625" style="1" customWidth="1"/>
    <col min="5" max="5" width="7.28515625" style="1" customWidth="1"/>
    <col min="6" max="6" width="6.140625" style="1" customWidth="1"/>
    <col min="7" max="7" width="8" style="49" customWidth="1"/>
    <col min="8" max="8" width="12.42578125" style="35" customWidth="1"/>
    <col min="9" max="9" width="12.7109375" style="35" customWidth="1"/>
    <col min="10" max="10" width="7.7109375" style="28" customWidth="1"/>
    <col min="11" max="11" width="10.28515625" style="35" customWidth="1"/>
    <col min="12" max="12" width="15.42578125" bestFit="1" customWidth="1"/>
    <col min="13" max="13" width="15.7109375" customWidth="1"/>
  </cols>
  <sheetData>
    <row r="1" spans="1:13" ht="47.25" customHeight="1" x14ac:dyDescent="0.25">
      <c r="A1" s="12" t="s">
        <v>0</v>
      </c>
      <c r="B1" s="12" t="s">
        <v>8</v>
      </c>
      <c r="C1" s="12" t="s">
        <v>1</v>
      </c>
      <c r="D1" s="12" t="s">
        <v>2</v>
      </c>
      <c r="E1" s="13" t="s">
        <v>10</v>
      </c>
      <c r="F1" s="12" t="s">
        <v>3</v>
      </c>
      <c r="G1" s="46" t="s">
        <v>26</v>
      </c>
      <c r="H1" s="33" t="s">
        <v>27</v>
      </c>
      <c r="I1" s="33" t="s">
        <v>28</v>
      </c>
      <c r="J1" s="12" t="s">
        <v>29</v>
      </c>
      <c r="K1" s="34" t="s">
        <v>30</v>
      </c>
    </row>
    <row r="2" spans="1:13" ht="16.5" customHeight="1" x14ac:dyDescent="0.25">
      <c r="A2" s="14">
        <v>1</v>
      </c>
      <c r="B2" s="14">
        <v>11</v>
      </c>
      <c r="C2" s="14" t="s">
        <v>14</v>
      </c>
      <c r="D2" s="15" t="s">
        <v>9</v>
      </c>
      <c r="E2" s="15">
        <v>618</v>
      </c>
      <c r="F2" s="15">
        <f t="shared" ref="F2:F77" si="0">E2*1.1</f>
        <v>679.80000000000007</v>
      </c>
      <c r="G2" s="47">
        <v>31800</v>
      </c>
      <c r="H2" s="29">
        <f>E2*G2</f>
        <v>19652400</v>
      </c>
      <c r="I2" s="29">
        <f>H2*1.06</f>
        <v>20831544</v>
      </c>
      <c r="J2" s="27">
        <f t="shared" ref="J2" si="1">MROUND((I2*0.025/12),500)</f>
        <v>43500</v>
      </c>
      <c r="K2" s="30">
        <f>F2*3000</f>
        <v>2039400.0000000002</v>
      </c>
      <c r="M2" s="8">
        <f>I2/E2</f>
        <v>33708</v>
      </c>
    </row>
    <row r="3" spans="1:13" ht="16.5" customHeight="1" x14ac:dyDescent="0.25">
      <c r="A3" s="14">
        <v>2</v>
      </c>
      <c r="B3" s="14">
        <v>12</v>
      </c>
      <c r="C3" s="14" t="s">
        <v>14</v>
      </c>
      <c r="D3" s="15" t="s">
        <v>9</v>
      </c>
      <c r="E3" s="15">
        <v>717</v>
      </c>
      <c r="F3" s="15">
        <f t="shared" si="0"/>
        <v>788.7</v>
      </c>
      <c r="G3" s="47">
        <f>G2</f>
        <v>31800</v>
      </c>
      <c r="H3" s="29">
        <f t="shared" ref="H3:H66" si="2">E3*G3</f>
        <v>22800600</v>
      </c>
      <c r="I3" s="29">
        <f t="shared" ref="I3:I66" si="3">H3*1.06</f>
        <v>24168636</v>
      </c>
      <c r="J3" s="27">
        <f t="shared" ref="J3:J66" si="4">MROUND((I3*0.025/12),500)</f>
        <v>50500</v>
      </c>
      <c r="K3" s="30">
        <f t="shared" ref="K3:K66" si="5">F3*3000</f>
        <v>2366100</v>
      </c>
    </row>
    <row r="4" spans="1:13" ht="16.5" customHeight="1" x14ac:dyDescent="0.25">
      <c r="A4" s="14">
        <v>3</v>
      </c>
      <c r="B4" s="14">
        <v>15</v>
      </c>
      <c r="C4" s="14" t="s">
        <v>14</v>
      </c>
      <c r="D4" s="15" t="s">
        <v>11</v>
      </c>
      <c r="E4" s="15">
        <v>868</v>
      </c>
      <c r="F4" s="15">
        <f t="shared" si="0"/>
        <v>954.80000000000007</v>
      </c>
      <c r="G4" s="47">
        <f>G3</f>
        <v>31800</v>
      </c>
      <c r="H4" s="29">
        <f t="shared" si="2"/>
        <v>27602400</v>
      </c>
      <c r="I4" s="29">
        <f t="shared" si="3"/>
        <v>29258544</v>
      </c>
      <c r="J4" s="27">
        <f t="shared" si="4"/>
        <v>61000</v>
      </c>
      <c r="K4" s="30">
        <f t="shared" si="5"/>
        <v>2864400</v>
      </c>
    </row>
    <row r="5" spans="1:13" ht="16.5" customHeight="1" x14ac:dyDescent="0.25">
      <c r="A5" s="14">
        <v>4</v>
      </c>
      <c r="B5" s="14">
        <v>21</v>
      </c>
      <c r="C5" s="14" t="s">
        <v>15</v>
      </c>
      <c r="D5" s="15" t="s">
        <v>9</v>
      </c>
      <c r="E5" s="15">
        <v>618</v>
      </c>
      <c r="F5" s="15">
        <f t="shared" si="0"/>
        <v>679.80000000000007</v>
      </c>
      <c r="G5" s="47">
        <f>G4+90</f>
        <v>31890</v>
      </c>
      <c r="H5" s="29">
        <f t="shared" si="2"/>
        <v>19708020</v>
      </c>
      <c r="I5" s="29">
        <f t="shared" si="3"/>
        <v>20890501.199999999</v>
      </c>
      <c r="J5" s="27">
        <f t="shared" si="4"/>
        <v>43500</v>
      </c>
      <c r="K5" s="30">
        <f t="shared" si="5"/>
        <v>2039400.0000000002</v>
      </c>
    </row>
    <row r="6" spans="1:13" ht="16.5" customHeight="1" x14ac:dyDescent="0.25">
      <c r="A6" s="14">
        <v>5</v>
      </c>
      <c r="B6" s="14">
        <v>22</v>
      </c>
      <c r="C6" s="14" t="s">
        <v>15</v>
      </c>
      <c r="D6" s="15" t="s">
        <v>9</v>
      </c>
      <c r="E6" s="15">
        <v>717</v>
      </c>
      <c r="F6" s="15">
        <f t="shared" si="0"/>
        <v>788.7</v>
      </c>
      <c r="G6" s="47">
        <f>G5</f>
        <v>31890</v>
      </c>
      <c r="H6" s="29">
        <f t="shared" si="2"/>
        <v>22865130</v>
      </c>
      <c r="I6" s="29">
        <f t="shared" si="3"/>
        <v>24237037.800000001</v>
      </c>
      <c r="J6" s="27">
        <f t="shared" si="4"/>
        <v>50500</v>
      </c>
      <c r="K6" s="30">
        <f t="shared" si="5"/>
        <v>2366100</v>
      </c>
    </row>
    <row r="7" spans="1:13" ht="16.5" customHeight="1" x14ac:dyDescent="0.25">
      <c r="A7" s="14">
        <v>6</v>
      </c>
      <c r="B7" s="14">
        <v>25</v>
      </c>
      <c r="C7" s="14" t="s">
        <v>15</v>
      </c>
      <c r="D7" s="15" t="s">
        <v>11</v>
      </c>
      <c r="E7" s="15">
        <v>868</v>
      </c>
      <c r="F7" s="15">
        <f t="shared" si="0"/>
        <v>954.80000000000007</v>
      </c>
      <c r="G7" s="47">
        <f>G6</f>
        <v>31890</v>
      </c>
      <c r="H7" s="29">
        <f t="shared" si="2"/>
        <v>27680520</v>
      </c>
      <c r="I7" s="29">
        <f t="shared" si="3"/>
        <v>29341351.200000003</v>
      </c>
      <c r="J7" s="27">
        <f t="shared" si="4"/>
        <v>61000</v>
      </c>
      <c r="K7" s="30">
        <f t="shared" si="5"/>
        <v>2864400</v>
      </c>
    </row>
    <row r="8" spans="1:13" ht="16.5" customHeight="1" x14ac:dyDescent="0.25">
      <c r="A8" s="14">
        <v>7</v>
      </c>
      <c r="B8" s="14">
        <v>31</v>
      </c>
      <c r="C8" s="14" t="s">
        <v>16</v>
      </c>
      <c r="D8" s="15" t="s">
        <v>9</v>
      </c>
      <c r="E8" s="15">
        <v>618</v>
      </c>
      <c r="F8" s="15">
        <f t="shared" si="0"/>
        <v>679.80000000000007</v>
      </c>
      <c r="G8" s="47">
        <f>G7+90</f>
        <v>31980</v>
      </c>
      <c r="H8" s="29">
        <f t="shared" si="2"/>
        <v>19763640</v>
      </c>
      <c r="I8" s="29">
        <f t="shared" si="3"/>
        <v>20949458.400000002</v>
      </c>
      <c r="J8" s="27">
        <f t="shared" si="4"/>
        <v>43500</v>
      </c>
      <c r="K8" s="30">
        <f t="shared" si="5"/>
        <v>2039400.0000000002</v>
      </c>
    </row>
    <row r="9" spans="1:13" ht="16.5" customHeight="1" x14ac:dyDescent="0.25">
      <c r="A9" s="14">
        <v>8</v>
      </c>
      <c r="B9" s="14">
        <v>32</v>
      </c>
      <c r="C9" s="14" t="s">
        <v>16</v>
      </c>
      <c r="D9" s="15" t="s">
        <v>9</v>
      </c>
      <c r="E9" s="15">
        <v>717</v>
      </c>
      <c r="F9" s="15">
        <f t="shared" si="0"/>
        <v>788.7</v>
      </c>
      <c r="G9" s="47">
        <f>G8</f>
        <v>31980</v>
      </c>
      <c r="H9" s="29">
        <f t="shared" si="2"/>
        <v>22929660</v>
      </c>
      <c r="I9" s="29">
        <f t="shared" si="3"/>
        <v>24305439.600000001</v>
      </c>
      <c r="J9" s="27">
        <f t="shared" si="4"/>
        <v>50500</v>
      </c>
      <c r="K9" s="30">
        <f t="shared" si="5"/>
        <v>2366100</v>
      </c>
    </row>
    <row r="10" spans="1:13" x14ac:dyDescent="0.25">
      <c r="A10" s="14">
        <v>9</v>
      </c>
      <c r="B10" s="14">
        <v>35</v>
      </c>
      <c r="C10" s="14" t="s">
        <v>16</v>
      </c>
      <c r="D10" s="15" t="s">
        <v>11</v>
      </c>
      <c r="E10" s="15">
        <v>868</v>
      </c>
      <c r="F10" s="15">
        <f t="shared" si="0"/>
        <v>954.80000000000007</v>
      </c>
      <c r="G10" s="47">
        <f>G9</f>
        <v>31980</v>
      </c>
      <c r="H10" s="29">
        <f t="shared" si="2"/>
        <v>27758640</v>
      </c>
      <c r="I10" s="29">
        <f t="shared" si="3"/>
        <v>29424158.400000002</v>
      </c>
      <c r="J10" s="27">
        <f t="shared" si="4"/>
        <v>61500</v>
      </c>
      <c r="K10" s="30">
        <f t="shared" si="5"/>
        <v>2864400</v>
      </c>
    </row>
    <row r="11" spans="1:13" ht="16.5" customHeight="1" x14ac:dyDescent="0.25">
      <c r="A11" s="14">
        <v>10</v>
      </c>
      <c r="B11" s="14">
        <v>41</v>
      </c>
      <c r="C11" s="14">
        <v>4</v>
      </c>
      <c r="D11" s="15" t="s">
        <v>9</v>
      </c>
      <c r="E11" s="15">
        <v>618</v>
      </c>
      <c r="F11" s="15">
        <f t="shared" si="0"/>
        <v>679.80000000000007</v>
      </c>
      <c r="G11" s="47">
        <f>G10+90</f>
        <v>32070</v>
      </c>
      <c r="H11" s="29">
        <f t="shared" si="2"/>
        <v>19819260</v>
      </c>
      <c r="I11" s="29">
        <f t="shared" si="3"/>
        <v>21008415.600000001</v>
      </c>
      <c r="J11" s="27">
        <f t="shared" si="4"/>
        <v>44000</v>
      </c>
      <c r="K11" s="30">
        <f t="shared" si="5"/>
        <v>2039400.0000000002</v>
      </c>
    </row>
    <row r="12" spans="1:13" ht="16.5" customHeight="1" x14ac:dyDescent="0.25">
      <c r="A12" s="14">
        <v>11</v>
      </c>
      <c r="B12" s="14">
        <v>42</v>
      </c>
      <c r="C12" s="14">
        <v>4</v>
      </c>
      <c r="D12" s="15" t="s">
        <v>9</v>
      </c>
      <c r="E12" s="15">
        <v>717</v>
      </c>
      <c r="F12" s="15">
        <f t="shared" si="0"/>
        <v>788.7</v>
      </c>
      <c r="G12" s="47">
        <f>G11</f>
        <v>32070</v>
      </c>
      <c r="H12" s="29">
        <f t="shared" si="2"/>
        <v>22994190</v>
      </c>
      <c r="I12" s="29">
        <f t="shared" si="3"/>
        <v>24373841.400000002</v>
      </c>
      <c r="J12" s="27">
        <f t="shared" si="4"/>
        <v>51000</v>
      </c>
      <c r="K12" s="30">
        <f t="shared" si="5"/>
        <v>2366100</v>
      </c>
    </row>
    <row r="13" spans="1:13" ht="16.5" customHeight="1" x14ac:dyDescent="0.25">
      <c r="A13" s="14">
        <v>12</v>
      </c>
      <c r="B13" s="14">
        <v>43</v>
      </c>
      <c r="C13" s="14">
        <v>4</v>
      </c>
      <c r="D13" s="15" t="s">
        <v>11</v>
      </c>
      <c r="E13" s="15">
        <v>948</v>
      </c>
      <c r="F13" s="15">
        <f t="shared" si="0"/>
        <v>1042.8000000000002</v>
      </c>
      <c r="G13" s="47">
        <f>G12</f>
        <v>32070</v>
      </c>
      <c r="H13" s="29">
        <f t="shared" si="2"/>
        <v>30402360</v>
      </c>
      <c r="I13" s="29">
        <f t="shared" si="3"/>
        <v>32226501.600000001</v>
      </c>
      <c r="J13" s="27">
        <f t="shared" si="4"/>
        <v>67000</v>
      </c>
      <c r="K13" s="30">
        <f t="shared" si="5"/>
        <v>3128400.0000000005</v>
      </c>
    </row>
    <row r="14" spans="1:13" ht="16.5" customHeight="1" x14ac:dyDescent="0.25">
      <c r="A14" s="14">
        <v>13</v>
      </c>
      <c r="B14" s="14">
        <v>44</v>
      </c>
      <c r="C14" s="14">
        <v>4</v>
      </c>
      <c r="D14" s="15" t="s">
        <v>11</v>
      </c>
      <c r="E14" s="15">
        <v>1033</v>
      </c>
      <c r="F14" s="15">
        <f t="shared" si="0"/>
        <v>1136.3000000000002</v>
      </c>
      <c r="G14" s="47">
        <f>G13</f>
        <v>32070</v>
      </c>
      <c r="H14" s="29">
        <f t="shared" si="2"/>
        <v>33128310</v>
      </c>
      <c r="I14" s="29">
        <f t="shared" si="3"/>
        <v>35116008.600000001</v>
      </c>
      <c r="J14" s="27">
        <f t="shared" si="4"/>
        <v>73000</v>
      </c>
      <c r="K14" s="30">
        <f t="shared" si="5"/>
        <v>3408900.0000000005</v>
      </c>
    </row>
    <row r="15" spans="1:13" ht="16.5" customHeight="1" x14ac:dyDescent="0.25">
      <c r="A15" s="14">
        <v>14</v>
      </c>
      <c r="B15" s="14">
        <v>45</v>
      </c>
      <c r="C15" s="14">
        <v>4</v>
      </c>
      <c r="D15" s="15" t="s">
        <v>11</v>
      </c>
      <c r="E15" s="15">
        <v>868</v>
      </c>
      <c r="F15" s="15">
        <f t="shared" si="0"/>
        <v>954.80000000000007</v>
      </c>
      <c r="G15" s="47">
        <f>G14</f>
        <v>32070</v>
      </c>
      <c r="H15" s="29">
        <f t="shared" si="2"/>
        <v>27836760</v>
      </c>
      <c r="I15" s="29">
        <f t="shared" si="3"/>
        <v>29506965.600000001</v>
      </c>
      <c r="J15" s="27">
        <f t="shared" si="4"/>
        <v>61500</v>
      </c>
      <c r="K15" s="30">
        <f t="shared" si="5"/>
        <v>2864400</v>
      </c>
    </row>
    <row r="16" spans="1:13" ht="16.5" customHeight="1" x14ac:dyDescent="0.25">
      <c r="A16" s="14">
        <v>15</v>
      </c>
      <c r="B16" s="14">
        <v>51</v>
      </c>
      <c r="C16" s="14">
        <v>5</v>
      </c>
      <c r="D16" s="15" t="s">
        <v>9</v>
      </c>
      <c r="E16" s="15">
        <v>618</v>
      </c>
      <c r="F16" s="15">
        <f t="shared" si="0"/>
        <v>679.80000000000007</v>
      </c>
      <c r="G16" s="47">
        <f>G15+90</f>
        <v>32160</v>
      </c>
      <c r="H16" s="29">
        <f t="shared" si="2"/>
        <v>19874880</v>
      </c>
      <c r="I16" s="29">
        <f t="shared" si="3"/>
        <v>21067372.800000001</v>
      </c>
      <c r="J16" s="27">
        <f t="shared" si="4"/>
        <v>44000</v>
      </c>
      <c r="K16" s="30">
        <f t="shared" si="5"/>
        <v>2039400.0000000002</v>
      </c>
    </row>
    <row r="17" spans="1:11" ht="16.5" customHeight="1" x14ac:dyDescent="0.25">
      <c r="A17" s="14">
        <v>16</v>
      </c>
      <c r="B17" s="14">
        <v>52</v>
      </c>
      <c r="C17" s="14">
        <v>5</v>
      </c>
      <c r="D17" s="15" t="s">
        <v>9</v>
      </c>
      <c r="E17" s="15">
        <v>755</v>
      </c>
      <c r="F17" s="15">
        <f t="shared" si="0"/>
        <v>830.50000000000011</v>
      </c>
      <c r="G17" s="47">
        <f>G16</f>
        <v>32160</v>
      </c>
      <c r="H17" s="29">
        <f t="shared" si="2"/>
        <v>24280800</v>
      </c>
      <c r="I17" s="29">
        <f t="shared" si="3"/>
        <v>25737648</v>
      </c>
      <c r="J17" s="27">
        <f t="shared" si="4"/>
        <v>53500</v>
      </c>
      <c r="K17" s="30">
        <f t="shared" si="5"/>
        <v>2491500.0000000005</v>
      </c>
    </row>
    <row r="18" spans="1:11" ht="16.5" customHeight="1" x14ac:dyDescent="0.25">
      <c r="A18" s="14">
        <v>17</v>
      </c>
      <c r="B18" s="14">
        <v>53</v>
      </c>
      <c r="C18" s="14">
        <v>5</v>
      </c>
      <c r="D18" s="15" t="s">
        <v>11</v>
      </c>
      <c r="E18" s="15">
        <v>992</v>
      </c>
      <c r="F18" s="15">
        <f t="shared" si="0"/>
        <v>1091.2</v>
      </c>
      <c r="G18" s="47">
        <f>G17</f>
        <v>32160</v>
      </c>
      <c r="H18" s="29">
        <f t="shared" si="2"/>
        <v>31902720</v>
      </c>
      <c r="I18" s="29">
        <f t="shared" si="3"/>
        <v>33816883.200000003</v>
      </c>
      <c r="J18" s="27">
        <f t="shared" si="4"/>
        <v>70500</v>
      </c>
      <c r="K18" s="30">
        <f t="shared" si="5"/>
        <v>3273600</v>
      </c>
    </row>
    <row r="19" spans="1:11" ht="16.5" customHeight="1" x14ac:dyDescent="0.25">
      <c r="A19" s="14">
        <v>18</v>
      </c>
      <c r="B19" s="14">
        <v>54</v>
      </c>
      <c r="C19" s="16">
        <v>5</v>
      </c>
      <c r="D19" s="15" t="s">
        <v>11</v>
      </c>
      <c r="E19" s="15">
        <v>1076</v>
      </c>
      <c r="F19" s="15">
        <f t="shared" si="0"/>
        <v>1183.6000000000001</v>
      </c>
      <c r="G19" s="47">
        <f>G18</f>
        <v>32160</v>
      </c>
      <c r="H19" s="29">
        <f t="shared" si="2"/>
        <v>34604160</v>
      </c>
      <c r="I19" s="29">
        <f t="shared" si="3"/>
        <v>36680409.600000001</v>
      </c>
      <c r="J19" s="27">
        <f t="shared" si="4"/>
        <v>76500</v>
      </c>
      <c r="K19" s="30">
        <f t="shared" si="5"/>
        <v>3550800.0000000005</v>
      </c>
    </row>
    <row r="20" spans="1:11" ht="16.5" customHeight="1" x14ac:dyDescent="0.25">
      <c r="A20" s="14">
        <v>19</v>
      </c>
      <c r="B20" s="14">
        <v>55</v>
      </c>
      <c r="C20" s="16">
        <v>5</v>
      </c>
      <c r="D20" s="15" t="s">
        <v>11</v>
      </c>
      <c r="E20" s="15">
        <v>911</v>
      </c>
      <c r="F20" s="15">
        <f t="shared" si="0"/>
        <v>1002.1000000000001</v>
      </c>
      <c r="G20" s="47">
        <f>G19</f>
        <v>32160</v>
      </c>
      <c r="H20" s="29">
        <f t="shared" si="2"/>
        <v>29297760</v>
      </c>
      <c r="I20" s="29">
        <f t="shared" si="3"/>
        <v>31055625.600000001</v>
      </c>
      <c r="J20" s="27">
        <f t="shared" si="4"/>
        <v>64500</v>
      </c>
      <c r="K20" s="30">
        <f t="shared" si="5"/>
        <v>3006300.0000000005</v>
      </c>
    </row>
    <row r="21" spans="1:11" ht="16.5" customHeight="1" x14ac:dyDescent="0.25">
      <c r="A21" s="14">
        <v>20</v>
      </c>
      <c r="B21" s="14">
        <v>61</v>
      </c>
      <c r="C21" s="16">
        <v>6</v>
      </c>
      <c r="D21" s="15" t="s">
        <v>9</v>
      </c>
      <c r="E21" s="15">
        <v>618</v>
      </c>
      <c r="F21" s="15">
        <f t="shared" si="0"/>
        <v>679.80000000000007</v>
      </c>
      <c r="G21" s="47">
        <f>G20+90</f>
        <v>32250</v>
      </c>
      <c r="H21" s="29">
        <f t="shared" si="2"/>
        <v>19930500</v>
      </c>
      <c r="I21" s="29">
        <f t="shared" si="3"/>
        <v>21126330</v>
      </c>
      <c r="J21" s="27">
        <f t="shared" si="4"/>
        <v>44000</v>
      </c>
      <c r="K21" s="30">
        <f t="shared" si="5"/>
        <v>2039400.0000000002</v>
      </c>
    </row>
    <row r="22" spans="1:11" ht="16.5" customHeight="1" x14ac:dyDescent="0.25">
      <c r="A22" s="14">
        <v>21</v>
      </c>
      <c r="B22" s="17">
        <v>62</v>
      </c>
      <c r="C22" s="18">
        <v>6</v>
      </c>
      <c r="D22" s="15" t="s">
        <v>9</v>
      </c>
      <c r="E22" s="15">
        <v>755</v>
      </c>
      <c r="F22" s="15">
        <f t="shared" si="0"/>
        <v>830.50000000000011</v>
      </c>
      <c r="G22" s="47">
        <f>G21</f>
        <v>32250</v>
      </c>
      <c r="H22" s="29">
        <f t="shared" si="2"/>
        <v>24348750</v>
      </c>
      <c r="I22" s="29">
        <f t="shared" si="3"/>
        <v>25809675</v>
      </c>
      <c r="J22" s="27">
        <f t="shared" si="4"/>
        <v>54000</v>
      </c>
      <c r="K22" s="30">
        <f t="shared" si="5"/>
        <v>2491500.0000000005</v>
      </c>
    </row>
    <row r="23" spans="1:11" ht="16.5" customHeight="1" x14ac:dyDescent="0.25">
      <c r="A23" s="14">
        <v>22</v>
      </c>
      <c r="B23" s="14">
        <v>63</v>
      </c>
      <c r="C23" s="18">
        <v>6</v>
      </c>
      <c r="D23" s="15" t="s">
        <v>11</v>
      </c>
      <c r="E23" s="15">
        <v>992</v>
      </c>
      <c r="F23" s="15">
        <f t="shared" si="0"/>
        <v>1091.2</v>
      </c>
      <c r="G23" s="47">
        <f>G22</f>
        <v>32250</v>
      </c>
      <c r="H23" s="29">
        <f t="shared" si="2"/>
        <v>31992000</v>
      </c>
      <c r="I23" s="29">
        <f t="shared" si="3"/>
        <v>33911520</v>
      </c>
      <c r="J23" s="27">
        <f t="shared" si="4"/>
        <v>70500</v>
      </c>
      <c r="K23" s="30">
        <f t="shared" si="5"/>
        <v>3273600</v>
      </c>
    </row>
    <row r="24" spans="1:11" ht="16.5" customHeight="1" x14ac:dyDescent="0.25">
      <c r="A24" s="14">
        <v>23</v>
      </c>
      <c r="B24" s="17">
        <v>64</v>
      </c>
      <c r="C24" s="18">
        <v>6</v>
      </c>
      <c r="D24" s="15" t="s">
        <v>11</v>
      </c>
      <c r="E24" s="15">
        <v>1076</v>
      </c>
      <c r="F24" s="15">
        <f t="shared" si="0"/>
        <v>1183.6000000000001</v>
      </c>
      <c r="G24" s="47">
        <f>G23</f>
        <v>32250</v>
      </c>
      <c r="H24" s="29">
        <f t="shared" si="2"/>
        <v>34701000</v>
      </c>
      <c r="I24" s="29">
        <f t="shared" si="3"/>
        <v>36783060</v>
      </c>
      <c r="J24" s="27">
        <f t="shared" si="4"/>
        <v>76500</v>
      </c>
      <c r="K24" s="30">
        <f t="shared" si="5"/>
        <v>3550800.0000000005</v>
      </c>
    </row>
    <row r="25" spans="1:11" ht="16.5" customHeight="1" x14ac:dyDescent="0.25">
      <c r="A25" s="14">
        <v>24</v>
      </c>
      <c r="B25" s="14">
        <v>65</v>
      </c>
      <c r="C25" s="18">
        <v>6</v>
      </c>
      <c r="D25" s="15" t="s">
        <v>11</v>
      </c>
      <c r="E25" s="15">
        <v>911</v>
      </c>
      <c r="F25" s="15">
        <f t="shared" si="0"/>
        <v>1002.1000000000001</v>
      </c>
      <c r="G25" s="47">
        <f>G24</f>
        <v>32250</v>
      </c>
      <c r="H25" s="29">
        <f t="shared" si="2"/>
        <v>29379750</v>
      </c>
      <c r="I25" s="29">
        <f t="shared" si="3"/>
        <v>31142535</v>
      </c>
      <c r="J25" s="27">
        <f t="shared" si="4"/>
        <v>65000</v>
      </c>
      <c r="K25" s="30">
        <f t="shared" si="5"/>
        <v>3006300.0000000005</v>
      </c>
    </row>
    <row r="26" spans="1:11" x14ac:dyDescent="0.25">
      <c r="A26" s="14">
        <v>25</v>
      </c>
      <c r="B26" s="17">
        <v>71</v>
      </c>
      <c r="C26" s="18">
        <v>7</v>
      </c>
      <c r="D26" s="15" t="s">
        <v>9</v>
      </c>
      <c r="E26" s="15">
        <v>618</v>
      </c>
      <c r="F26" s="15">
        <f t="shared" si="0"/>
        <v>679.80000000000007</v>
      </c>
      <c r="G26" s="47">
        <f>G25+90</f>
        <v>32340</v>
      </c>
      <c r="H26" s="29">
        <f t="shared" si="2"/>
        <v>19986120</v>
      </c>
      <c r="I26" s="29">
        <f t="shared" si="3"/>
        <v>21185287.199999999</v>
      </c>
      <c r="J26" s="27">
        <f t="shared" si="4"/>
        <v>44000</v>
      </c>
      <c r="K26" s="30">
        <f t="shared" si="5"/>
        <v>2039400.0000000002</v>
      </c>
    </row>
    <row r="27" spans="1:11" x14ac:dyDescent="0.25">
      <c r="A27" s="14">
        <v>26</v>
      </c>
      <c r="B27" s="17">
        <v>72</v>
      </c>
      <c r="C27" s="18">
        <v>7</v>
      </c>
      <c r="D27" s="15" t="s">
        <v>9</v>
      </c>
      <c r="E27" s="15">
        <v>755</v>
      </c>
      <c r="F27" s="15">
        <f t="shared" si="0"/>
        <v>830.50000000000011</v>
      </c>
      <c r="G27" s="47">
        <f>G26</f>
        <v>32340</v>
      </c>
      <c r="H27" s="29">
        <f t="shared" si="2"/>
        <v>24416700</v>
      </c>
      <c r="I27" s="29">
        <f t="shared" si="3"/>
        <v>25881702</v>
      </c>
      <c r="J27" s="27">
        <f t="shared" si="4"/>
        <v>54000</v>
      </c>
      <c r="K27" s="30">
        <f t="shared" si="5"/>
        <v>2491500.0000000005</v>
      </c>
    </row>
    <row r="28" spans="1:11" x14ac:dyDescent="0.25">
      <c r="A28" s="14">
        <v>27</v>
      </c>
      <c r="B28" s="17">
        <v>73</v>
      </c>
      <c r="C28" s="18">
        <v>7</v>
      </c>
      <c r="D28" s="15" t="s">
        <v>11</v>
      </c>
      <c r="E28" s="15">
        <v>992</v>
      </c>
      <c r="F28" s="15">
        <f t="shared" si="0"/>
        <v>1091.2</v>
      </c>
      <c r="G28" s="47">
        <f>G27</f>
        <v>32340</v>
      </c>
      <c r="H28" s="29">
        <f t="shared" si="2"/>
        <v>32081280</v>
      </c>
      <c r="I28" s="29">
        <f t="shared" si="3"/>
        <v>34006156.800000004</v>
      </c>
      <c r="J28" s="27">
        <f t="shared" si="4"/>
        <v>71000</v>
      </c>
      <c r="K28" s="30">
        <f t="shared" si="5"/>
        <v>3273600</v>
      </c>
    </row>
    <row r="29" spans="1:11" x14ac:dyDescent="0.25">
      <c r="A29" s="14">
        <v>28</v>
      </c>
      <c r="B29" s="17">
        <v>74</v>
      </c>
      <c r="C29" s="18">
        <v>7</v>
      </c>
      <c r="D29" s="15" t="s">
        <v>11</v>
      </c>
      <c r="E29" s="15">
        <v>1076</v>
      </c>
      <c r="F29" s="15">
        <f t="shared" si="0"/>
        <v>1183.6000000000001</v>
      </c>
      <c r="G29" s="47">
        <f>G28</f>
        <v>32340</v>
      </c>
      <c r="H29" s="29">
        <f t="shared" si="2"/>
        <v>34797840</v>
      </c>
      <c r="I29" s="29">
        <f t="shared" si="3"/>
        <v>36885710.399999999</v>
      </c>
      <c r="J29" s="27">
        <f t="shared" si="4"/>
        <v>77000</v>
      </c>
      <c r="K29" s="30">
        <f t="shared" si="5"/>
        <v>3550800.0000000005</v>
      </c>
    </row>
    <row r="30" spans="1:11" x14ac:dyDescent="0.25">
      <c r="A30" s="14">
        <v>29</v>
      </c>
      <c r="B30" s="17">
        <v>75</v>
      </c>
      <c r="C30" s="18">
        <v>7</v>
      </c>
      <c r="D30" s="15" t="s">
        <v>11</v>
      </c>
      <c r="E30" s="15">
        <v>911</v>
      </c>
      <c r="F30" s="15">
        <f t="shared" si="0"/>
        <v>1002.1000000000001</v>
      </c>
      <c r="G30" s="47">
        <f>G29</f>
        <v>32340</v>
      </c>
      <c r="H30" s="29">
        <f t="shared" si="2"/>
        <v>29461740</v>
      </c>
      <c r="I30" s="29">
        <f t="shared" si="3"/>
        <v>31229444.400000002</v>
      </c>
      <c r="J30" s="27">
        <f t="shared" si="4"/>
        <v>65000</v>
      </c>
      <c r="K30" s="30">
        <f t="shared" si="5"/>
        <v>3006300.0000000005</v>
      </c>
    </row>
    <row r="31" spans="1:11" ht="16.5" customHeight="1" x14ac:dyDescent="0.25">
      <c r="A31" s="14">
        <v>30</v>
      </c>
      <c r="B31" s="17">
        <v>81</v>
      </c>
      <c r="C31" s="18">
        <v>8</v>
      </c>
      <c r="D31" s="15" t="s">
        <v>9</v>
      </c>
      <c r="E31" s="15">
        <v>618</v>
      </c>
      <c r="F31" s="15">
        <f t="shared" si="0"/>
        <v>679.80000000000007</v>
      </c>
      <c r="G31" s="47">
        <f>G30+90</f>
        <v>32430</v>
      </c>
      <c r="H31" s="29">
        <f t="shared" si="2"/>
        <v>20041740</v>
      </c>
      <c r="I31" s="29">
        <f t="shared" si="3"/>
        <v>21244244.400000002</v>
      </c>
      <c r="J31" s="27">
        <f t="shared" si="4"/>
        <v>44500</v>
      </c>
      <c r="K31" s="30">
        <f t="shared" si="5"/>
        <v>2039400.0000000002</v>
      </c>
    </row>
    <row r="32" spans="1:11" ht="16.5" customHeight="1" x14ac:dyDescent="0.25">
      <c r="A32" s="14">
        <v>31</v>
      </c>
      <c r="B32" s="17">
        <v>82</v>
      </c>
      <c r="C32" s="18">
        <v>8</v>
      </c>
      <c r="D32" s="15" t="s">
        <v>9</v>
      </c>
      <c r="E32" s="15">
        <v>755</v>
      </c>
      <c r="F32" s="15">
        <f t="shared" si="0"/>
        <v>830.50000000000011</v>
      </c>
      <c r="G32" s="47">
        <f>G31</f>
        <v>32430</v>
      </c>
      <c r="H32" s="29">
        <f t="shared" si="2"/>
        <v>24484650</v>
      </c>
      <c r="I32" s="29">
        <f t="shared" si="3"/>
        <v>25953729</v>
      </c>
      <c r="J32" s="27">
        <f t="shared" si="4"/>
        <v>54000</v>
      </c>
      <c r="K32" s="30">
        <f t="shared" si="5"/>
        <v>2491500.0000000005</v>
      </c>
    </row>
    <row r="33" spans="1:11" ht="16.5" customHeight="1" x14ac:dyDescent="0.25">
      <c r="A33" s="14">
        <v>32</v>
      </c>
      <c r="B33" s="17">
        <v>83</v>
      </c>
      <c r="C33" s="18">
        <v>8</v>
      </c>
      <c r="D33" s="15" t="s">
        <v>11</v>
      </c>
      <c r="E33" s="15">
        <v>992</v>
      </c>
      <c r="F33" s="15">
        <f t="shared" si="0"/>
        <v>1091.2</v>
      </c>
      <c r="G33" s="47">
        <f>G32</f>
        <v>32430</v>
      </c>
      <c r="H33" s="29">
        <f t="shared" si="2"/>
        <v>32170560</v>
      </c>
      <c r="I33" s="29">
        <f t="shared" si="3"/>
        <v>34100793.600000001</v>
      </c>
      <c r="J33" s="27">
        <f t="shared" si="4"/>
        <v>71000</v>
      </c>
      <c r="K33" s="30">
        <f t="shared" si="5"/>
        <v>3273600</v>
      </c>
    </row>
    <row r="34" spans="1:11" ht="16.5" customHeight="1" x14ac:dyDescent="0.25">
      <c r="A34" s="14">
        <v>33</v>
      </c>
      <c r="B34" s="17">
        <v>84</v>
      </c>
      <c r="C34" s="18">
        <v>8</v>
      </c>
      <c r="D34" s="15" t="s">
        <v>11</v>
      </c>
      <c r="E34" s="15">
        <v>1076</v>
      </c>
      <c r="F34" s="15">
        <f t="shared" si="0"/>
        <v>1183.6000000000001</v>
      </c>
      <c r="G34" s="47">
        <f>G33</f>
        <v>32430</v>
      </c>
      <c r="H34" s="29">
        <f t="shared" si="2"/>
        <v>34894680</v>
      </c>
      <c r="I34" s="29">
        <f t="shared" si="3"/>
        <v>36988360.800000004</v>
      </c>
      <c r="J34" s="27">
        <f t="shared" si="4"/>
        <v>77000</v>
      </c>
      <c r="K34" s="30">
        <f t="shared" si="5"/>
        <v>3550800.0000000005</v>
      </c>
    </row>
    <row r="35" spans="1:11" ht="16.5" customHeight="1" x14ac:dyDescent="0.25">
      <c r="A35" s="14">
        <v>34</v>
      </c>
      <c r="B35" s="17">
        <v>85</v>
      </c>
      <c r="C35" s="18">
        <v>8</v>
      </c>
      <c r="D35" s="15" t="s">
        <v>11</v>
      </c>
      <c r="E35" s="15">
        <v>911</v>
      </c>
      <c r="F35" s="15">
        <f t="shared" si="0"/>
        <v>1002.1000000000001</v>
      </c>
      <c r="G35" s="47">
        <f>G34</f>
        <v>32430</v>
      </c>
      <c r="H35" s="29">
        <f t="shared" si="2"/>
        <v>29543730</v>
      </c>
      <c r="I35" s="29">
        <f t="shared" si="3"/>
        <v>31316353.800000001</v>
      </c>
      <c r="J35" s="27">
        <f t="shared" si="4"/>
        <v>65000</v>
      </c>
      <c r="K35" s="30">
        <f t="shared" si="5"/>
        <v>3006300.0000000005</v>
      </c>
    </row>
    <row r="36" spans="1:11" x14ac:dyDescent="0.25">
      <c r="A36" s="14">
        <v>35</v>
      </c>
      <c r="B36" s="17">
        <v>91</v>
      </c>
      <c r="C36" s="18">
        <v>9</v>
      </c>
      <c r="D36" s="15" t="s">
        <v>9</v>
      </c>
      <c r="E36" s="15">
        <v>618</v>
      </c>
      <c r="F36" s="15">
        <f t="shared" si="0"/>
        <v>679.80000000000007</v>
      </c>
      <c r="G36" s="47">
        <f>G35+90</f>
        <v>32520</v>
      </c>
      <c r="H36" s="29">
        <f t="shared" si="2"/>
        <v>20097360</v>
      </c>
      <c r="I36" s="29">
        <f t="shared" si="3"/>
        <v>21303201.600000001</v>
      </c>
      <c r="J36" s="27">
        <f t="shared" si="4"/>
        <v>44500</v>
      </c>
      <c r="K36" s="30">
        <f t="shared" si="5"/>
        <v>2039400.0000000002</v>
      </c>
    </row>
    <row r="37" spans="1:11" ht="16.5" customHeight="1" x14ac:dyDescent="0.25">
      <c r="A37" s="14">
        <v>36</v>
      </c>
      <c r="B37" s="17">
        <v>92</v>
      </c>
      <c r="C37" s="18">
        <v>9</v>
      </c>
      <c r="D37" s="15" t="s">
        <v>9</v>
      </c>
      <c r="E37" s="15">
        <v>755</v>
      </c>
      <c r="F37" s="15">
        <f t="shared" si="0"/>
        <v>830.50000000000011</v>
      </c>
      <c r="G37" s="47">
        <f>G36</f>
        <v>32520</v>
      </c>
      <c r="H37" s="29">
        <f t="shared" si="2"/>
        <v>24552600</v>
      </c>
      <c r="I37" s="29">
        <f t="shared" si="3"/>
        <v>26025756</v>
      </c>
      <c r="J37" s="27">
        <f t="shared" si="4"/>
        <v>54000</v>
      </c>
      <c r="K37" s="30">
        <f t="shared" si="5"/>
        <v>2491500.0000000005</v>
      </c>
    </row>
    <row r="38" spans="1:11" ht="16.5" customHeight="1" x14ac:dyDescent="0.25">
      <c r="A38" s="14">
        <v>37</v>
      </c>
      <c r="B38" s="17">
        <v>93</v>
      </c>
      <c r="C38" s="18">
        <v>9</v>
      </c>
      <c r="D38" s="15" t="s">
        <v>11</v>
      </c>
      <c r="E38" s="15">
        <v>992</v>
      </c>
      <c r="F38" s="15">
        <f t="shared" si="0"/>
        <v>1091.2</v>
      </c>
      <c r="G38" s="47">
        <f>G37</f>
        <v>32520</v>
      </c>
      <c r="H38" s="29">
        <f t="shared" si="2"/>
        <v>32259840</v>
      </c>
      <c r="I38" s="29">
        <f t="shared" si="3"/>
        <v>34195430.399999999</v>
      </c>
      <c r="J38" s="27">
        <f t="shared" si="4"/>
        <v>71000</v>
      </c>
      <c r="K38" s="30">
        <f t="shared" si="5"/>
        <v>3273600</v>
      </c>
    </row>
    <row r="39" spans="1:11" ht="16.5" customHeight="1" x14ac:dyDescent="0.25">
      <c r="A39" s="14">
        <v>38</v>
      </c>
      <c r="B39" s="17">
        <v>94</v>
      </c>
      <c r="C39" s="18">
        <v>9</v>
      </c>
      <c r="D39" s="15" t="s">
        <v>11</v>
      </c>
      <c r="E39" s="15">
        <v>1076</v>
      </c>
      <c r="F39" s="15">
        <f t="shared" si="0"/>
        <v>1183.6000000000001</v>
      </c>
      <c r="G39" s="47">
        <f>G38</f>
        <v>32520</v>
      </c>
      <c r="H39" s="29">
        <f t="shared" si="2"/>
        <v>34991520</v>
      </c>
      <c r="I39" s="29">
        <f t="shared" si="3"/>
        <v>37091011.200000003</v>
      </c>
      <c r="J39" s="27">
        <f t="shared" si="4"/>
        <v>77500</v>
      </c>
      <c r="K39" s="30">
        <f t="shared" si="5"/>
        <v>3550800.0000000005</v>
      </c>
    </row>
    <row r="40" spans="1:11" ht="16.5" customHeight="1" x14ac:dyDescent="0.25">
      <c r="A40" s="14">
        <v>39</v>
      </c>
      <c r="B40" s="17">
        <v>95</v>
      </c>
      <c r="C40" s="18">
        <v>9</v>
      </c>
      <c r="D40" s="15" t="s">
        <v>11</v>
      </c>
      <c r="E40" s="15">
        <v>911</v>
      </c>
      <c r="F40" s="15">
        <f t="shared" si="0"/>
        <v>1002.1000000000001</v>
      </c>
      <c r="G40" s="47">
        <f>G39</f>
        <v>32520</v>
      </c>
      <c r="H40" s="29">
        <f t="shared" si="2"/>
        <v>29625720</v>
      </c>
      <c r="I40" s="29">
        <f t="shared" si="3"/>
        <v>31403263.200000003</v>
      </c>
      <c r="J40" s="27">
        <f t="shared" si="4"/>
        <v>65500</v>
      </c>
      <c r="K40" s="30">
        <f t="shared" si="5"/>
        <v>3006300.0000000005</v>
      </c>
    </row>
    <row r="41" spans="1:11" x14ac:dyDescent="0.25">
      <c r="A41" s="14">
        <v>40</v>
      </c>
      <c r="B41" s="17">
        <v>101</v>
      </c>
      <c r="C41" s="18">
        <v>10</v>
      </c>
      <c r="D41" s="15" t="s">
        <v>9</v>
      </c>
      <c r="E41" s="15">
        <v>618</v>
      </c>
      <c r="F41" s="15">
        <f t="shared" si="0"/>
        <v>679.80000000000007</v>
      </c>
      <c r="G41" s="47">
        <f>G40+90</f>
        <v>32610</v>
      </c>
      <c r="H41" s="29">
        <f t="shared" si="2"/>
        <v>20152980</v>
      </c>
      <c r="I41" s="29">
        <f t="shared" si="3"/>
        <v>21362158.800000001</v>
      </c>
      <c r="J41" s="27">
        <f t="shared" si="4"/>
        <v>44500</v>
      </c>
      <c r="K41" s="30">
        <f t="shared" si="5"/>
        <v>2039400.0000000002</v>
      </c>
    </row>
    <row r="42" spans="1:11" x14ac:dyDescent="0.25">
      <c r="A42" s="14">
        <v>41</v>
      </c>
      <c r="B42" s="17">
        <v>102</v>
      </c>
      <c r="C42" s="18">
        <v>10</v>
      </c>
      <c r="D42" s="15" t="s">
        <v>9</v>
      </c>
      <c r="E42" s="15">
        <v>755</v>
      </c>
      <c r="F42" s="15">
        <f t="shared" si="0"/>
        <v>830.50000000000011</v>
      </c>
      <c r="G42" s="47">
        <f>G41</f>
        <v>32610</v>
      </c>
      <c r="H42" s="29">
        <f t="shared" si="2"/>
        <v>24620550</v>
      </c>
      <c r="I42" s="29">
        <f t="shared" si="3"/>
        <v>26097783</v>
      </c>
      <c r="J42" s="27">
        <f t="shared" si="4"/>
        <v>54500</v>
      </c>
      <c r="K42" s="30">
        <f t="shared" si="5"/>
        <v>2491500.0000000005</v>
      </c>
    </row>
    <row r="43" spans="1:11" x14ac:dyDescent="0.25">
      <c r="A43" s="14">
        <v>42</v>
      </c>
      <c r="B43" s="17">
        <v>103</v>
      </c>
      <c r="C43" s="18">
        <v>10</v>
      </c>
      <c r="D43" s="15" t="s">
        <v>11</v>
      </c>
      <c r="E43" s="15">
        <v>992</v>
      </c>
      <c r="F43" s="15">
        <f t="shared" si="0"/>
        <v>1091.2</v>
      </c>
      <c r="G43" s="47">
        <f>G42</f>
        <v>32610</v>
      </c>
      <c r="H43" s="29">
        <f t="shared" si="2"/>
        <v>32349120</v>
      </c>
      <c r="I43" s="29">
        <f t="shared" si="3"/>
        <v>34290067.200000003</v>
      </c>
      <c r="J43" s="27">
        <f t="shared" si="4"/>
        <v>71500</v>
      </c>
      <c r="K43" s="30">
        <f t="shared" si="5"/>
        <v>3273600</v>
      </c>
    </row>
    <row r="44" spans="1:11" x14ac:dyDescent="0.25">
      <c r="A44" s="14">
        <v>43</v>
      </c>
      <c r="B44" s="17">
        <v>104</v>
      </c>
      <c r="C44" s="18">
        <v>10</v>
      </c>
      <c r="D44" s="15" t="s">
        <v>11</v>
      </c>
      <c r="E44" s="15">
        <v>1076</v>
      </c>
      <c r="F44" s="15">
        <f t="shared" si="0"/>
        <v>1183.6000000000001</v>
      </c>
      <c r="G44" s="47">
        <f>G43</f>
        <v>32610</v>
      </c>
      <c r="H44" s="29">
        <f t="shared" si="2"/>
        <v>35088360</v>
      </c>
      <c r="I44" s="29">
        <f t="shared" si="3"/>
        <v>37193661.600000001</v>
      </c>
      <c r="J44" s="27">
        <f t="shared" si="4"/>
        <v>77500</v>
      </c>
      <c r="K44" s="30">
        <f t="shared" si="5"/>
        <v>3550800.0000000005</v>
      </c>
    </row>
    <row r="45" spans="1:11" x14ac:dyDescent="0.25">
      <c r="A45" s="14">
        <v>44</v>
      </c>
      <c r="B45" s="17">
        <v>105</v>
      </c>
      <c r="C45" s="18">
        <v>10</v>
      </c>
      <c r="D45" s="15" t="s">
        <v>11</v>
      </c>
      <c r="E45" s="15">
        <v>911</v>
      </c>
      <c r="F45" s="15">
        <f t="shared" si="0"/>
        <v>1002.1000000000001</v>
      </c>
      <c r="G45" s="47">
        <f>G44</f>
        <v>32610</v>
      </c>
      <c r="H45" s="29">
        <f t="shared" si="2"/>
        <v>29707710</v>
      </c>
      <c r="I45" s="29">
        <f t="shared" si="3"/>
        <v>31490172.600000001</v>
      </c>
      <c r="J45" s="27">
        <f t="shared" si="4"/>
        <v>65500</v>
      </c>
      <c r="K45" s="30">
        <f t="shared" si="5"/>
        <v>3006300.0000000005</v>
      </c>
    </row>
    <row r="46" spans="1:11" x14ac:dyDescent="0.25">
      <c r="A46" s="14">
        <v>45</v>
      </c>
      <c r="B46" s="17">
        <v>111</v>
      </c>
      <c r="C46" s="18">
        <v>11</v>
      </c>
      <c r="D46" s="15" t="s">
        <v>9</v>
      </c>
      <c r="E46" s="15">
        <v>618</v>
      </c>
      <c r="F46" s="15">
        <f t="shared" si="0"/>
        <v>679.80000000000007</v>
      </c>
      <c r="G46" s="47">
        <f>G45+90</f>
        <v>32700</v>
      </c>
      <c r="H46" s="29">
        <f t="shared" si="2"/>
        <v>20208600</v>
      </c>
      <c r="I46" s="29">
        <f t="shared" si="3"/>
        <v>21421116</v>
      </c>
      <c r="J46" s="27">
        <f t="shared" si="4"/>
        <v>44500</v>
      </c>
      <c r="K46" s="30">
        <f t="shared" si="5"/>
        <v>2039400.0000000002</v>
      </c>
    </row>
    <row r="47" spans="1:11" x14ac:dyDescent="0.25">
      <c r="A47" s="14">
        <v>46</v>
      </c>
      <c r="B47" s="17">
        <v>112</v>
      </c>
      <c r="C47" s="18">
        <v>11</v>
      </c>
      <c r="D47" s="15" t="s">
        <v>9</v>
      </c>
      <c r="E47" s="15">
        <v>755</v>
      </c>
      <c r="F47" s="15">
        <f t="shared" si="0"/>
        <v>830.50000000000011</v>
      </c>
      <c r="G47" s="47">
        <f>G46</f>
        <v>32700</v>
      </c>
      <c r="H47" s="29">
        <f t="shared" si="2"/>
        <v>24688500</v>
      </c>
      <c r="I47" s="29">
        <f t="shared" si="3"/>
        <v>26169810</v>
      </c>
      <c r="J47" s="27">
        <f t="shared" si="4"/>
        <v>54500</v>
      </c>
      <c r="K47" s="30">
        <f t="shared" si="5"/>
        <v>2491500.0000000005</v>
      </c>
    </row>
    <row r="48" spans="1:11" x14ac:dyDescent="0.25">
      <c r="A48" s="14">
        <v>47</v>
      </c>
      <c r="B48" s="17">
        <v>113</v>
      </c>
      <c r="C48" s="18">
        <v>11</v>
      </c>
      <c r="D48" s="15" t="s">
        <v>11</v>
      </c>
      <c r="E48" s="15">
        <v>992</v>
      </c>
      <c r="F48" s="15">
        <f t="shared" si="0"/>
        <v>1091.2</v>
      </c>
      <c r="G48" s="47">
        <f>G47</f>
        <v>32700</v>
      </c>
      <c r="H48" s="29">
        <f t="shared" si="2"/>
        <v>32438400</v>
      </c>
      <c r="I48" s="29">
        <f t="shared" si="3"/>
        <v>34384704</v>
      </c>
      <c r="J48" s="27">
        <f t="shared" si="4"/>
        <v>71500</v>
      </c>
      <c r="K48" s="30">
        <f t="shared" si="5"/>
        <v>3273600</v>
      </c>
    </row>
    <row r="49" spans="1:11" x14ac:dyDescent="0.25">
      <c r="A49" s="14">
        <v>48</v>
      </c>
      <c r="B49" s="17">
        <v>114</v>
      </c>
      <c r="C49" s="18">
        <v>11</v>
      </c>
      <c r="D49" s="15" t="s">
        <v>11</v>
      </c>
      <c r="E49" s="15">
        <v>1076</v>
      </c>
      <c r="F49" s="15">
        <f t="shared" si="0"/>
        <v>1183.6000000000001</v>
      </c>
      <c r="G49" s="47">
        <f>G48</f>
        <v>32700</v>
      </c>
      <c r="H49" s="29">
        <f t="shared" si="2"/>
        <v>35185200</v>
      </c>
      <c r="I49" s="29">
        <f t="shared" si="3"/>
        <v>37296312</v>
      </c>
      <c r="J49" s="27">
        <f t="shared" si="4"/>
        <v>77500</v>
      </c>
      <c r="K49" s="30">
        <f t="shared" si="5"/>
        <v>3550800.0000000005</v>
      </c>
    </row>
    <row r="50" spans="1:11" x14ac:dyDescent="0.25">
      <c r="A50" s="14">
        <v>49</v>
      </c>
      <c r="B50" s="17">
        <v>115</v>
      </c>
      <c r="C50" s="18">
        <v>11</v>
      </c>
      <c r="D50" s="15" t="s">
        <v>11</v>
      </c>
      <c r="E50" s="15">
        <v>911</v>
      </c>
      <c r="F50" s="15">
        <f t="shared" si="0"/>
        <v>1002.1000000000001</v>
      </c>
      <c r="G50" s="47">
        <f>G49</f>
        <v>32700</v>
      </c>
      <c r="H50" s="29">
        <f t="shared" si="2"/>
        <v>29789700</v>
      </c>
      <c r="I50" s="29">
        <f t="shared" si="3"/>
        <v>31577082</v>
      </c>
      <c r="J50" s="27">
        <f t="shared" si="4"/>
        <v>66000</v>
      </c>
      <c r="K50" s="30">
        <f t="shared" si="5"/>
        <v>3006300.0000000005</v>
      </c>
    </row>
    <row r="51" spans="1:11" x14ac:dyDescent="0.25">
      <c r="A51" s="14">
        <v>50</v>
      </c>
      <c r="B51" s="17">
        <v>121</v>
      </c>
      <c r="C51" s="18">
        <v>12</v>
      </c>
      <c r="D51" s="15" t="s">
        <v>9</v>
      </c>
      <c r="E51" s="15">
        <v>618</v>
      </c>
      <c r="F51" s="15">
        <f t="shared" si="0"/>
        <v>679.80000000000007</v>
      </c>
      <c r="G51" s="47">
        <f>G50+90</f>
        <v>32790</v>
      </c>
      <c r="H51" s="29">
        <f t="shared" si="2"/>
        <v>20264220</v>
      </c>
      <c r="I51" s="29">
        <f t="shared" si="3"/>
        <v>21480073.199999999</v>
      </c>
      <c r="J51" s="27">
        <f t="shared" si="4"/>
        <v>45000</v>
      </c>
      <c r="K51" s="30">
        <f t="shared" si="5"/>
        <v>2039400.0000000002</v>
      </c>
    </row>
    <row r="52" spans="1:11" x14ac:dyDescent="0.25">
      <c r="A52" s="14">
        <v>51</v>
      </c>
      <c r="B52" s="17">
        <v>122</v>
      </c>
      <c r="C52" s="18">
        <v>12</v>
      </c>
      <c r="D52" s="15" t="s">
        <v>9</v>
      </c>
      <c r="E52" s="15">
        <v>755</v>
      </c>
      <c r="F52" s="15">
        <f t="shared" si="0"/>
        <v>830.50000000000011</v>
      </c>
      <c r="G52" s="47">
        <f>G51</f>
        <v>32790</v>
      </c>
      <c r="H52" s="29">
        <f t="shared" si="2"/>
        <v>24756450</v>
      </c>
      <c r="I52" s="29">
        <f t="shared" si="3"/>
        <v>26241837</v>
      </c>
      <c r="J52" s="27">
        <f t="shared" si="4"/>
        <v>54500</v>
      </c>
      <c r="K52" s="30">
        <f t="shared" si="5"/>
        <v>2491500.0000000005</v>
      </c>
    </row>
    <row r="53" spans="1:11" x14ac:dyDescent="0.25">
      <c r="A53" s="14">
        <v>52</v>
      </c>
      <c r="B53" s="17">
        <v>123</v>
      </c>
      <c r="C53" s="18">
        <v>12</v>
      </c>
      <c r="D53" s="15" t="s">
        <v>11</v>
      </c>
      <c r="E53" s="15">
        <v>992</v>
      </c>
      <c r="F53" s="15">
        <f t="shared" si="0"/>
        <v>1091.2</v>
      </c>
      <c r="G53" s="47">
        <f>G52</f>
        <v>32790</v>
      </c>
      <c r="H53" s="29">
        <f t="shared" si="2"/>
        <v>32527680</v>
      </c>
      <c r="I53" s="29">
        <f t="shared" si="3"/>
        <v>34479340.800000004</v>
      </c>
      <c r="J53" s="27">
        <f t="shared" si="4"/>
        <v>72000</v>
      </c>
      <c r="K53" s="30">
        <f t="shared" si="5"/>
        <v>3273600</v>
      </c>
    </row>
    <row r="54" spans="1:11" x14ac:dyDescent="0.25">
      <c r="A54" s="14">
        <v>53</v>
      </c>
      <c r="B54" s="17">
        <v>124</v>
      </c>
      <c r="C54" s="18">
        <v>12</v>
      </c>
      <c r="D54" s="15" t="s">
        <v>11</v>
      </c>
      <c r="E54" s="15">
        <v>1076</v>
      </c>
      <c r="F54" s="15">
        <f t="shared" si="0"/>
        <v>1183.6000000000001</v>
      </c>
      <c r="G54" s="47">
        <f>G53</f>
        <v>32790</v>
      </c>
      <c r="H54" s="29">
        <f t="shared" si="2"/>
        <v>35282040</v>
      </c>
      <c r="I54" s="29">
        <f t="shared" si="3"/>
        <v>37398962.399999999</v>
      </c>
      <c r="J54" s="27">
        <f t="shared" si="4"/>
        <v>78000</v>
      </c>
      <c r="K54" s="30">
        <f t="shared" si="5"/>
        <v>3550800.0000000005</v>
      </c>
    </row>
    <row r="55" spans="1:11" x14ac:dyDescent="0.25">
      <c r="A55" s="14">
        <v>54</v>
      </c>
      <c r="B55" s="17">
        <v>125</v>
      </c>
      <c r="C55" s="18">
        <v>12</v>
      </c>
      <c r="D55" s="15" t="s">
        <v>11</v>
      </c>
      <c r="E55" s="15">
        <v>911</v>
      </c>
      <c r="F55" s="15">
        <f t="shared" si="0"/>
        <v>1002.1000000000001</v>
      </c>
      <c r="G55" s="47">
        <f>G54</f>
        <v>32790</v>
      </c>
      <c r="H55" s="29">
        <f t="shared" si="2"/>
        <v>29871690</v>
      </c>
      <c r="I55" s="29">
        <f t="shared" si="3"/>
        <v>31663991.400000002</v>
      </c>
      <c r="J55" s="27">
        <f t="shared" si="4"/>
        <v>66000</v>
      </c>
      <c r="K55" s="30">
        <f t="shared" si="5"/>
        <v>3006300.0000000005</v>
      </c>
    </row>
    <row r="56" spans="1:11" x14ac:dyDescent="0.25">
      <c r="A56" s="14">
        <v>55</v>
      </c>
      <c r="B56" s="17">
        <v>131</v>
      </c>
      <c r="C56" s="18">
        <v>13</v>
      </c>
      <c r="D56" s="15" t="s">
        <v>9</v>
      </c>
      <c r="E56" s="15">
        <v>618</v>
      </c>
      <c r="F56" s="15">
        <f t="shared" si="0"/>
        <v>679.80000000000007</v>
      </c>
      <c r="G56" s="47">
        <f>G55+90</f>
        <v>32880</v>
      </c>
      <c r="H56" s="29">
        <f t="shared" si="2"/>
        <v>20319840</v>
      </c>
      <c r="I56" s="29">
        <f t="shared" si="3"/>
        <v>21539030.400000002</v>
      </c>
      <c r="J56" s="27">
        <f t="shared" si="4"/>
        <v>45000</v>
      </c>
      <c r="K56" s="30">
        <f t="shared" si="5"/>
        <v>2039400.0000000002</v>
      </c>
    </row>
    <row r="57" spans="1:11" x14ac:dyDescent="0.25">
      <c r="A57" s="14">
        <v>56</v>
      </c>
      <c r="B57" s="17">
        <v>132</v>
      </c>
      <c r="C57" s="18">
        <v>13</v>
      </c>
      <c r="D57" s="15" t="s">
        <v>9</v>
      </c>
      <c r="E57" s="15">
        <v>755</v>
      </c>
      <c r="F57" s="15">
        <f t="shared" si="0"/>
        <v>830.50000000000011</v>
      </c>
      <c r="G57" s="47">
        <f>G56</f>
        <v>32880</v>
      </c>
      <c r="H57" s="29">
        <f t="shared" si="2"/>
        <v>24824400</v>
      </c>
      <c r="I57" s="29">
        <f t="shared" si="3"/>
        <v>26313864</v>
      </c>
      <c r="J57" s="27">
        <f t="shared" si="4"/>
        <v>55000</v>
      </c>
      <c r="K57" s="30">
        <f t="shared" si="5"/>
        <v>2491500.0000000005</v>
      </c>
    </row>
    <row r="58" spans="1:11" x14ac:dyDescent="0.25">
      <c r="A58" s="14">
        <v>57</v>
      </c>
      <c r="B58" s="17">
        <v>133</v>
      </c>
      <c r="C58" s="18">
        <v>13</v>
      </c>
      <c r="D58" s="15" t="s">
        <v>11</v>
      </c>
      <c r="E58" s="15">
        <v>992</v>
      </c>
      <c r="F58" s="15">
        <f t="shared" si="0"/>
        <v>1091.2</v>
      </c>
      <c r="G58" s="47">
        <f>G57</f>
        <v>32880</v>
      </c>
      <c r="H58" s="29">
        <f t="shared" si="2"/>
        <v>32616960</v>
      </c>
      <c r="I58" s="29">
        <f t="shared" si="3"/>
        <v>34573977.600000001</v>
      </c>
      <c r="J58" s="27">
        <f t="shared" si="4"/>
        <v>72000</v>
      </c>
      <c r="K58" s="30">
        <f t="shared" si="5"/>
        <v>3273600</v>
      </c>
    </row>
    <row r="59" spans="1:11" x14ac:dyDescent="0.25">
      <c r="A59" s="14">
        <v>58</v>
      </c>
      <c r="B59" s="17">
        <v>134</v>
      </c>
      <c r="C59" s="18">
        <v>13</v>
      </c>
      <c r="D59" s="15" t="s">
        <v>11</v>
      </c>
      <c r="E59" s="15">
        <v>1076</v>
      </c>
      <c r="F59" s="15">
        <f t="shared" si="0"/>
        <v>1183.6000000000001</v>
      </c>
      <c r="G59" s="47">
        <f>G58</f>
        <v>32880</v>
      </c>
      <c r="H59" s="29">
        <f t="shared" si="2"/>
        <v>35378880</v>
      </c>
      <c r="I59" s="29">
        <f t="shared" si="3"/>
        <v>37501612.800000004</v>
      </c>
      <c r="J59" s="27">
        <f t="shared" si="4"/>
        <v>78000</v>
      </c>
      <c r="K59" s="30">
        <f t="shared" si="5"/>
        <v>3550800.0000000005</v>
      </c>
    </row>
    <row r="60" spans="1:11" x14ac:dyDescent="0.25">
      <c r="A60" s="14">
        <v>59</v>
      </c>
      <c r="B60" s="17">
        <v>135</v>
      </c>
      <c r="C60" s="18">
        <v>13</v>
      </c>
      <c r="D60" s="15" t="s">
        <v>11</v>
      </c>
      <c r="E60" s="15">
        <v>911</v>
      </c>
      <c r="F60" s="15">
        <f t="shared" si="0"/>
        <v>1002.1000000000001</v>
      </c>
      <c r="G60" s="47">
        <f>G59</f>
        <v>32880</v>
      </c>
      <c r="H60" s="29">
        <f t="shared" si="2"/>
        <v>29953680</v>
      </c>
      <c r="I60" s="29">
        <f t="shared" si="3"/>
        <v>31750900.800000001</v>
      </c>
      <c r="J60" s="27">
        <f t="shared" si="4"/>
        <v>66000</v>
      </c>
      <c r="K60" s="30">
        <f t="shared" si="5"/>
        <v>3006300.0000000005</v>
      </c>
    </row>
    <row r="61" spans="1:11" x14ac:dyDescent="0.25">
      <c r="A61" s="14">
        <v>60</v>
      </c>
      <c r="B61" s="14">
        <v>141</v>
      </c>
      <c r="C61" s="18">
        <v>14</v>
      </c>
      <c r="D61" s="15" t="s">
        <v>9</v>
      </c>
      <c r="E61" s="19">
        <v>618</v>
      </c>
      <c r="F61" s="15">
        <f t="shared" si="0"/>
        <v>679.80000000000007</v>
      </c>
      <c r="G61" s="47">
        <f>G60+90</f>
        <v>32970</v>
      </c>
      <c r="H61" s="29">
        <f t="shared" si="2"/>
        <v>20375460</v>
      </c>
      <c r="I61" s="29">
        <f t="shared" si="3"/>
        <v>21597987.600000001</v>
      </c>
      <c r="J61" s="27">
        <f t="shared" si="4"/>
        <v>45000</v>
      </c>
      <c r="K61" s="30">
        <f t="shared" si="5"/>
        <v>2039400.0000000002</v>
      </c>
    </row>
    <row r="62" spans="1:11" x14ac:dyDescent="0.25">
      <c r="A62" s="14">
        <v>61</v>
      </c>
      <c r="B62" s="17">
        <v>142</v>
      </c>
      <c r="C62" s="18">
        <v>14</v>
      </c>
      <c r="D62" s="15" t="s">
        <v>9</v>
      </c>
      <c r="E62" s="20">
        <v>755</v>
      </c>
      <c r="F62" s="15">
        <f t="shared" si="0"/>
        <v>830.50000000000011</v>
      </c>
      <c r="G62" s="47">
        <f>G61</f>
        <v>32970</v>
      </c>
      <c r="H62" s="29">
        <f t="shared" si="2"/>
        <v>24892350</v>
      </c>
      <c r="I62" s="29">
        <f t="shared" si="3"/>
        <v>26385891</v>
      </c>
      <c r="J62" s="27">
        <f t="shared" si="4"/>
        <v>55000</v>
      </c>
      <c r="K62" s="30">
        <f t="shared" si="5"/>
        <v>2491500.0000000005</v>
      </c>
    </row>
    <row r="63" spans="1:11" x14ac:dyDescent="0.25">
      <c r="A63" s="14">
        <v>62</v>
      </c>
      <c r="B63" s="14">
        <v>143</v>
      </c>
      <c r="C63" s="18">
        <v>14</v>
      </c>
      <c r="D63" s="15" t="s">
        <v>11</v>
      </c>
      <c r="E63" s="20">
        <v>992</v>
      </c>
      <c r="F63" s="15">
        <f t="shared" si="0"/>
        <v>1091.2</v>
      </c>
      <c r="G63" s="47">
        <f>G62</f>
        <v>32970</v>
      </c>
      <c r="H63" s="29">
        <f t="shared" si="2"/>
        <v>32706240</v>
      </c>
      <c r="I63" s="29">
        <f t="shared" si="3"/>
        <v>34668614.399999999</v>
      </c>
      <c r="J63" s="27">
        <f t="shared" si="4"/>
        <v>72000</v>
      </c>
      <c r="K63" s="30">
        <f t="shared" si="5"/>
        <v>3273600</v>
      </c>
    </row>
    <row r="64" spans="1:11" x14ac:dyDescent="0.25">
      <c r="A64" s="14">
        <v>63</v>
      </c>
      <c r="B64" s="17">
        <v>144</v>
      </c>
      <c r="C64" s="18">
        <v>14</v>
      </c>
      <c r="D64" s="15" t="s">
        <v>11</v>
      </c>
      <c r="E64" s="20">
        <v>1076</v>
      </c>
      <c r="F64" s="15">
        <f t="shared" si="0"/>
        <v>1183.6000000000001</v>
      </c>
      <c r="G64" s="47">
        <f>G63</f>
        <v>32970</v>
      </c>
      <c r="H64" s="29">
        <f t="shared" si="2"/>
        <v>35475720</v>
      </c>
      <c r="I64" s="29">
        <f t="shared" si="3"/>
        <v>37604263.200000003</v>
      </c>
      <c r="J64" s="27">
        <f t="shared" si="4"/>
        <v>78500</v>
      </c>
      <c r="K64" s="30">
        <f t="shared" si="5"/>
        <v>3550800.0000000005</v>
      </c>
    </row>
    <row r="65" spans="1:11" x14ac:dyDescent="0.25">
      <c r="A65" s="14">
        <v>64</v>
      </c>
      <c r="B65" s="14">
        <v>145</v>
      </c>
      <c r="C65" s="18">
        <v>14</v>
      </c>
      <c r="D65" s="15" t="s">
        <v>11</v>
      </c>
      <c r="E65" s="20">
        <v>911</v>
      </c>
      <c r="F65" s="15">
        <f t="shared" si="0"/>
        <v>1002.1000000000001</v>
      </c>
      <c r="G65" s="47">
        <f>G64</f>
        <v>32970</v>
      </c>
      <c r="H65" s="29">
        <f t="shared" si="2"/>
        <v>30035670</v>
      </c>
      <c r="I65" s="29">
        <f t="shared" si="3"/>
        <v>31837810.200000003</v>
      </c>
      <c r="J65" s="27">
        <f t="shared" si="4"/>
        <v>66500</v>
      </c>
      <c r="K65" s="30">
        <f t="shared" si="5"/>
        <v>3006300.0000000005</v>
      </c>
    </row>
    <row r="66" spans="1:11" x14ac:dyDescent="0.25">
      <c r="A66" s="14">
        <v>65</v>
      </c>
      <c r="B66" s="17">
        <v>151</v>
      </c>
      <c r="C66" s="18">
        <v>15</v>
      </c>
      <c r="D66" s="15" t="s">
        <v>9</v>
      </c>
      <c r="E66" s="19">
        <v>618</v>
      </c>
      <c r="F66" s="15">
        <f t="shared" si="0"/>
        <v>679.80000000000007</v>
      </c>
      <c r="G66" s="47">
        <f>G65+90</f>
        <v>33060</v>
      </c>
      <c r="H66" s="29">
        <f t="shared" si="2"/>
        <v>20431080</v>
      </c>
      <c r="I66" s="29">
        <f t="shared" si="3"/>
        <v>21656944.800000001</v>
      </c>
      <c r="J66" s="27">
        <f t="shared" si="4"/>
        <v>45000</v>
      </c>
      <c r="K66" s="30">
        <f t="shared" si="5"/>
        <v>2039400.0000000002</v>
      </c>
    </row>
    <row r="67" spans="1:11" x14ac:dyDescent="0.25">
      <c r="A67" s="14">
        <v>66</v>
      </c>
      <c r="B67" s="17">
        <v>152</v>
      </c>
      <c r="C67" s="18">
        <v>15</v>
      </c>
      <c r="D67" s="15" t="s">
        <v>9</v>
      </c>
      <c r="E67" s="20">
        <v>755</v>
      </c>
      <c r="F67" s="15">
        <f t="shared" si="0"/>
        <v>830.50000000000011</v>
      </c>
      <c r="G67" s="47">
        <f>G66</f>
        <v>33060</v>
      </c>
      <c r="H67" s="29">
        <f t="shared" ref="H67:H105" si="6">E67*G67</f>
        <v>24960300</v>
      </c>
      <c r="I67" s="29">
        <f t="shared" ref="I67:I105" si="7">H67*1.06</f>
        <v>26457918</v>
      </c>
      <c r="J67" s="27">
        <f t="shared" ref="J67:J105" si="8">MROUND((I67*0.025/12),500)</f>
        <v>55000</v>
      </c>
      <c r="K67" s="30">
        <f t="shared" ref="K67:K105" si="9">F67*3000</f>
        <v>2491500.0000000005</v>
      </c>
    </row>
    <row r="68" spans="1:11" x14ac:dyDescent="0.25">
      <c r="A68" s="14">
        <v>67</v>
      </c>
      <c r="B68" s="17">
        <v>153</v>
      </c>
      <c r="C68" s="18">
        <v>15</v>
      </c>
      <c r="D68" s="15" t="s">
        <v>11</v>
      </c>
      <c r="E68" s="20">
        <v>992</v>
      </c>
      <c r="F68" s="15">
        <f t="shared" si="0"/>
        <v>1091.2</v>
      </c>
      <c r="G68" s="47">
        <f>G67</f>
        <v>33060</v>
      </c>
      <c r="H68" s="29">
        <f t="shared" si="6"/>
        <v>32795520</v>
      </c>
      <c r="I68" s="29">
        <f t="shared" si="7"/>
        <v>34763251.200000003</v>
      </c>
      <c r="J68" s="27">
        <f t="shared" si="8"/>
        <v>72500</v>
      </c>
      <c r="K68" s="30">
        <f t="shared" si="9"/>
        <v>3273600</v>
      </c>
    </row>
    <row r="69" spans="1:11" x14ac:dyDescent="0.25">
      <c r="A69" s="14">
        <v>68</v>
      </c>
      <c r="B69" s="17">
        <v>154</v>
      </c>
      <c r="C69" s="18">
        <v>15</v>
      </c>
      <c r="D69" s="15" t="s">
        <v>11</v>
      </c>
      <c r="E69" s="20">
        <v>1076</v>
      </c>
      <c r="F69" s="15">
        <f t="shared" si="0"/>
        <v>1183.6000000000001</v>
      </c>
      <c r="G69" s="47">
        <f>G68</f>
        <v>33060</v>
      </c>
      <c r="H69" s="29">
        <f t="shared" si="6"/>
        <v>35572560</v>
      </c>
      <c r="I69" s="29">
        <f t="shared" si="7"/>
        <v>37706913.600000001</v>
      </c>
      <c r="J69" s="27">
        <f t="shared" si="8"/>
        <v>78500</v>
      </c>
      <c r="K69" s="30">
        <f t="shared" si="9"/>
        <v>3550800.0000000005</v>
      </c>
    </row>
    <row r="70" spans="1:11" x14ac:dyDescent="0.25">
      <c r="A70" s="14">
        <v>69</v>
      </c>
      <c r="B70" s="17">
        <v>155</v>
      </c>
      <c r="C70" s="18">
        <v>15</v>
      </c>
      <c r="D70" s="15" t="s">
        <v>11</v>
      </c>
      <c r="E70" s="20">
        <v>911</v>
      </c>
      <c r="F70" s="15">
        <f t="shared" si="0"/>
        <v>1002.1000000000001</v>
      </c>
      <c r="G70" s="47">
        <f>G69</f>
        <v>33060</v>
      </c>
      <c r="H70" s="29">
        <f t="shared" si="6"/>
        <v>30117660</v>
      </c>
      <c r="I70" s="29">
        <f t="shared" si="7"/>
        <v>31924719.600000001</v>
      </c>
      <c r="J70" s="27">
        <f t="shared" si="8"/>
        <v>66500</v>
      </c>
      <c r="K70" s="30">
        <f t="shared" si="9"/>
        <v>3006300.0000000005</v>
      </c>
    </row>
    <row r="71" spans="1:11" x14ac:dyDescent="0.25">
      <c r="A71" s="14">
        <v>70</v>
      </c>
      <c r="B71" s="17">
        <v>161</v>
      </c>
      <c r="C71" s="18">
        <v>16</v>
      </c>
      <c r="D71" s="15" t="s">
        <v>9</v>
      </c>
      <c r="E71" s="19">
        <v>618</v>
      </c>
      <c r="F71" s="15">
        <f t="shared" si="0"/>
        <v>679.80000000000007</v>
      </c>
      <c r="G71" s="47">
        <f>G70+90</f>
        <v>33150</v>
      </c>
      <c r="H71" s="29">
        <f t="shared" si="6"/>
        <v>20486700</v>
      </c>
      <c r="I71" s="29">
        <f t="shared" si="7"/>
        <v>21715902</v>
      </c>
      <c r="J71" s="27">
        <f t="shared" si="8"/>
        <v>45000</v>
      </c>
      <c r="K71" s="30">
        <f t="shared" si="9"/>
        <v>2039400.0000000002</v>
      </c>
    </row>
    <row r="72" spans="1:11" x14ac:dyDescent="0.25">
      <c r="A72" s="14">
        <v>71</v>
      </c>
      <c r="B72" s="17">
        <v>162</v>
      </c>
      <c r="C72" s="18">
        <v>16</v>
      </c>
      <c r="D72" s="15" t="s">
        <v>9</v>
      </c>
      <c r="E72" s="20">
        <v>755</v>
      </c>
      <c r="F72" s="15">
        <f t="shared" si="0"/>
        <v>830.50000000000011</v>
      </c>
      <c r="G72" s="47">
        <f>G71</f>
        <v>33150</v>
      </c>
      <c r="H72" s="29">
        <f t="shared" si="6"/>
        <v>25028250</v>
      </c>
      <c r="I72" s="29">
        <f t="shared" si="7"/>
        <v>26529945</v>
      </c>
      <c r="J72" s="27">
        <f t="shared" si="8"/>
        <v>55500</v>
      </c>
      <c r="K72" s="30">
        <f t="shared" si="9"/>
        <v>2491500.0000000005</v>
      </c>
    </row>
    <row r="73" spans="1:11" x14ac:dyDescent="0.25">
      <c r="A73" s="14">
        <v>72</v>
      </c>
      <c r="B73" s="17">
        <v>163</v>
      </c>
      <c r="C73" s="18">
        <v>16</v>
      </c>
      <c r="D73" s="15" t="s">
        <v>11</v>
      </c>
      <c r="E73" s="20">
        <v>992</v>
      </c>
      <c r="F73" s="15">
        <f t="shared" si="0"/>
        <v>1091.2</v>
      </c>
      <c r="G73" s="47">
        <f>G72</f>
        <v>33150</v>
      </c>
      <c r="H73" s="29">
        <f t="shared" si="6"/>
        <v>32884800</v>
      </c>
      <c r="I73" s="29">
        <f t="shared" si="7"/>
        <v>34857888</v>
      </c>
      <c r="J73" s="27">
        <f t="shared" si="8"/>
        <v>72500</v>
      </c>
      <c r="K73" s="30">
        <f t="shared" si="9"/>
        <v>3273600</v>
      </c>
    </row>
    <row r="74" spans="1:11" x14ac:dyDescent="0.25">
      <c r="A74" s="14">
        <v>73</v>
      </c>
      <c r="B74" s="17">
        <v>164</v>
      </c>
      <c r="C74" s="18">
        <v>16</v>
      </c>
      <c r="D74" s="15" t="s">
        <v>11</v>
      </c>
      <c r="E74" s="20">
        <v>1076</v>
      </c>
      <c r="F74" s="15">
        <f t="shared" si="0"/>
        <v>1183.6000000000001</v>
      </c>
      <c r="G74" s="47">
        <f>G73</f>
        <v>33150</v>
      </c>
      <c r="H74" s="29">
        <f t="shared" si="6"/>
        <v>35669400</v>
      </c>
      <c r="I74" s="29">
        <f t="shared" si="7"/>
        <v>37809564</v>
      </c>
      <c r="J74" s="27">
        <f t="shared" si="8"/>
        <v>79000</v>
      </c>
      <c r="K74" s="30">
        <f t="shared" si="9"/>
        <v>3550800.0000000005</v>
      </c>
    </row>
    <row r="75" spans="1:11" x14ac:dyDescent="0.25">
      <c r="A75" s="14">
        <v>74</v>
      </c>
      <c r="B75" s="17">
        <v>165</v>
      </c>
      <c r="C75" s="18">
        <v>16</v>
      </c>
      <c r="D75" s="15" t="s">
        <v>11</v>
      </c>
      <c r="E75" s="20">
        <v>911</v>
      </c>
      <c r="F75" s="15">
        <f t="shared" si="0"/>
        <v>1002.1000000000001</v>
      </c>
      <c r="G75" s="47">
        <f>G74</f>
        <v>33150</v>
      </c>
      <c r="H75" s="29">
        <f t="shared" si="6"/>
        <v>30199650</v>
      </c>
      <c r="I75" s="29">
        <f t="shared" si="7"/>
        <v>32011629</v>
      </c>
      <c r="J75" s="27">
        <f t="shared" si="8"/>
        <v>66500</v>
      </c>
      <c r="K75" s="30">
        <f t="shared" si="9"/>
        <v>3006300.0000000005</v>
      </c>
    </row>
    <row r="76" spans="1:11" x14ac:dyDescent="0.25">
      <c r="A76" s="14">
        <v>75</v>
      </c>
      <c r="B76" s="17">
        <v>171</v>
      </c>
      <c r="C76" s="18">
        <v>17</v>
      </c>
      <c r="D76" s="15" t="s">
        <v>9</v>
      </c>
      <c r="E76" s="19">
        <v>618</v>
      </c>
      <c r="F76" s="15">
        <f t="shared" si="0"/>
        <v>679.80000000000007</v>
      </c>
      <c r="G76" s="47">
        <f>G75+90</f>
        <v>33240</v>
      </c>
      <c r="H76" s="29">
        <f t="shared" si="6"/>
        <v>20542320</v>
      </c>
      <c r="I76" s="29">
        <f t="shared" si="7"/>
        <v>21774859.199999999</v>
      </c>
      <c r="J76" s="27">
        <f t="shared" si="8"/>
        <v>45500</v>
      </c>
      <c r="K76" s="30">
        <f t="shared" si="9"/>
        <v>2039400.0000000002</v>
      </c>
    </row>
    <row r="77" spans="1:11" x14ac:dyDescent="0.25">
      <c r="A77" s="14">
        <v>76</v>
      </c>
      <c r="B77" s="17">
        <v>172</v>
      </c>
      <c r="C77" s="18">
        <v>17</v>
      </c>
      <c r="D77" s="15" t="s">
        <v>9</v>
      </c>
      <c r="E77" s="20">
        <v>755</v>
      </c>
      <c r="F77" s="15">
        <f t="shared" si="0"/>
        <v>830.50000000000011</v>
      </c>
      <c r="G77" s="47">
        <f>G76</f>
        <v>33240</v>
      </c>
      <c r="H77" s="29">
        <f t="shared" si="6"/>
        <v>25096200</v>
      </c>
      <c r="I77" s="29">
        <f t="shared" si="7"/>
        <v>26601972</v>
      </c>
      <c r="J77" s="27">
        <f t="shared" si="8"/>
        <v>55500</v>
      </c>
      <c r="K77" s="30">
        <f t="shared" si="9"/>
        <v>2491500.0000000005</v>
      </c>
    </row>
    <row r="78" spans="1:11" x14ac:dyDescent="0.25">
      <c r="A78" s="14">
        <v>77</v>
      </c>
      <c r="B78" s="17">
        <v>173</v>
      </c>
      <c r="C78" s="18">
        <v>17</v>
      </c>
      <c r="D78" s="15" t="s">
        <v>11</v>
      </c>
      <c r="E78" s="20">
        <v>992</v>
      </c>
      <c r="F78" s="15">
        <f t="shared" ref="F78:F105" si="10">E78*1.1</f>
        <v>1091.2</v>
      </c>
      <c r="G78" s="47">
        <f>G77</f>
        <v>33240</v>
      </c>
      <c r="H78" s="29">
        <f t="shared" si="6"/>
        <v>32974080</v>
      </c>
      <c r="I78" s="29">
        <f t="shared" si="7"/>
        <v>34952524.800000004</v>
      </c>
      <c r="J78" s="27">
        <f t="shared" si="8"/>
        <v>73000</v>
      </c>
      <c r="K78" s="30">
        <f t="shared" si="9"/>
        <v>3273600</v>
      </c>
    </row>
    <row r="79" spans="1:11" x14ac:dyDescent="0.25">
      <c r="A79" s="14">
        <v>78</v>
      </c>
      <c r="B79" s="17">
        <v>174</v>
      </c>
      <c r="C79" s="18">
        <v>17</v>
      </c>
      <c r="D79" s="15" t="s">
        <v>11</v>
      </c>
      <c r="E79" s="20">
        <v>1076</v>
      </c>
      <c r="F79" s="15">
        <f t="shared" si="10"/>
        <v>1183.6000000000001</v>
      </c>
      <c r="G79" s="47">
        <f>G78</f>
        <v>33240</v>
      </c>
      <c r="H79" s="29">
        <f t="shared" si="6"/>
        <v>35766240</v>
      </c>
      <c r="I79" s="29">
        <f t="shared" si="7"/>
        <v>37912214.399999999</v>
      </c>
      <c r="J79" s="27">
        <f t="shared" si="8"/>
        <v>79000</v>
      </c>
      <c r="K79" s="30">
        <f t="shared" si="9"/>
        <v>3550800.0000000005</v>
      </c>
    </row>
    <row r="80" spans="1:11" x14ac:dyDescent="0.25">
      <c r="A80" s="14">
        <v>79</v>
      </c>
      <c r="B80" s="17">
        <v>175</v>
      </c>
      <c r="C80" s="18">
        <v>17</v>
      </c>
      <c r="D80" s="15" t="s">
        <v>11</v>
      </c>
      <c r="E80" s="20">
        <v>911</v>
      </c>
      <c r="F80" s="15">
        <f t="shared" si="10"/>
        <v>1002.1000000000001</v>
      </c>
      <c r="G80" s="47">
        <f>G79</f>
        <v>33240</v>
      </c>
      <c r="H80" s="29">
        <f t="shared" si="6"/>
        <v>30281640</v>
      </c>
      <c r="I80" s="29">
        <f t="shared" si="7"/>
        <v>32098538.400000002</v>
      </c>
      <c r="J80" s="27">
        <f t="shared" si="8"/>
        <v>67000</v>
      </c>
      <c r="K80" s="30">
        <f t="shared" si="9"/>
        <v>3006300.0000000005</v>
      </c>
    </row>
    <row r="81" spans="1:11" x14ac:dyDescent="0.25">
      <c r="A81" s="14">
        <v>80</v>
      </c>
      <c r="B81" s="17">
        <v>181</v>
      </c>
      <c r="C81" s="18">
        <v>18</v>
      </c>
      <c r="D81" s="15" t="s">
        <v>9</v>
      </c>
      <c r="E81" s="19">
        <v>618</v>
      </c>
      <c r="F81" s="15">
        <f t="shared" si="10"/>
        <v>679.80000000000007</v>
      </c>
      <c r="G81" s="47">
        <f>G80+90</f>
        <v>33330</v>
      </c>
      <c r="H81" s="29">
        <f t="shared" si="6"/>
        <v>20597940</v>
      </c>
      <c r="I81" s="29">
        <f t="shared" si="7"/>
        <v>21833816.400000002</v>
      </c>
      <c r="J81" s="27">
        <f t="shared" si="8"/>
        <v>45500</v>
      </c>
      <c r="K81" s="30">
        <f t="shared" si="9"/>
        <v>2039400.0000000002</v>
      </c>
    </row>
    <row r="82" spans="1:11" x14ac:dyDescent="0.25">
      <c r="A82" s="14">
        <v>81</v>
      </c>
      <c r="B82" s="17">
        <v>182</v>
      </c>
      <c r="C82" s="18">
        <v>18</v>
      </c>
      <c r="D82" s="15" t="s">
        <v>9</v>
      </c>
      <c r="E82" s="20">
        <v>755</v>
      </c>
      <c r="F82" s="15">
        <f t="shared" si="10"/>
        <v>830.50000000000011</v>
      </c>
      <c r="G82" s="47">
        <f>G81</f>
        <v>33330</v>
      </c>
      <c r="H82" s="29">
        <f t="shared" si="6"/>
        <v>25164150</v>
      </c>
      <c r="I82" s="29">
        <f t="shared" si="7"/>
        <v>26673999</v>
      </c>
      <c r="J82" s="27">
        <f t="shared" si="8"/>
        <v>55500</v>
      </c>
      <c r="K82" s="30">
        <f t="shared" si="9"/>
        <v>2491500.0000000005</v>
      </c>
    </row>
    <row r="83" spans="1:11" x14ac:dyDescent="0.25">
      <c r="A83" s="14">
        <v>82</v>
      </c>
      <c r="B83" s="17">
        <v>183</v>
      </c>
      <c r="C83" s="18">
        <v>18</v>
      </c>
      <c r="D83" s="15" t="s">
        <v>11</v>
      </c>
      <c r="E83" s="20">
        <v>992</v>
      </c>
      <c r="F83" s="15">
        <f t="shared" si="10"/>
        <v>1091.2</v>
      </c>
      <c r="G83" s="47">
        <f>G82</f>
        <v>33330</v>
      </c>
      <c r="H83" s="29">
        <f t="shared" si="6"/>
        <v>33063360</v>
      </c>
      <c r="I83" s="29">
        <f t="shared" si="7"/>
        <v>35047161.600000001</v>
      </c>
      <c r="J83" s="27">
        <f t="shared" si="8"/>
        <v>73000</v>
      </c>
      <c r="K83" s="30">
        <f t="shared" si="9"/>
        <v>3273600</v>
      </c>
    </row>
    <row r="84" spans="1:11" x14ac:dyDescent="0.25">
      <c r="A84" s="14">
        <v>83</v>
      </c>
      <c r="B84" s="17">
        <v>184</v>
      </c>
      <c r="C84" s="18">
        <v>18</v>
      </c>
      <c r="D84" s="15" t="s">
        <v>11</v>
      </c>
      <c r="E84" s="20">
        <v>1076</v>
      </c>
      <c r="F84" s="15">
        <f t="shared" si="10"/>
        <v>1183.6000000000001</v>
      </c>
      <c r="G84" s="47">
        <f>G83</f>
        <v>33330</v>
      </c>
      <c r="H84" s="29">
        <f t="shared" si="6"/>
        <v>35863080</v>
      </c>
      <c r="I84" s="29">
        <f t="shared" si="7"/>
        <v>38014864.800000004</v>
      </c>
      <c r="J84" s="27">
        <f t="shared" si="8"/>
        <v>79000</v>
      </c>
      <c r="K84" s="30">
        <f t="shared" si="9"/>
        <v>3550800.0000000005</v>
      </c>
    </row>
    <row r="85" spans="1:11" x14ac:dyDescent="0.25">
      <c r="A85" s="14">
        <v>84</v>
      </c>
      <c r="B85" s="17">
        <v>185</v>
      </c>
      <c r="C85" s="18">
        <v>18</v>
      </c>
      <c r="D85" s="15" t="s">
        <v>11</v>
      </c>
      <c r="E85" s="20">
        <v>911</v>
      </c>
      <c r="F85" s="15">
        <f t="shared" si="10"/>
        <v>1002.1000000000001</v>
      </c>
      <c r="G85" s="47">
        <f>G84</f>
        <v>33330</v>
      </c>
      <c r="H85" s="29">
        <f t="shared" si="6"/>
        <v>30363630</v>
      </c>
      <c r="I85" s="29">
        <f t="shared" si="7"/>
        <v>32185447.800000001</v>
      </c>
      <c r="J85" s="27">
        <f t="shared" si="8"/>
        <v>67000</v>
      </c>
      <c r="K85" s="30">
        <f t="shared" si="9"/>
        <v>3006300.0000000005</v>
      </c>
    </row>
    <row r="86" spans="1:11" x14ac:dyDescent="0.25">
      <c r="A86" s="14">
        <v>85</v>
      </c>
      <c r="B86" s="17">
        <v>191</v>
      </c>
      <c r="C86" s="18">
        <v>19</v>
      </c>
      <c r="D86" s="15" t="s">
        <v>9</v>
      </c>
      <c r="E86" s="19">
        <v>618</v>
      </c>
      <c r="F86" s="15">
        <f t="shared" si="10"/>
        <v>679.80000000000007</v>
      </c>
      <c r="G86" s="47">
        <f>G85+90</f>
        <v>33420</v>
      </c>
      <c r="H86" s="29">
        <f t="shared" si="6"/>
        <v>20653560</v>
      </c>
      <c r="I86" s="29">
        <f t="shared" si="7"/>
        <v>21892773.600000001</v>
      </c>
      <c r="J86" s="27">
        <f t="shared" si="8"/>
        <v>45500</v>
      </c>
      <c r="K86" s="30">
        <f t="shared" si="9"/>
        <v>2039400.0000000002</v>
      </c>
    </row>
    <row r="87" spans="1:11" x14ac:dyDescent="0.25">
      <c r="A87" s="14">
        <v>86</v>
      </c>
      <c r="B87" s="17">
        <v>192</v>
      </c>
      <c r="C87" s="18">
        <v>19</v>
      </c>
      <c r="D87" s="15" t="s">
        <v>9</v>
      </c>
      <c r="E87" s="20">
        <v>755</v>
      </c>
      <c r="F87" s="15">
        <f t="shared" si="10"/>
        <v>830.50000000000011</v>
      </c>
      <c r="G87" s="47">
        <f>G86</f>
        <v>33420</v>
      </c>
      <c r="H87" s="29">
        <f t="shared" si="6"/>
        <v>25232100</v>
      </c>
      <c r="I87" s="29">
        <f t="shared" si="7"/>
        <v>26746026</v>
      </c>
      <c r="J87" s="27">
        <f t="shared" si="8"/>
        <v>55500</v>
      </c>
      <c r="K87" s="30">
        <f t="shared" si="9"/>
        <v>2491500.0000000005</v>
      </c>
    </row>
    <row r="88" spans="1:11" x14ac:dyDescent="0.25">
      <c r="A88" s="14">
        <v>87</v>
      </c>
      <c r="B88" s="17">
        <v>193</v>
      </c>
      <c r="C88" s="18">
        <v>19</v>
      </c>
      <c r="D88" s="15" t="s">
        <v>11</v>
      </c>
      <c r="E88" s="20">
        <v>992</v>
      </c>
      <c r="F88" s="15">
        <f t="shared" si="10"/>
        <v>1091.2</v>
      </c>
      <c r="G88" s="47">
        <f>G87</f>
        <v>33420</v>
      </c>
      <c r="H88" s="29">
        <f t="shared" si="6"/>
        <v>33152640</v>
      </c>
      <c r="I88" s="29">
        <f t="shared" si="7"/>
        <v>35141798.399999999</v>
      </c>
      <c r="J88" s="27">
        <f t="shared" si="8"/>
        <v>73000</v>
      </c>
      <c r="K88" s="30">
        <f t="shared" si="9"/>
        <v>3273600</v>
      </c>
    </row>
    <row r="89" spans="1:11" x14ac:dyDescent="0.25">
      <c r="A89" s="14">
        <v>88</v>
      </c>
      <c r="B89" s="17">
        <v>194</v>
      </c>
      <c r="C89" s="18">
        <v>19</v>
      </c>
      <c r="D89" s="15" t="s">
        <v>11</v>
      </c>
      <c r="E89" s="20">
        <v>1076</v>
      </c>
      <c r="F89" s="15">
        <f t="shared" si="10"/>
        <v>1183.6000000000001</v>
      </c>
      <c r="G89" s="47">
        <f>G88</f>
        <v>33420</v>
      </c>
      <c r="H89" s="29">
        <f t="shared" si="6"/>
        <v>35959920</v>
      </c>
      <c r="I89" s="29">
        <f t="shared" si="7"/>
        <v>38117515.200000003</v>
      </c>
      <c r="J89" s="27">
        <f t="shared" si="8"/>
        <v>79500</v>
      </c>
      <c r="K89" s="30">
        <f t="shared" si="9"/>
        <v>3550800.0000000005</v>
      </c>
    </row>
    <row r="90" spans="1:11" x14ac:dyDescent="0.25">
      <c r="A90" s="14">
        <v>89</v>
      </c>
      <c r="B90" s="17">
        <v>195</v>
      </c>
      <c r="C90" s="18">
        <v>19</v>
      </c>
      <c r="D90" s="15" t="s">
        <v>11</v>
      </c>
      <c r="E90" s="20">
        <v>911</v>
      </c>
      <c r="F90" s="15">
        <f t="shared" si="10"/>
        <v>1002.1000000000001</v>
      </c>
      <c r="G90" s="47">
        <f>G89</f>
        <v>33420</v>
      </c>
      <c r="H90" s="29">
        <f t="shared" si="6"/>
        <v>30445620</v>
      </c>
      <c r="I90" s="29">
        <f t="shared" si="7"/>
        <v>32272357.200000003</v>
      </c>
      <c r="J90" s="27">
        <f t="shared" si="8"/>
        <v>67000</v>
      </c>
      <c r="K90" s="30">
        <f t="shared" si="9"/>
        <v>3006300.0000000005</v>
      </c>
    </row>
    <row r="91" spans="1:11" x14ac:dyDescent="0.25">
      <c r="A91" s="14">
        <v>90</v>
      </c>
      <c r="B91" s="17">
        <v>201</v>
      </c>
      <c r="C91" s="18">
        <v>20</v>
      </c>
      <c r="D91" s="15" t="s">
        <v>9</v>
      </c>
      <c r="E91" s="19">
        <v>618</v>
      </c>
      <c r="F91" s="15">
        <f t="shared" si="10"/>
        <v>679.80000000000007</v>
      </c>
      <c r="G91" s="47">
        <f>G90+90</f>
        <v>33510</v>
      </c>
      <c r="H91" s="29">
        <f t="shared" si="6"/>
        <v>20709180</v>
      </c>
      <c r="I91" s="29">
        <f t="shared" si="7"/>
        <v>21951730.800000001</v>
      </c>
      <c r="J91" s="27">
        <f t="shared" si="8"/>
        <v>45500</v>
      </c>
      <c r="K91" s="30">
        <f t="shared" si="9"/>
        <v>2039400.0000000002</v>
      </c>
    </row>
    <row r="92" spans="1:11" x14ac:dyDescent="0.25">
      <c r="A92" s="14">
        <v>91</v>
      </c>
      <c r="B92" s="17">
        <v>202</v>
      </c>
      <c r="C92" s="18">
        <v>20</v>
      </c>
      <c r="D92" s="15" t="s">
        <v>9</v>
      </c>
      <c r="E92" s="20">
        <v>755</v>
      </c>
      <c r="F92" s="15">
        <f t="shared" si="10"/>
        <v>830.50000000000011</v>
      </c>
      <c r="G92" s="47">
        <f>G91</f>
        <v>33510</v>
      </c>
      <c r="H92" s="29">
        <f t="shared" si="6"/>
        <v>25300050</v>
      </c>
      <c r="I92" s="29">
        <f t="shared" si="7"/>
        <v>26818053</v>
      </c>
      <c r="J92" s="27">
        <f t="shared" si="8"/>
        <v>56000</v>
      </c>
      <c r="K92" s="30">
        <f t="shared" si="9"/>
        <v>2491500.0000000005</v>
      </c>
    </row>
    <row r="93" spans="1:11" x14ac:dyDescent="0.25">
      <c r="A93" s="14">
        <v>92</v>
      </c>
      <c r="B93" s="17">
        <v>203</v>
      </c>
      <c r="C93" s="18">
        <v>20</v>
      </c>
      <c r="D93" s="15" t="s">
        <v>11</v>
      </c>
      <c r="E93" s="20">
        <v>992</v>
      </c>
      <c r="F93" s="15">
        <f t="shared" si="10"/>
        <v>1091.2</v>
      </c>
      <c r="G93" s="47">
        <f>G92</f>
        <v>33510</v>
      </c>
      <c r="H93" s="29">
        <f t="shared" si="6"/>
        <v>33241920</v>
      </c>
      <c r="I93" s="29">
        <f t="shared" si="7"/>
        <v>35236435.200000003</v>
      </c>
      <c r="J93" s="27">
        <f t="shared" si="8"/>
        <v>73500</v>
      </c>
      <c r="K93" s="30">
        <f t="shared" si="9"/>
        <v>3273600</v>
      </c>
    </row>
    <row r="94" spans="1:11" x14ac:dyDescent="0.25">
      <c r="A94" s="14">
        <v>93</v>
      </c>
      <c r="B94" s="17">
        <v>204</v>
      </c>
      <c r="C94" s="18">
        <v>20</v>
      </c>
      <c r="D94" s="15" t="s">
        <v>11</v>
      </c>
      <c r="E94" s="20">
        <v>1076</v>
      </c>
      <c r="F94" s="15">
        <f t="shared" si="10"/>
        <v>1183.6000000000001</v>
      </c>
      <c r="G94" s="47">
        <f>G93</f>
        <v>33510</v>
      </c>
      <c r="H94" s="29">
        <f t="shared" si="6"/>
        <v>36056760</v>
      </c>
      <c r="I94" s="29">
        <f t="shared" si="7"/>
        <v>38220165.600000001</v>
      </c>
      <c r="J94" s="27">
        <f t="shared" si="8"/>
        <v>79500</v>
      </c>
      <c r="K94" s="30">
        <f t="shared" si="9"/>
        <v>3550800.0000000005</v>
      </c>
    </row>
    <row r="95" spans="1:11" x14ac:dyDescent="0.25">
      <c r="A95" s="14">
        <v>94</v>
      </c>
      <c r="B95" s="17">
        <v>205</v>
      </c>
      <c r="C95" s="18">
        <v>20</v>
      </c>
      <c r="D95" s="15" t="s">
        <v>11</v>
      </c>
      <c r="E95" s="20">
        <v>911</v>
      </c>
      <c r="F95" s="15">
        <f t="shared" si="10"/>
        <v>1002.1000000000001</v>
      </c>
      <c r="G95" s="47">
        <f>G94</f>
        <v>33510</v>
      </c>
      <c r="H95" s="29">
        <f t="shared" si="6"/>
        <v>30527610</v>
      </c>
      <c r="I95" s="29">
        <f t="shared" si="7"/>
        <v>32359266.600000001</v>
      </c>
      <c r="J95" s="27">
        <f t="shared" si="8"/>
        <v>67500</v>
      </c>
      <c r="K95" s="30">
        <f t="shared" si="9"/>
        <v>3006300.0000000005</v>
      </c>
    </row>
    <row r="96" spans="1:11" x14ac:dyDescent="0.25">
      <c r="A96" s="14">
        <v>95</v>
      </c>
      <c r="B96" s="17">
        <v>211</v>
      </c>
      <c r="C96" s="18">
        <v>21</v>
      </c>
      <c r="D96" s="15" t="s">
        <v>9</v>
      </c>
      <c r="E96" s="19">
        <v>618</v>
      </c>
      <c r="F96" s="15">
        <f t="shared" si="10"/>
        <v>679.80000000000007</v>
      </c>
      <c r="G96" s="47">
        <f>G95+90</f>
        <v>33600</v>
      </c>
      <c r="H96" s="29">
        <f t="shared" si="6"/>
        <v>20764800</v>
      </c>
      <c r="I96" s="29">
        <f t="shared" si="7"/>
        <v>22010688</v>
      </c>
      <c r="J96" s="27">
        <f t="shared" si="8"/>
        <v>46000</v>
      </c>
      <c r="K96" s="30">
        <f t="shared" si="9"/>
        <v>2039400.0000000002</v>
      </c>
    </row>
    <row r="97" spans="1:14" x14ac:dyDescent="0.25">
      <c r="A97" s="14">
        <v>96</v>
      </c>
      <c r="B97" s="17">
        <v>212</v>
      </c>
      <c r="C97" s="18">
        <v>21</v>
      </c>
      <c r="D97" s="15" t="s">
        <v>9</v>
      </c>
      <c r="E97" s="20">
        <v>755</v>
      </c>
      <c r="F97" s="15">
        <f t="shared" si="10"/>
        <v>830.50000000000011</v>
      </c>
      <c r="G97" s="47">
        <f>G96</f>
        <v>33600</v>
      </c>
      <c r="H97" s="29">
        <f t="shared" si="6"/>
        <v>25368000</v>
      </c>
      <c r="I97" s="29">
        <f t="shared" si="7"/>
        <v>26890080</v>
      </c>
      <c r="J97" s="27">
        <f t="shared" si="8"/>
        <v>56000</v>
      </c>
      <c r="K97" s="30">
        <f t="shared" si="9"/>
        <v>2491500.0000000005</v>
      </c>
    </row>
    <row r="98" spans="1:14" x14ac:dyDescent="0.25">
      <c r="A98" s="14">
        <v>97</v>
      </c>
      <c r="B98" s="17">
        <v>213</v>
      </c>
      <c r="C98" s="18">
        <v>21</v>
      </c>
      <c r="D98" s="15" t="s">
        <v>11</v>
      </c>
      <c r="E98" s="20">
        <v>992</v>
      </c>
      <c r="F98" s="15">
        <f t="shared" si="10"/>
        <v>1091.2</v>
      </c>
      <c r="G98" s="47">
        <f>G97</f>
        <v>33600</v>
      </c>
      <c r="H98" s="29">
        <f t="shared" si="6"/>
        <v>33331200</v>
      </c>
      <c r="I98" s="29">
        <f t="shared" si="7"/>
        <v>35331072</v>
      </c>
      <c r="J98" s="27">
        <f t="shared" si="8"/>
        <v>73500</v>
      </c>
      <c r="K98" s="30">
        <f t="shared" si="9"/>
        <v>3273600</v>
      </c>
    </row>
    <row r="99" spans="1:14" x14ac:dyDescent="0.25">
      <c r="A99" s="14">
        <v>98</v>
      </c>
      <c r="B99" s="17">
        <v>214</v>
      </c>
      <c r="C99" s="18">
        <v>21</v>
      </c>
      <c r="D99" s="15" t="s">
        <v>11</v>
      </c>
      <c r="E99" s="20">
        <v>1076</v>
      </c>
      <c r="F99" s="15">
        <f t="shared" si="10"/>
        <v>1183.6000000000001</v>
      </c>
      <c r="G99" s="47">
        <f>G98</f>
        <v>33600</v>
      </c>
      <c r="H99" s="29">
        <f t="shared" si="6"/>
        <v>36153600</v>
      </c>
      <c r="I99" s="29">
        <f t="shared" si="7"/>
        <v>38322816</v>
      </c>
      <c r="J99" s="27">
        <f t="shared" si="8"/>
        <v>80000</v>
      </c>
      <c r="K99" s="30">
        <f t="shared" si="9"/>
        <v>3550800.0000000005</v>
      </c>
    </row>
    <row r="100" spans="1:14" x14ac:dyDescent="0.25">
      <c r="A100" s="14">
        <v>99</v>
      </c>
      <c r="B100" s="17">
        <v>215</v>
      </c>
      <c r="C100" s="18">
        <v>21</v>
      </c>
      <c r="D100" s="15" t="s">
        <v>11</v>
      </c>
      <c r="E100" s="20">
        <v>911</v>
      </c>
      <c r="F100" s="15">
        <f t="shared" si="10"/>
        <v>1002.1000000000001</v>
      </c>
      <c r="G100" s="47">
        <f>G99</f>
        <v>33600</v>
      </c>
      <c r="H100" s="29">
        <f t="shared" si="6"/>
        <v>30609600</v>
      </c>
      <c r="I100" s="29">
        <f t="shared" si="7"/>
        <v>32446176</v>
      </c>
      <c r="J100" s="27">
        <f t="shared" si="8"/>
        <v>67500</v>
      </c>
      <c r="K100" s="30">
        <f t="shared" si="9"/>
        <v>3006300.0000000005</v>
      </c>
    </row>
    <row r="101" spans="1:14" x14ac:dyDescent="0.25">
      <c r="A101" s="14">
        <v>100</v>
      </c>
      <c r="B101" s="17">
        <v>221</v>
      </c>
      <c r="C101" s="18">
        <v>22</v>
      </c>
      <c r="D101" s="15" t="s">
        <v>9</v>
      </c>
      <c r="E101" s="19">
        <v>618</v>
      </c>
      <c r="F101" s="15">
        <f t="shared" si="10"/>
        <v>679.80000000000007</v>
      </c>
      <c r="G101" s="47">
        <f>G100+90</f>
        <v>33690</v>
      </c>
      <c r="H101" s="29">
        <f t="shared" si="6"/>
        <v>20820420</v>
      </c>
      <c r="I101" s="29">
        <f t="shared" si="7"/>
        <v>22069645.199999999</v>
      </c>
      <c r="J101" s="27">
        <f t="shared" si="8"/>
        <v>46000</v>
      </c>
      <c r="K101" s="30">
        <f t="shared" si="9"/>
        <v>2039400.0000000002</v>
      </c>
    </row>
    <row r="102" spans="1:14" x14ac:dyDescent="0.25">
      <c r="A102" s="14">
        <v>101</v>
      </c>
      <c r="B102" s="17">
        <v>222</v>
      </c>
      <c r="C102" s="18">
        <v>22</v>
      </c>
      <c r="D102" s="15" t="s">
        <v>9</v>
      </c>
      <c r="E102" s="20">
        <v>755</v>
      </c>
      <c r="F102" s="15">
        <f t="shared" si="10"/>
        <v>830.50000000000011</v>
      </c>
      <c r="G102" s="47">
        <f>G101</f>
        <v>33690</v>
      </c>
      <c r="H102" s="29">
        <f t="shared" si="6"/>
        <v>25435950</v>
      </c>
      <c r="I102" s="29">
        <f t="shared" si="7"/>
        <v>26962107</v>
      </c>
      <c r="J102" s="27">
        <f t="shared" si="8"/>
        <v>56000</v>
      </c>
      <c r="K102" s="30">
        <f t="shared" si="9"/>
        <v>2491500.0000000005</v>
      </c>
    </row>
    <row r="103" spans="1:14" x14ac:dyDescent="0.25">
      <c r="A103" s="14">
        <v>102</v>
      </c>
      <c r="B103" s="17">
        <v>223</v>
      </c>
      <c r="C103" s="18">
        <v>22</v>
      </c>
      <c r="D103" s="15" t="s">
        <v>11</v>
      </c>
      <c r="E103" s="20">
        <v>992</v>
      </c>
      <c r="F103" s="15">
        <f t="shared" si="10"/>
        <v>1091.2</v>
      </c>
      <c r="G103" s="47">
        <f>G102</f>
        <v>33690</v>
      </c>
      <c r="H103" s="29">
        <f t="shared" si="6"/>
        <v>33420480</v>
      </c>
      <c r="I103" s="29">
        <f t="shared" si="7"/>
        <v>35425708.800000004</v>
      </c>
      <c r="J103" s="27">
        <f t="shared" si="8"/>
        <v>74000</v>
      </c>
      <c r="K103" s="30">
        <f t="shared" si="9"/>
        <v>3273600</v>
      </c>
    </row>
    <row r="104" spans="1:14" x14ac:dyDescent="0.25">
      <c r="A104" s="14">
        <v>103</v>
      </c>
      <c r="B104" s="17">
        <v>224</v>
      </c>
      <c r="C104" s="18">
        <v>22</v>
      </c>
      <c r="D104" s="15" t="s">
        <v>11</v>
      </c>
      <c r="E104" s="20">
        <v>1076</v>
      </c>
      <c r="F104" s="15">
        <f t="shared" si="10"/>
        <v>1183.6000000000001</v>
      </c>
      <c r="G104" s="47">
        <f>G103</f>
        <v>33690</v>
      </c>
      <c r="H104" s="29">
        <f t="shared" si="6"/>
        <v>36250440</v>
      </c>
      <c r="I104" s="29">
        <f t="shared" si="7"/>
        <v>38425466.399999999</v>
      </c>
      <c r="J104" s="27">
        <f t="shared" si="8"/>
        <v>80000</v>
      </c>
      <c r="K104" s="30">
        <f t="shared" si="9"/>
        <v>3550800.0000000005</v>
      </c>
      <c r="M104">
        <f>31393432/1076</f>
        <v>29176.052044609667</v>
      </c>
      <c r="N104">
        <f>35645895/E104</f>
        <v>33128.155204460963</v>
      </c>
    </row>
    <row r="105" spans="1:14" x14ac:dyDescent="0.25">
      <c r="A105" s="14">
        <v>104</v>
      </c>
      <c r="B105" s="17">
        <v>225</v>
      </c>
      <c r="C105" s="18">
        <v>22</v>
      </c>
      <c r="D105" s="15" t="s">
        <v>11</v>
      </c>
      <c r="E105" s="20">
        <v>911</v>
      </c>
      <c r="F105" s="15">
        <f t="shared" si="10"/>
        <v>1002.1000000000001</v>
      </c>
      <c r="G105" s="47">
        <f>G104</f>
        <v>33690</v>
      </c>
      <c r="H105" s="29">
        <f t="shared" si="6"/>
        <v>30691590</v>
      </c>
      <c r="I105" s="29">
        <f t="shared" si="7"/>
        <v>32533085.400000002</v>
      </c>
      <c r="J105" s="27">
        <f t="shared" si="8"/>
        <v>68000</v>
      </c>
      <c r="K105" s="30">
        <f t="shared" si="9"/>
        <v>3006300.0000000005</v>
      </c>
    </row>
    <row r="106" spans="1:14" x14ac:dyDescent="0.25">
      <c r="A106" s="23" t="s">
        <v>4</v>
      </c>
      <c r="B106" s="24"/>
      <c r="C106" s="24"/>
      <c r="D106" s="25"/>
      <c r="E106" s="21">
        <f t="shared" ref="E106:F106" si="11">SUM(E2:E105)</f>
        <v>89129</v>
      </c>
      <c r="F106" s="21">
        <f t="shared" si="11"/>
        <v>98041.900000000052</v>
      </c>
      <c r="G106" s="48"/>
      <c r="H106" s="32">
        <f>SUM(H2:H105)</f>
        <v>2924154690</v>
      </c>
      <c r="I106" s="32">
        <f>SUM(I2:I105)</f>
        <v>3099603971.4000001</v>
      </c>
      <c r="J106" s="27"/>
      <c r="K106" s="31">
        <f>SUM(K2:K105)</f>
        <v>294125700</v>
      </c>
      <c r="L106" s="22"/>
    </row>
  </sheetData>
  <mergeCells count="1">
    <mergeCell ref="A106:D10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0"/>
  <sheetViews>
    <sheetView topLeftCell="B1" zoomScale="145" zoomScaleNormal="145" workbookViewId="0">
      <selection activeCell="G13" sqref="G13"/>
    </sheetView>
  </sheetViews>
  <sheetFormatPr defaultRowHeight="15" x14ac:dyDescent="0.25"/>
  <cols>
    <col min="2" max="2" width="16.28515625" customWidth="1"/>
    <col min="3" max="3" width="14" customWidth="1"/>
    <col min="4" max="4" width="10.5703125" customWidth="1"/>
    <col min="5" max="5" width="11.140625" customWidth="1"/>
    <col min="6" max="6" width="11.85546875" customWidth="1"/>
    <col min="7" max="7" width="24" customWidth="1"/>
    <col min="8" max="8" width="16.85546875" customWidth="1"/>
    <col min="9" max="9" width="19" customWidth="1"/>
    <col min="11" max="11" width="17.28515625" bestFit="1" customWidth="1"/>
    <col min="13" max="13" width="16.1406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s="1" customFormat="1" ht="36.75" customHeight="1" x14ac:dyDescent="0.25">
      <c r="B2" s="38" t="s">
        <v>12</v>
      </c>
      <c r="C2" s="38" t="s">
        <v>2</v>
      </c>
      <c r="D2" s="39" t="s">
        <v>5</v>
      </c>
      <c r="E2" s="39" t="s">
        <v>6</v>
      </c>
      <c r="F2" s="39" t="s">
        <v>7</v>
      </c>
      <c r="G2" s="40" t="s">
        <v>32</v>
      </c>
      <c r="H2" s="41" t="s">
        <v>33</v>
      </c>
      <c r="I2" s="26" t="s">
        <v>30</v>
      </c>
    </row>
    <row r="3" spans="2:11" s="1" customFormat="1" ht="37.5" customHeight="1" x14ac:dyDescent="0.25">
      <c r="B3" s="38" t="s">
        <v>17</v>
      </c>
      <c r="C3" s="39" t="s">
        <v>31</v>
      </c>
      <c r="D3" s="45">
        <f>44+60</f>
        <v>104</v>
      </c>
      <c r="E3" s="42">
        <v>89129</v>
      </c>
      <c r="F3" s="43">
        <v>98042</v>
      </c>
      <c r="G3" s="36">
        <v>2924154690</v>
      </c>
      <c r="H3" s="37">
        <v>3099603971</v>
      </c>
      <c r="I3" s="44">
        <v>294125700</v>
      </c>
    </row>
    <row r="4" spans="2:11" x14ac:dyDescent="0.25">
      <c r="B4" s="28"/>
      <c r="C4" s="28"/>
      <c r="D4" s="28"/>
      <c r="E4" s="28"/>
      <c r="F4" s="28"/>
      <c r="G4" s="28"/>
      <c r="H4" s="28"/>
      <c r="I4" s="28"/>
    </row>
    <row r="5" spans="2:11" x14ac:dyDescent="0.25">
      <c r="K5" s="4"/>
    </row>
    <row r="8" spans="2:11" x14ac:dyDescent="0.25">
      <c r="I8" s="8"/>
    </row>
    <row r="9" spans="2:11" x14ac:dyDescent="0.25">
      <c r="I9" s="8"/>
    </row>
    <row r="10" spans="2:11" x14ac:dyDescent="0.25">
      <c r="I10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C11:AC25"/>
  <sheetViews>
    <sheetView topLeftCell="E1" workbookViewId="0">
      <selection activeCell="AC13" sqref="AC13"/>
    </sheetView>
  </sheetViews>
  <sheetFormatPr defaultRowHeight="15" x14ac:dyDescent="0.25"/>
  <sheetData>
    <row r="11" spans="29:29" x14ac:dyDescent="0.25">
      <c r="AC11">
        <v>44</v>
      </c>
    </row>
    <row r="12" spans="29:29" x14ac:dyDescent="0.25">
      <c r="AC12">
        <v>60</v>
      </c>
    </row>
    <row r="13" spans="29:29" x14ac:dyDescent="0.25">
      <c r="AC13" s="10">
        <f>SUM(AC11:AC12)</f>
        <v>104</v>
      </c>
    </row>
    <row r="25" spans="29:29" x14ac:dyDescent="0.25">
      <c r="AC25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7"/>
  <sheetViews>
    <sheetView topLeftCell="A13" zoomScale="130" zoomScaleNormal="130" workbookViewId="0">
      <selection activeCell="A18" sqref="A18"/>
    </sheetView>
  </sheetViews>
  <sheetFormatPr defaultRowHeight="15" x14ac:dyDescent="0.25"/>
  <sheetData>
    <row r="1" spans="1:3" x14ac:dyDescent="0.25">
      <c r="A1" s="9" t="s">
        <v>18</v>
      </c>
    </row>
    <row r="3" spans="1:3" x14ac:dyDescent="0.25">
      <c r="A3" s="10" t="s">
        <v>19</v>
      </c>
    </row>
    <row r="4" spans="1:3" x14ac:dyDescent="0.25">
      <c r="A4" t="s">
        <v>21</v>
      </c>
      <c r="B4">
        <v>1</v>
      </c>
      <c r="C4" t="s">
        <v>9</v>
      </c>
    </row>
    <row r="5" spans="1:3" x14ac:dyDescent="0.25">
      <c r="B5">
        <v>2</v>
      </c>
      <c r="C5" t="s">
        <v>9</v>
      </c>
    </row>
    <row r="6" spans="1:3" x14ac:dyDescent="0.25">
      <c r="B6">
        <v>5</v>
      </c>
      <c r="C6" t="s">
        <v>11</v>
      </c>
    </row>
    <row r="8" spans="1:3" x14ac:dyDescent="0.25">
      <c r="A8" s="10" t="s">
        <v>20</v>
      </c>
    </row>
    <row r="9" spans="1:3" x14ac:dyDescent="0.25">
      <c r="A9" t="s">
        <v>21</v>
      </c>
      <c r="B9">
        <v>1</v>
      </c>
      <c r="C9" t="s">
        <v>9</v>
      </c>
    </row>
    <row r="10" spans="1:3" x14ac:dyDescent="0.25">
      <c r="B10">
        <v>2</v>
      </c>
      <c r="C10" t="s">
        <v>9</v>
      </c>
    </row>
    <row r="11" spans="1:3" x14ac:dyDescent="0.25">
      <c r="B11">
        <v>5</v>
      </c>
      <c r="C11" t="s">
        <v>11</v>
      </c>
    </row>
    <row r="13" spans="1:3" x14ac:dyDescent="0.25">
      <c r="A13" s="10" t="s">
        <v>22</v>
      </c>
    </row>
    <row r="14" spans="1:3" x14ac:dyDescent="0.25">
      <c r="A14" t="s">
        <v>21</v>
      </c>
      <c r="B14">
        <v>1</v>
      </c>
      <c r="C14" t="s">
        <v>9</v>
      </c>
    </row>
    <row r="15" spans="1:3" x14ac:dyDescent="0.25">
      <c r="B15">
        <v>2</v>
      </c>
      <c r="C15" t="s">
        <v>9</v>
      </c>
    </row>
    <row r="16" spans="1:3" x14ac:dyDescent="0.25">
      <c r="B16">
        <v>5</v>
      </c>
      <c r="C16" t="s">
        <v>11</v>
      </c>
    </row>
    <row r="18" spans="1:3" x14ac:dyDescent="0.25">
      <c r="A18" t="s">
        <v>13</v>
      </c>
    </row>
    <row r="19" spans="1:3" x14ac:dyDescent="0.25">
      <c r="A19" t="s">
        <v>23</v>
      </c>
      <c r="B19">
        <v>1</v>
      </c>
      <c r="C19" t="s">
        <v>9</v>
      </c>
    </row>
    <row r="20" spans="1:3" x14ac:dyDescent="0.25">
      <c r="B20">
        <v>2</v>
      </c>
      <c r="C20" t="s">
        <v>9</v>
      </c>
    </row>
    <row r="21" spans="1:3" x14ac:dyDescent="0.25">
      <c r="B21">
        <v>3</v>
      </c>
      <c r="C21" t="s">
        <v>11</v>
      </c>
    </row>
    <row r="22" spans="1:3" x14ac:dyDescent="0.25">
      <c r="B22">
        <v>4</v>
      </c>
      <c r="C22" s="11" t="s">
        <v>11</v>
      </c>
    </row>
    <row r="23" spans="1:3" x14ac:dyDescent="0.25">
      <c r="B23">
        <v>5</v>
      </c>
      <c r="C23" s="11" t="s">
        <v>11</v>
      </c>
    </row>
    <row r="25" spans="1:3" x14ac:dyDescent="0.25">
      <c r="A25" s="10" t="s">
        <v>25</v>
      </c>
    </row>
    <row r="26" spans="1:3" x14ac:dyDescent="0.25">
      <c r="A26" t="s">
        <v>23</v>
      </c>
      <c r="B26">
        <v>1</v>
      </c>
      <c r="C26" t="s">
        <v>9</v>
      </c>
    </row>
    <row r="27" spans="1:3" x14ac:dyDescent="0.25">
      <c r="B27">
        <v>2</v>
      </c>
      <c r="C27" t="s">
        <v>9</v>
      </c>
    </row>
    <row r="28" spans="1:3" x14ac:dyDescent="0.25">
      <c r="B28">
        <v>3</v>
      </c>
      <c r="C28" t="s">
        <v>11</v>
      </c>
    </row>
    <row r="29" spans="1:3" x14ac:dyDescent="0.25">
      <c r="B29">
        <v>4</v>
      </c>
      <c r="C29" s="11" t="s">
        <v>11</v>
      </c>
    </row>
    <row r="30" spans="1:3" x14ac:dyDescent="0.25">
      <c r="B30">
        <v>5</v>
      </c>
      <c r="C30" s="11" t="s">
        <v>11</v>
      </c>
    </row>
    <row r="32" spans="1:3" x14ac:dyDescent="0.25">
      <c r="A32" s="10" t="s">
        <v>24</v>
      </c>
    </row>
    <row r="33" spans="1:3" x14ac:dyDescent="0.25">
      <c r="A33" t="s">
        <v>23</v>
      </c>
      <c r="B33">
        <v>1</v>
      </c>
      <c r="C33" t="s">
        <v>9</v>
      </c>
    </row>
    <row r="34" spans="1:3" x14ac:dyDescent="0.25">
      <c r="B34">
        <v>2</v>
      </c>
      <c r="C34" t="s">
        <v>9</v>
      </c>
    </row>
    <row r="35" spans="1:3" x14ac:dyDescent="0.25">
      <c r="B35">
        <v>3</v>
      </c>
      <c r="C35" t="s">
        <v>11</v>
      </c>
    </row>
    <row r="36" spans="1:3" x14ac:dyDescent="0.25">
      <c r="B36">
        <v>4</v>
      </c>
      <c r="C36" s="11" t="s">
        <v>11</v>
      </c>
    </row>
    <row r="37" spans="1:3" x14ac:dyDescent="0.25">
      <c r="B37">
        <v>5</v>
      </c>
      <c r="C37" s="11" t="s">
        <v>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30"/>
  <sheetViews>
    <sheetView workbookViewId="0">
      <selection activeCell="F30" sqref="F30"/>
    </sheetView>
  </sheetViews>
  <sheetFormatPr defaultRowHeight="15" x14ac:dyDescent="0.25"/>
  <cols>
    <col min="1" max="1" width="14.7109375" customWidth="1"/>
    <col min="4" max="4" width="15.28515625" bestFit="1" customWidth="1"/>
    <col min="5" max="7" width="14.28515625" customWidth="1"/>
    <col min="8" max="8" width="14.28515625" bestFit="1" customWidth="1"/>
    <col min="9" max="9" width="10" bestFit="1" customWidth="1"/>
    <col min="11" max="11" width="14.28515625" bestFit="1" customWidth="1"/>
    <col min="12" max="12" width="12.5703125" bestFit="1" customWidth="1"/>
  </cols>
  <sheetData>
    <row r="3" spans="1:13" s="5" customFormat="1" x14ac:dyDescent="0.25">
      <c r="A3" s="1">
        <v>1002</v>
      </c>
      <c r="B3" s="1">
        <v>434</v>
      </c>
      <c r="C3" s="1">
        <v>0</v>
      </c>
      <c r="D3" s="2">
        <v>8730000</v>
      </c>
      <c r="E3" s="3">
        <f>D3/B3</f>
        <v>20115.207373271889</v>
      </c>
      <c r="F3" s="2">
        <v>524000</v>
      </c>
      <c r="G3" s="1">
        <v>30000</v>
      </c>
      <c r="H3" s="3">
        <f>D3+F3+G3</f>
        <v>9284000</v>
      </c>
      <c r="I3" s="3" t="e">
        <f>H3/C3</f>
        <v>#DIV/0!</v>
      </c>
      <c r="J3"/>
      <c r="K3"/>
    </row>
    <row r="4" spans="1:13" s="5" customFormat="1" x14ac:dyDescent="0.25">
      <c r="A4" s="1">
        <v>1004</v>
      </c>
      <c r="B4" s="1">
        <v>418</v>
      </c>
      <c r="C4" s="1"/>
      <c r="D4" s="2">
        <v>8755000</v>
      </c>
      <c r="E4" s="3">
        <f>D4/B4</f>
        <v>20944.976076555024</v>
      </c>
      <c r="F4" s="2">
        <v>525500</v>
      </c>
      <c r="G4" s="1">
        <v>30000</v>
      </c>
      <c r="H4" s="3">
        <f>D4+F4+G4</f>
        <v>9310500</v>
      </c>
      <c r="I4" s="3" t="e">
        <f>H4/C4</f>
        <v>#DIV/0!</v>
      </c>
      <c r="J4"/>
      <c r="K4"/>
    </row>
    <row r="5" spans="1:13" s="5" customFormat="1" x14ac:dyDescent="0.25">
      <c r="A5" s="1">
        <v>1402</v>
      </c>
      <c r="B5" s="1">
        <v>418</v>
      </c>
      <c r="C5" s="1"/>
      <c r="D5" s="2">
        <v>8010000</v>
      </c>
      <c r="E5" s="3">
        <f>D5/B5</f>
        <v>19162.679425837319</v>
      </c>
      <c r="F5" s="2">
        <v>481000</v>
      </c>
      <c r="G5" s="1">
        <v>30000</v>
      </c>
      <c r="H5" s="3">
        <f>D5+F5+G5</f>
        <v>8521000</v>
      </c>
      <c r="I5" s="3" t="e">
        <f>H5/C5</f>
        <v>#DIV/0!</v>
      </c>
      <c r="J5"/>
      <c r="K5"/>
    </row>
    <row r="6" spans="1:13" s="5" customFormat="1" x14ac:dyDescent="0.25">
      <c r="A6" s="1">
        <v>701</v>
      </c>
      <c r="B6" s="1">
        <v>420</v>
      </c>
      <c r="C6" s="1"/>
      <c r="D6" s="2">
        <v>8155000</v>
      </c>
      <c r="E6" s="3">
        <f>D6/B6</f>
        <v>19416.666666666668</v>
      </c>
      <c r="F6" s="2">
        <v>490000</v>
      </c>
      <c r="G6" s="1">
        <v>30000</v>
      </c>
      <c r="H6" s="3">
        <f>D6+F6+G6</f>
        <v>8675000</v>
      </c>
      <c r="I6" s="3" t="e">
        <f>H6/C6</f>
        <v>#DIV/0!</v>
      </c>
      <c r="J6"/>
      <c r="K6"/>
    </row>
    <row r="7" spans="1:13" s="5" customFormat="1" x14ac:dyDescent="0.25">
      <c r="A7" s="1"/>
      <c r="B7" s="1"/>
      <c r="C7" s="1"/>
      <c r="D7" s="2"/>
      <c r="E7" s="1"/>
      <c r="F7" s="2"/>
      <c r="G7" s="1"/>
      <c r="H7" s="3">
        <f>D7+F7+G7</f>
        <v>0</v>
      </c>
      <c r="I7" s="3" t="e">
        <f>H7/C7</f>
        <v>#DIV/0!</v>
      </c>
      <c r="J7"/>
      <c r="K7"/>
    </row>
    <row r="8" spans="1:13" s="5" customFormat="1" x14ac:dyDescent="0.25">
      <c r="A8"/>
      <c r="B8"/>
      <c r="C8"/>
      <c r="D8"/>
      <c r="E8"/>
      <c r="F8"/>
      <c r="G8"/>
      <c r="H8"/>
      <c r="I8"/>
      <c r="J8"/>
      <c r="K8"/>
    </row>
    <row r="9" spans="1:13" s="5" customFormat="1" x14ac:dyDescent="0.25">
      <c r="A9"/>
      <c r="B9"/>
      <c r="C9"/>
      <c r="D9"/>
      <c r="E9"/>
      <c r="F9"/>
      <c r="G9"/>
      <c r="H9"/>
      <c r="I9"/>
      <c r="J9"/>
      <c r="K9"/>
    </row>
    <row r="10" spans="1:13" s="5" customFormat="1" ht="16.5" x14ac:dyDescent="0.25">
      <c r="A10"/>
      <c r="B10"/>
      <c r="C10"/>
      <c r="D10"/>
      <c r="E10"/>
      <c r="F10"/>
      <c r="G10"/>
      <c r="H10"/>
      <c r="I10"/>
      <c r="J10"/>
      <c r="K10"/>
      <c r="L10" s="6"/>
      <c r="M10" s="7"/>
    </row>
    <row r="11" spans="1:13" s="5" customFormat="1" x14ac:dyDescent="0.25">
      <c r="A11"/>
      <c r="B11"/>
      <c r="C11"/>
      <c r="D11"/>
      <c r="E11"/>
      <c r="F11"/>
      <c r="G11"/>
      <c r="H11"/>
      <c r="I11"/>
      <c r="J11"/>
      <c r="K11"/>
    </row>
    <row r="12" spans="1:13" s="5" customFormat="1" x14ac:dyDescent="0.25">
      <c r="A12"/>
      <c r="B12"/>
      <c r="C12"/>
      <c r="D12"/>
      <c r="E12"/>
      <c r="F12"/>
      <c r="G12"/>
      <c r="H12"/>
      <c r="I12"/>
      <c r="J12"/>
      <c r="K12"/>
    </row>
    <row r="13" spans="1:13" s="5" customFormat="1" x14ac:dyDescent="0.25">
      <c r="A13"/>
      <c r="B13"/>
      <c r="C13"/>
      <c r="D13"/>
      <c r="E13"/>
      <c r="F13"/>
      <c r="G13"/>
      <c r="H13"/>
      <c r="I13"/>
      <c r="J13"/>
      <c r="K13"/>
    </row>
    <row r="14" spans="1:13" s="5" customFormat="1" x14ac:dyDescent="0.25">
      <c r="A14"/>
      <c r="B14"/>
      <c r="C14"/>
      <c r="D14"/>
      <c r="E14"/>
      <c r="F14"/>
      <c r="G14"/>
      <c r="H14"/>
      <c r="I14"/>
      <c r="J14"/>
      <c r="K14"/>
    </row>
    <row r="15" spans="1:13" s="5" customFormat="1" x14ac:dyDescent="0.25">
      <c r="A15"/>
      <c r="B15"/>
      <c r="C15"/>
      <c r="D15"/>
      <c r="E15"/>
      <c r="F15"/>
      <c r="G15"/>
      <c r="H15"/>
      <c r="I15"/>
      <c r="J15"/>
      <c r="K15"/>
    </row>
    <row r="16" spans="1:13" s="5" customFormat="1" x14ac:dyDescent="0.25">
      <c r="A16"/>
      <c r="B16"/>
      <c r="C16"/>
      <c r="D16"/>
      <c r="E16"/>
      <c r="F16"/>
      <c r="G16"/>
      <c r="H16"/>
      <c r="I16"/>
      <c r="J16"/>
      <c r="K16"/>
    </row>
    <row r="23" spans="4:6" x14ac:dyDescent="0.25">
      <c r="D23">
        <v>616</v>
      </c>
      <c r="E23" s="4">
        <v>20700000</v>
      </c>
      <c r="F23">
        <f>E23/D23</f>
        <v>33603.896103896106</v>
      </c>
    </row>
    <row r="24" spans="4:6" x14ac:dyDescent="0.25">
      <c r="D24">
        <v>992</v>
      </c>
      <c r="E24" s="4">
        <v>32100000</v>
      </c>
      <c r="F24">
        <f>E24/D24</f>
        <v>32358.870967741936</v>
      </c>
    </row>
    <row r="25" spans="4:6" x14ac:dyDescent="0.25">
      <c r="D25">
        <v>618</v>
      </c>
      <c r="E25" s="4">
        <v>30900000</v>
      </c>
      <c r="F25">
        <f>E25/D25</f>
        <v>50000</v>
      </c>
    </row>
    <row r="26" spans="4:6" x14ac:dyDescent="0.25">
      <c r="D26">
        <v>992</v>
      </c>
      <c r="E26" s="4">
        <v>33500000</v>
      </c>
      <c r="F26">
        <f>E26/D26</f>
        <v>33770.161290322583</v>
      </c>
    </row>
    <row r="30" spans="4:6" x14ac:dyDescent="0.25">
      <c r="D30">
        <v>590</v>
      </c>
      <c r="E30">
        <v>16900000</v>
      </c>
      <c r="F30">
        <f>E30/D30</f>
        <v>28644.067796610168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A-Wing </vt:lpstr>
      <vt:lpstr>Total</vt:lpstr>
      <vt:lpstr>RERA</vt:lpstr>
      <vt:lpstr>Typical Floor</vt:lpstr>
      <vt:lpstr>Rates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2024-06-11T11:55:51Z</dcterms:modified>
</cp:coreProperties>
</file>