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Dombivali (East)\Sambhaji Jotiba Bugade\"/>
    </mc:Choice>
  </mc:AlternateContent>
  <xr:revisionPtr revIDLastSave="0" documentId="13_ncr:1_{6B54DEF6-298B-49DB-ACF9-E179D68EF77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C4" i="4" l="1"/>
  <c r="C3" i="4"/>
  <c r="Q3" i="4"/>
  <c r="Q2" i="4"/>
  <c r="I23" i="4"/>
  <c r="N21" i="4"/>
  <c r="I32" i="4"/>
  <c r="J21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5" i="4" s="1"/>
  <c r="P4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A4" i="4"/>
  <c r="B3" i="4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<sst xmlns="http://schemas.openxmlformats.org/spreadsheetml/2006/main" count="27" uniqueCount="24">
  <si>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</si>
  <si>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</si>
  <si>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</si>
  <si>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</si>
  <si>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</si>
  <si>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</si>
  <si>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</si>
  <si>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</si>
  <si>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</si>
  <si>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</si>
  <si>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</si>
  <si>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</si>
  <si>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</si>
  <si>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Flat No. 203, 2nd Floor, Green Acres , Plot No. 7, Village - Nangargaon, Taluka - Maval , District - Pune, </t>
  </si>
  <si>
    <t>oc - 2017</t>
  </si>
  <si>
    <t>bua</t>
  </si>
  <si>
    <t>agreement  - 2022</t>
  </si>
  <si>
    <t>av</t>
  </si>
  <si>
    <t>sd</t>
  </si>
  <si>
    <t>rd</t>
  </si>
  <si>
    <t>ca</t>
  </si>
  <si>
    <t>fmv</t>
  </si>
  <si>
    <t>12.01.23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</si>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</sst>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10718</xdr:colOff>
      <xdr:row>49</xdr:row>
      <xdr:rowOff>10765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642EF1-2256-4A36-B00B-13DBBEE33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545118" cy="8888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14</xdr:col>
      <xdr:colOff>553633</xdr:colOff>
      <xdr:row>44</xdr:row>
      <xdr:rowOff>10537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C0FFDE-68C3-4ECE-B3B5-3A7070AC5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478433" cy="7249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419100</xdr:colOff>
      <xdr:row>41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50C70-3862-4EDD-A90C-CC9EEFA15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97500" cy="776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P24" sqref="P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378.78787878787875</v>
      </c>
      <c r="C2" s="4">
        <f>B2*1.1</f>
        <v>416.66666666666669</v>
      </c>
      <c r="D2" s="4">
        <f t="shared" ref="D2:D13" si="2">C2*1.2</f>
        <v>500</v>
      </c>
      <c r="E2" s="5">
        <f t="shared" ref="E2:E13" si="3">R2</f>
        <v>4000000</v>
      </c>
      <c r="F2" s="10">
        <f t="shared" ref="F2:F13" si="4">ROUND((E2/B2),0)</f>
        <v>10560</v>
      </c>
      <c r="G2" s="15">
        <f t="shared" ref="G2:G13" si="5">ROUND((E2/C2),0)</f>
        <v>9600</v>
      </c>
      <c r="H2" s="10">
        <f t="shared" ref="H2:H13" si="6">ROUND((E2/D2),0)</f>
        <v>8000</v>
      </c>
      <c r="I2" s="4" t="e">
        <f>#REF!</f>
        <v>#REF!</v>
      </c>
      <c r="J2" s="4">
        <f t="shared" ref="J2:J13" si="7">S2</f>
        <v>0</v>
      </c>
      <c r="O2">
        <v>500</v>
      </c>
      <c r="P2">
        <f t="shared" ref="P2:P12" si="8">O2/1.2</f>
        <v>416.66666666666669</v>
      </c>
      <c r="Q2">
        <f>P2/1.1</f>
        <v>378.78787878787875</v>
      </c>
      <c r="R2" s="2">
        <v>4000000</v>
      </c>
      <c r="S2" s="8"/>
      <c r="T2" s="8"/>
    </row>
    <row r="3" spans="1:20" x14ac:dyDescent="0.25">
      <c r="A3" s="4">
        <f t="shared" si="0"/>
        <v>0</v>
      </c>
      <c r="B3" s="4">
        <f t="shared" si="1"/>
        <v>454.5454545454545</v>
      </c>
      <c r="C3" s="4">
        <f>B3*1.1</f>
        <v>500</v>
      </c>
      <c r="D3" s="4">
        <f t="shared" si="2"/>
        <v>600</v>
      </c>
      <c r="E3" s="5">
        <f t="shared" si="3"/>
        <v>4000000</v>
      </c>
      <c r="F3" s="10">
        <f t="shared" si="4"/>
        <v>8800</v>
      </c>
      <c r="G3" s="15">
        <f t="shared" si="5"/>
        <v>8000</v>
      </c>
      <c r="H3" s="10">
        <f t="shared" si="6"/>
        <v>6667</v>
      </c>
      <c r="I3" s="4" t="e">
        <f>#REF!</f>
        <v>#REF!</v>
      </c>
      <c r="J3" s="4">
        <f t="shared" si="7"/>
        <v>0</v>
      </c>
      <c r="O3">
        <v>0</v>
      </c>
      <c r="P3">
        <v>500</v>
      </c>
      <c r="Q3">
        <f>P3/1.1</f>
        <v>454.5454545454545</v>
      </c>
      <c r="R3" s="2">
        <v>4000000</v>
      </c>
      <c r="S3" s="8"/>
      <c r="T3" s="8"/>
    </row>
    <row r="4" spans="1:20" x14ac:dyDescent="0.25">
      <c r="A4" s="4">
        <f t="shared" si="0"/>
        <v>0</v>
      </c>
      <c r="B4" s="4">
        <f t="shared" si="1"/>
        <v>603</v>
      </c>
      <c r="C4" s="4">
        <f>B4*1.1</f>
        <v>663.30000000000007</v>
      </c>
      <c r="D4" s="4">
        <f t="shared" si="2"/>
        <v>795.96</v>
      </c>
      <c r="E4" s="5">
        <f t="shared" si="3"/>
        <v>6100000</v>
      </c>
      <c r="F4" s="10">
        <f t="shared" si="4"/>
        <v>10116</v>
      </c>
      <c r="G4" s="15">
        <f t="shared" si="5"/>
        <v>9196</v>
      </c>
      <c r="H4" s="10">
        <f t="shared" si="6"/>
        <v>7664</v>
      </c>
      <c r="I4" s="4" t="e">
        <f>#REF!</f>
        <v>#REF!</v>
      </c>
      <c r="J4" s="4" t="str">
        <f t="shared" si="7"/>
        <v>12.01.23</v>
      </c>
      <c r="O4">
        <v>0</v>
      </c>
      <c r="P4">
        <f t="shared" si="8"/>
        <v>0</v>
      </c>
      <c r="Q4">
        <v>603</v>
      </c>
      <c r="R4" s="2">
        <v>6100000</v>
      </c>
      <c r="S4" s="8" t="s">
        <v>22</v>
      </c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ref="C3:C15" si="9">B5*1.2</f>
        <v>0</v>
      </c>
      <c r="D5" s="4">
        <f t="shared" si="2"/>
        <v>0</v>
      </c>
      <c r="E5" s="5">
        <f t="shared" si="3"/>
        <v>0</v>
      </c>
      <c r="F5" s="15" t="e">
        <f t="shared" si="4"/>
        <v>#DIV/0!</v>
      </c>
      <c r="G5" s="15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ref="Q2:Q12" si="10">P5/1.2</f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8" spans="7:24" x14ac:dyDescent="0.25">
      <c r="H18" t="s">
        <v>13</v>
      </c>
    </row>
    <row r="20" spans="7:24" x14ac:dyDescent="0.25">
      <c r="H20" t="s">
        <v>20</v>
      </c>
      <c r="I20">
        <v>454</v>
      </c>
    </row>
    <row r="21" spans="7:24" x14ac:dyDescent="0.25">
      <c r="H21" t="s">
        <v>15</v>
      </c>
      <c r="I21">
        <v>500</v>
      </c>
      <c r="J21">
        <f>46.409*10.764</f>
        <v>499.54647599999998</v>
      </c>
      <c r="N21">
        <f>I21/I20</f>
        <v>1.1013215859030836</v>
      </c>
    </row>
    <row r="22" spans="7:24" x14ac:dyDescent="0.25">
      <c r="G22" s="6"/>
      <c r="H22" s="6" t="s">
        <v>23</v>
      </c>
      <c r="I22">
        <v>9000</v>
      </c>
    </row>
    <row r="23" spans="7:24" x14ac:dyDescent="0.25">
      <c r="H23" t="s">
        <v>21</v>
      </c>
      <c r="I23">
        <f>I22*I21</f>
        <v>4500000</v>
      </c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H27" t="s">
        <v>14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H28" t="s">
        <v>16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H29" t="s">
        <v>17</v>
      </c>
      <c r="I29">
        <v>2600000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H30" t="s">
        <v>18</v>
      </c>
      <c r="I30">
        <v>156000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H31" t="s">
        <v>19</v>
      </c>
      <c r="I31">
        <v>26000</v>
      </c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I32">
        <f>SUM(I29:I31)</f>
        <v>2782000</v>
      </c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3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2024-06-01T11:24:13Z</dcterms:modified>
</cp:coreProperties>
</file>