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KRITESH KUMAR TAUNK  - SBI\"/>
    </mc:Choice>
  </mc:AlternateContent>
  <xr:revisionPtr revIDLastSave="0" documentId="13_ncr:1_{1503905F-35C5-4937-A9B0-32484B63833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8" i="16" l="1"/>
  <c r="T33" i="15"/>
  <c r="G34" i="4"/>
  <c r="G33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X45" i="4"/>
  <c r="S41" i="4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<sst xmlns="http://schemas.openxmlformats.org/spreadsheetml/2006/main" count="49" uniqueCount="42">
  <si>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</si>
  <si>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</si>
  <si>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</si>
  <si>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</si>
  <si>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</si>
  <si>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</si>
  <si>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</si>
  <si>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</si>
  <si>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</si>
  <si>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</si>
  <si>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</si>
  <si>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</si>
  <si>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</si>
  <si>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</si>
  <si>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</si>
  <si>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</si>
  <si>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</si>
  <si>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</si>
  <si>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</si>
  <si>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</si>
  <si>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</si>
  <si>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</si>
  <si>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</si>
  <si>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</si>
  <si>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</si>
  <si>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</si>
  <si>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</si>
  <si>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</si>
  <si>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</si>
  <si>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</si>
  <si>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</si>
  <si>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</si>
  <si>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</si>
  <si>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</si>
  <si>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</si>
  <si>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</si>
  <si>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</si>
  <si>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</si>
  <si>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</si>
  <si>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 MR KRITESH KUMAR TAUNK / MR NITESH KUMAR TAUNK</t>
  </si>
  <si>
    <t>Agree CA</t>
  </si>
  <si>
    <t>Open 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</si>
</sst>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8574A-0930-4916-91D4-442A5B017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8916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52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E1DEA-4A06-4C39-AA21-D0DD329AD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255444</xdr:colOff>
      <xdr:row>9</xdr:row>
      <xdr:rowOff>167120</xdr:rowOff>
    </xdr:from>
    <xdr:to>
      <xdr:col>15</xdr:col>
      <xdr:colOff>549853</xdr:colOff>
      <xdr:row>57</xdr:row>
      <xdr:rowOff>45893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C64A2-B7D3-4000-9174-D7789BAA91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0" t="7913" r="51528" b="4365"/>
        <a:stretch/>
      </xdr:blipFill>
      <xdr:spPr>
        <a:xfrm>
          <a:off x="865044" y="1881620"/>
          <a:ext cx="8828809" cy="90227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133351</xdr:colOff>
      <xdr:row>10</xdr:row>
      <xdr:rowOff>66675</xdr:rowOff>
    </xdr:from>
    <xdr:to>
      <xdr:col>18</xdr:col>
      <xdr:colOff>419100</xdr:colOff>
      <xdr:row>56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7A5DC5-452D-4910-85E0-9C409EA2CF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5" t="7804" r="51400" b="4317"/>
        <a:stretch/>
      </xdr:blipFill>
      <xdr:spPr>
        <a:xfrm>
          <a:off x="2571751" y="1971675"/>
          <a:ext cx="8820149" cy="8505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42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9BE3A-EF98-40E6-A4F2-056DC366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6754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33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B2DC4-9A17-4B6B-834F-79C91792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6420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36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BD51C-285D-4ADC-8508-4B72F9CA5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801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35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227AA-CBE8-4B17-9C2C-F40D27E3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636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36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855547-CA50-4AA0-92A3-8ABDFFF16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668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22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9.28515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827.5</v>
      </c>
      <c r="C3" s="4">
        <f>B3*1.2</f>
        <v>993</v>
      </c>
      <c r="D3" s="4">
        <f t="shared" ref="D3:D14" si="2">C3*1.2</f>
        <v>1191.5999999999999</v>
      </c>
      <c r="E3" s="5">
        <f t="shared" ref="E3:E14" si="3">R3</f>
        <v>15400000</v>
      </c>
      <c r="F3" s="9">
        <f t="shared" ref="F3:F14" si="4">ROUND((E3/B3),0)</f>
        <v>18610</v>
      </c>
      <c r="G3" s="9">
        <f t="shared" ref="G3:G14" si="5">ROUND((E3/C3),0)</f>
        <v>15509</v>
      </c>
      <c r="H3" s="9">
        <f t="shared" ref="H3:H14" si="6">ROUND((E3/D3),0)</f>
        <v>12924</v>
      </c>
      <c r="I3" s="4" t="e">
        <f>#REF!</f>
        <v>#REF!</v>
      </c>
      <c r="J3" s="4">
        <f t="shared" ref="J3:J14" si="7">S3</f>
        <v>0</v>
      </c>
      <c r="O3">
        <v>0</v>
      </c>
      <c r="P3">
        <v>993</v>
      </c>
      <c r="Q3">
        <f t="shared" ref="P3:Q14" si="8">P3/1.2</f>
        <v>827.5</v>
      </c>
      <c r="R3" s="2">
        <v>15400000</v>
      </c>
    </row>
    <row r="4" spans="1:20" s="44" customFormat="1" x14ac:dyDescent="0.25">
      <c r="A4" s="45">
        <f t="shared" ref="A4:A9" si="9">N4</f>
        <v>0</v>
      </c>
      <c r="B4" s="45">
        <f t="shared" ref="B4:B9" si="10">Q4</f>
        <v>827</v>
      </c>
      <c r="C4" s="45">
        <f t="shared" ref="C4:C9" si="11">B4*1.2</f>
        <v>992.4</v>
      </c>
      <c r="D4" s="45">
        <f t="shared" ref="D4:D9" si="12">C4*1.2</f>
        <v>1190.8799999999999</v>
      </c>
      <c r="E4" s="46">
        <f t="shared" ref="E4:E9" si="13">R4</f>
        <v>16550000</v>
      </c>
      <c r="F4" s="45">
        <f t="shared" ref="F4:F9" si="14">ROUND((E4/B4),0)</f>
        <v>20012</v>
      </c>
      <c r="G4" s="45">
        <f t="shared" ref="G4:G9" si="15">ROUND((E4/C4),0)</f>
        <v>16677</v>
      </c>
      <c r="H4" s="45">
        <f t="shared" ref="H4:H9" si="16">ROUND((E4/D4),0)</f>
        <v>13897</v>
      </c>
      <c r="I4" s="45" t="e">
        <f>#REF!</f>
        <v>#REF!</v>
      </c>
      <c r="J4" s="45">
        <f t="shared" ref="J4:J9" si="17">S4</f>
        <v>0</v>
      </c>
      <c r="O4" s="44">
        <v>0</v>
      </c>
      <c r="P4" s="44">
        <f t="shared" ref="P4:P9" si="18">O4/1.2</f>
        <v>0</v>
      </c>
      <c r="Q4" s="44">
        <v>827</v>
      </c>
      <c r="R4" s="47">
        <v>16550000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855</v>
      </c>
      <c r="C16" s="4">
        <f>B16*1.2</f>
        <v>1026</v>
      </c>
      <c r="D16" s="4">
        <f t="shared" ref="D16:D28" si="34">C16*1.2</f>
        <v>1231.2</v>
      </c>
      <c r="E16" s="5">
        <f t="shared" ref="E16:E28" si="35">R16</f>
        <v>18000000</v>
      </c>
      <c r="F16" s="9">
        <f t="shared" ref="F16:F28" si="36">ROUND((E16/B16),0)</f>
        <v>21053</v>
      </c>
      <c r="G16" s="9">
        <f t="shared" ref="G16:G28" si="37">ROUND((E16/C16),0)</f>
        <v>17544</v>
      </c>
      <c r="H16" s="9">
        <f t="shared" ref="H16:H28" si="38">ROUND((E16/D16),0)</f>
        <v>14620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855</v>
      </c>
      <c r="R16" s="2">
        <v>18000000</v>
      </c>
    </row>
    <row r="17" spans="1:24" x14ac:dyDescent="0.25">
      <c r="A17" s="4">
        <f t="shared" si="32"/>
        <v>0</v>
      </c>
      <c r="B17" s="4">
        <f t="shared" si="33"/>
        <v>963</v>
      </c>
      <c r="C17" s="4">
        <f t="shared" ref="C17:C28" si="41">B17*1.2</f>
        <v>1155.5999999999999</v>
      </c>
      <c r="D17" s="4">
        <f t="shared" si="34"/>
        <v>1386.7199999999998</v>
      </c>
      <c r="E17" s="5">
        <f t="shared" si="35"/>
        <v>20200000</v>
      </c>
      <c r="F17" s="9">
        <f t="shared" si="36"/>
        <v>20976</v>
      </c>
      <c r="G17" s="9">
        <f t="shared" si="37"/>
        <v>17480</v>
      </c>
      <c r="H17" s="9">
        <f t="shared" si="38"/>
        <v>14567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963</v>
      </c>
      <c r="R17" s="2">
        <v>20200000</v>
      </c>
    </row>
    <row r="18" spans="1:24" x14ac:dyDescent="0.25">
      <c r="A18" s="4">
        <f t="shared" si="32"/>
        <v>0</v>
      </c>
      <c r="B18" s="4">
        <f t="shared" si="33"/>
        <v>645</v>
      </c>
      <c r="C18" s="4">
        <f t="shared" si="41"/>
        <v>774</v>
      </c>
      <c r="D18" s="4">
        <f t="shared" si="34"/>
        <v>928.8</v>
      </c>
      <c r="E18" s="5">
        <f t="shared" si="35"/>
        <v>12800000</v>
      </c>
      <c r="F18" s="9">
        <f t="shared" si="36"/>
        <v>19845</v>
      </c>
      <c r="G18" s="9">
        <f t="shared" si="37"/>
        <v>16537</v>
      </c>
      <c r="H18" s="9">
        <f t="shared" si="38"/>
        <v>13781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645</v>
      </c>
      <c r="R18" s="2">
        <v>12800000</v>
      </c>
    </row>
    <row r="19" spans="1:24" x14ac:dyDescent="0.25">
      <c r="A19" s="4">
        <f t="shared" si="32"/>
        <v>0</v>
      </c>
      <c r="B19" s="4">
        <f t="shared" si="33"/>
        <v>962</v>
      </c>
      <c r="C19" s="4">
        <f t="shared" si="41"/>
        <v>1154.3999999999999</v>
      </c>
      <c r="D19" s="4">
        <f t="shared" si="34"/>
        <v>1385.2799999999997</v>
      </c>
      <c r="E19" s="5">
        <f t="shared" si="35"/>
        <v>19000000</v>
      </c>
      <c r="F19" s="9">
        <f t="shared" si="36"/>
        <v>19751</v>
      </c>
      <c r="G19" s="9">
        <f t="shared" si="37"/>
        <v>16459</v>
      </c>
      <c r="H19" s="9">
        <f t="shared" si="38"/>
        <v>13716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962</v>
      </c>
      <c r="R19" s="2">
        <v>19000000</v>
      </c>
    </row>
    <row r="20" spans="1:24" x14ac:dyDescent="0.25">
      <c r="A20" s="4">
        <f t="shared" si="32"/>
        <v>0</v>
      </c>
      <c r="B20" s="4">
        <f t="shared" si="33"/>
        <v>666.66666666666674</v>
      </c>
      <c r="C20" s="4">
        <f t="shared" si="41"/>
        <v>800.00000000000011</v>
      </c>
      <c r="D20" s="4">
        <f t="shared" si="34"/>
        <v>960.00000000000011</v>
      </c>
      <c r="E20" s="5">
        <f t="shared" si="35"/>
        <v>20800000</v>
      </c>
      <c r="F20" s="9">
        <f t="shared" si="36"/>
        <v>31200</v>
      </c>
      <c r="G20" s="9">
        <f t="shared" si="37"/>
        <v>26000</v>
      </c>
      <c r="H20" s="9">
        <f t="shared" si="38"/>
        <v>21667</v>
      </c>
      <c r="I20" s="4" t="e">
        <f>#REF!</f>
        <v>#REF!</v>
      </c>
      <c r="J20" s="4">
        <f t="shared" si="39"/>
        <v>0</v>
      </c>
      <c r="O20">
        <v>0</v>
      </c>
      <c r="P20">
        <v>800</v>
      </c>
      <c r="Q20">
        <f t="shared" si="40"/>
        <v>666.66666666666674</v>
      </c>
      <c r="R20" s="2">
        <v>20800000</v>
      </c>
    </row>
    <row r="21" spans="1:24" s="44" customFormat="1" x14ac:dyDescent="0.25">
      <c r="A21" s="45">
        <f t="shared" si="32"/>
        <v>0</v>
      </c>
      <c r="B21" s="45">
        <f t="shared" si="33"/>
        <v>730</v>
      </c>
      <c r="C21" s="45">
        <f t="shared" si="41"/>
        <v>876</v>
      </c>
      <c r="D21" s="45">
        <f t="shared" si="34"/>
        <v>1051.2</v>
      </c>
      <c r="E21" s="46">
        <f t="shared" si="35"/>
        <v>16500000</v>
      </c>
      <c r="F21" s="45">
        <f t="shared" si="36"/>
        <v>22603</v>
      </c>
      <c r="G21" s="45">
        <f t="shared" si="37"/>
        <v>18836</v>
      </c>
      <c r="H21" s="45">
        <f t="shared" si="38"/>
        <v>15696</v>
      </c>
      <c r="I21" s="45" t="e">
        <f>#REF!</f>
        <v>#REF!</v>
      </c>
      <c r="J21" s="45">
        <f t="shared" si="39"/>
        <v>0</v>
      </c>
      <c r="O21" s="44">
        <v>0</v>
      </c>
      <c r="P21" s="44">
        <v>876</v>
      </c>
      <c r="Q21" s="44">
        <f t="shared" si="40"/>
        <v>730</v>
      </c>
      <c r="R21" s="47">
        <v>16500000</v>
      </c>
    </row>
    <row r="22" spans="1:24" s="44" customFormat="1" x14ac:dyDescent="0.25">
      <c r="A22" s="45">
        <f t="shared" ref="A22:A24" si="42">N22</f>
        <v>0</v>
      </c>
      <c r="B22" s="45">
        <f t="shared" ref="B22:B24" si="43">Q22</f>
        <v>801.66666666666674</v>
      </c>
      <c r="C22" s="45">
        <f t="shared" ref="C22:C24" si="44">B22*1.2</f>
        <v>962</v>
      </c>
      <c r="D22" s="45">
        <f t="shared" ref="D22:D24" si="45">C22*1.2</f>
        <v>1154.3999999999999</v>
      </c>
      <c r="E22" s="46">
        <f t="shared" ref="E22:E24" si="46">R22</f>
        <v>19000000</v>
      </c>
      <c r="F22" s="45">
        <f t="shared" ref="F22:F24" si="47">ROUND((E22/B22),0)</f>
        <v>23701</v>
      </c>
      <c r="G22" s="45">
        <f t="shared" ref="G22:G24" si="48">ROUND((E22/C22),0)</f>
        <v>19751</v>
      </c>
      <c r="H22" s="45">
        <f t="shared" ref="H22:H24" si="49">ROUND((E22/D22),0)</f>
        <v>16459</v>
      </c>
      <c r="I22" s="45" t="e">
        <f>#REF!</f>
        <v>#REF!</v>
      </c>
      <c r="J22" s="45">
        <f t="shared" ref="J22:J24" si="50">S22</f>
        <v>0</v>
      </c>
      <c r="O22" s="44">
        <v>0</v>
      </c>
      <c r="P22" s="44">
        <v>962</v>
      </c>
      <c r="Q22" s="44">
        <f t="shared" ref="Q22:Q24" si="51">P22/1.2</f>
        <v>801.66666666666674</v>
      </c>
      <c r="R22" s="47">
        <v>19000000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19500</v>
      </c>
      <c r="X31" s="22"/>
    </row>
    <row r="32" spans="1:24" ht="15.75" x14ac:dyDescent="0.25">
      <c r="E32" t="s">
        <v>40</v>
      </c>
      <c r="F32" s="7">
        <v>79.09</v>
      </c>
      <c r="G32" s="6">
        <f>F32*10.764</f>
        <v>851.32475999999997</v>
      </c>
      <c r="H32" s="6"/>
      <c r="O32" s="44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E33" t="s">
        <v>41</v>
      </c>
      <c r="F33" s="7">
        <v>2.5</v>
      </c>
      <c r="G33" s="6">
        <f>F33*10.764</f>
        <v>26.909999999999997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4" ht="15.75" x14ac:dyDescent="0.25">
      <c r="G34">
        <f>SUM(G32:G33)</f>
        <v>878.23475999999994</v>
      </c>
      <c r="S34" s="10"/>
      <c r="T34" s="10"/>
      <c r="U34" s="17" t="s">
        <v>18</v>
      </c>
      <c r="V34" s="23"/>
      <c r="W34" s="24">
        <f>W35-W33</f>
        <v>63</v>
      </c>
      <c r="X34" s="24">
        <v>2027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5:24" ht="15.75" x14ac:dyDescent="0.25">
      <c r="U37" s="17"/>
      <c r="V37" s="26"/>
      <c r="W37" s="27">
        <v>0</v>
      </c>
      <c r="X37" s="27"/>
    </row>
    <row r="38" spans="5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19500</v>
      </c>
      <c r="X40" s="22"/>
    </row>
    <row r="41" spans="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22000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37</v>
      </c>
      <c r="V44" s="30"/>
      <c r="W44" s="25">
        <v>878</v>
      </c>
      <c r="X44" s="24"/>
    </row>
    <row r="45" spans="5:24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19316000</v>
      </c>
      <c r="X45" s="40">
        <f>W45*0.75</f>
        <v>14487000</v>
      </c>
    </row>
    <row r="46" spans="5:24" ht="15.75" x14ac:dyDescent="0.25">
      <c r="S46" s="11"/>
      <c r="T46" s="10"/>
      <c r="U46" s="17" t="s">
        <v>24</v>
      </c>
      <c r="V46" s="23"/>
      <c r="W46" s="33">
        <f>W45*0.9</f>
        <v>17384400</v>
      </c>
      <c r="X46" s="34"/>
    </row>
    <row r="47" spans="5:24" ht="15.75" x14ac:dyDescent="0.25">
      <c r="S47" s="10"/>
      <c r="T47" s="10"/>
      <c r="U47" s="17" t="s">
        <v>25</v>
      </c>
      <c r="V47" s="23"/>
      <c r="W47" s="33">
        <f>W45*0.8</f>
        <v>15452800</v>
      </c>
      <c r="X47" s="33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2195000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40241.666666666664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25" sqref="S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21" sqref="S2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T22" sqref="T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33"/>
  <sheetViews>
    <sheetView topLeftCell="A16" zoomScaleNormal="100" workbookViewId="0">
      <selection activeCell="T38" sqref="T38"/>
    </sheetView>
  </sheetViews>
  <sheetFormatPr defaultRowHeight="15" x14ac:dyDescent="0.25"/>
  <sheetData>
    <row r="2" spans="1:1" x14ac:dyDescent="0.25">
      <c r="A2" s="6"/>
    </row>
    <row r="33" spans="19:20" x14ac:dyDescent="0.25">
      <c r="S33">
        <v>92.23</v>
      </c>
      <c r="T33">
        <f>S33*10.764</f>
        <v>992.76372000000003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8:V38"/>
  <sheetViews>
    <sheetView topLeftCell="D17" zoomScaleNormal="100" workbookViewId="0">
      <selection activeCell="W48" sqref="W48"/>
    </sheetView>
  </sheetViews>
  <sheetFormatPr defaultRowHeight="15" x14ac:dyDescent="0.25"/>
  <sheetData>
    <row r="18" ht="3.75" customHeight="1" x14ac:dyDescent="0.25"/>
    <row r="19" hidden="1" x14ac:dyDescent="0.25"/>
    <row r="38" spans="21:22" x14ac:dyDescent="0.25">
      <c r="U38">
        <v>76.83</v>
      </c>
      <c r="V38">
        <f>U38*10.764</f>
        <v>826.99811999999997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2024-06-01T06:40:14Z</dcterms:modified>
</cp:coreProperties>
</file>